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_Travaux\university\Cours_Universite\Supports_de_cours\DataAnalysis\Stat\Supports\Dependance_Variables_Qualitatives\fichier_excel_livre_avril_2020\"/>
    </mc:Choice>
  </mc:AlternateContent>
  <xr:revisionPtr revIDLastSave="0" documentId="13_ncr:1_{1559C6B9-ED70-46FB-92D7-CF5E3523F8A0}" xr6:coauthVersionLast="45" xr6:coauthVersionMax="45" xr10:uidLastSave="{00000000-0000-0000-0000-000000000000}"/>
  <bookViews>
    <workbookView xWindow="-120" yWindow="-120" windowWidth="29040" windowHeight="17550" xr2:uid="{00000000-000D-0000-FFFF-FFFF00000000}"/>
  </bookViews>
  <sheets>
    <sheet name="données" sheetId="1" r:id="rId1"/>
    <sheet name="Housing vs. Job - Chi-2" sheetId="2" r:id="rId2"/>
    <sheet name="Housing vs. Job - Chi-2 (2)" sheetId="23" r:id="rId3"/>
    <sheet name="Housing vs. Job - Autres" sheetId="4" r:id="rId4"/>
    <sheet name="Lambda Goodman Kruskal" sheetId="5" r:id="rId5"/>
    <sheet name="Tau Goodman Kruskal" sheetId="7" r:id="rId6"/>
    <sheet name="u de Theil" sheetId="8" r:id="rId7"/>
    <sheet name="u symétrique" sheetId="25" r:id="rId8"/>
    <sheet name="Table 2 x 2 - Tel x ForeignWker" sheetId="9" r:id="rId9"/>
    <sheet name="Mc Nemar" sheetId="24" r:id="rId10"/>
    <sheet name="Odds - Odds-ratio - RR" sheetId="12" r:id="rId11"/>
    <sheet name="Odds-ratio Tableau 2xC" sheetId="13" r:id="rId12"/>
    <sheet name="Kappa Cohen - 2 juges" sheetId="14" r:id="rId13"/>
    <sheet name="Kappa Fleiss" sheetId="15" r:id="rId14"/>
    <sheet name="Kappa généralisé" sheetId="16" r:id="rId15"/>
    <sheet name="var. ordinales - paires C et D" sheetId="17" r:id="rId16"/>
    <sheet name="Gamma de Goodman et Kruskal" sheetId="18" r:id="rId17"/>
    <sheet name="tau-b Kendall" sheetId="19" r:id="rId18"/>
    <sheet name="tau-c Kendall &amp; Stuart" sheetId="20" r:id="rId19"/>
    <sheet name="d de Sommers" sheetId="21" r:id="rId20"/>
    <sheet name="Mantel Haenszel chi-sq test" sheetId="22" r:id="rId21"/>
  </sheets>
  <definedNames>
    <definedName name="a">'Table 2 x 2 - Tel x ForeignWker'!$J$55</definedName>
    <definedName name="b">'Table 2 x 2 - Tel x ForeignWker'!$K$55</definedName>
    <definedName name="d">'Table 2 x 2 - Tel x ForeignWker'!$K$56</definedName>
    <definedName name="g">'Table 2 x 2 - Tel x ForeignWker'!$J$56</definedName>
    <definedName name="P">'Table 2 x 2 - Tel x ForeignWker'!$J$59</definedName>
    <definedName name="Q">'Table 2 x 2 - Tel x ForeignWker'!$J$60</definedName>
  </definedNames>
  <calcPr calcId="191029"/>
  <pivotCaches>
    <pivotCache cacheId="0" r:id="rId22"/>
    <pivotCache cacheId="1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25" l="1"/>
  <c r="C34" i="25" l="1" a="1"/>
  <c r="C34" i="25" s="1"/>
  <c r="C54" i="25" s="1"/>
  <c r="D35" i="25" l="1"/>
  <c r="D55" i="25" s="1"/>
  <c r="G34" i="25"/>
  <c r="G54" i="25" s="1"/>
  <c r="E35" i="25"/>
  <c r="E55" i="25" s="1"/>
  <c r="F34" i="25"/>
  <c r="F54" i="25" s="1"/>
  <c r="E34" i="25"/>
  <c r="E54" i="25" s="1"/>
  <c r="C35" i="25"/>
  <c r="C55" i="25" s="1"/>
  <c r="G35" i="25"/>
  <c r="G55" i="25" s="1"/>
  <c r="D34" i="25"/>
  <c r="D54" i="25" s="1"/>
  <c r="D57" i="25" s="1"/>
  <c r="F35" i="25"/>
  <c r="F55" i="25" s="1"/>
  <c r="C21" i="25"/>
  <c r="C26" i="25" s="1"/>
  <c r="D21" i="25"/>
  <c r="D26" i="25" s="1"/>
  <c r="E21" i="25"/>
  <c r="E26" i="25" s="1"/>
  <c r="F21" i="25"/>
  <c r="F26" i="25" s="1"/>
  <c r="G21" i="25"/>
  <c r="G26" i="25" s="1"/>
  <c r="D20" i="25"/>
  <c r="D25" i="25" s="1"/>
  <c r="E20" i="25"/>
  <c r="E25" i="25" s="1"/>
  <c r="F20" i="25"/>
  <c r="F25" i="25" s="1"/>
  <c r="G20" i="25"/>
  <c r="G25" i="25" s="1"/>
  <c r="C20" i="25"/>
  <c r="C25" i="25" s="1"/>
  <c r="C16" i="25"/>
  <c r="D16" i="25" s="1"/>
  <c r="C15" i="25"/>
  <c r="D15" i="25" s="1"/>
  <c r="D10" i="25"/>
  <c r="D11" i="25" s="1"/>
  <c r="E10" i="25"/>
  <c r="E11" i="25" s="1"/>
  <c r="F10" i="25"/>
  <c r="F11" i="25" s="1"/>
  <c r="G10" i="25"/>
  <c r="G11" i="25" s="1"/>
  <c r="C10" i="25"/>
  <c r="C11" i="25" s="1"/>
  <c r="G29" i="25" l="1"/>
  <c r="D30" i="25"/>
  <c r="D29" i="25"/>
  <c r="C17" i="24"/>
  <c r="C13" i="24"/>
  <c r="C16" i="24"/>
  <c r="C12" i="24"/>
  <c r="C10" i="24"/>
  <c r="F9" i="24"/>
  <c r="C9" i="24"/>
  <c r="D6" i="24"/>
  <c r="E6" i="24" s="1"/>
  <c r="C6" i="24"/>
  <c r="E5" i="24"/>
  <c r="E4" i="24"/>
  <c r="F39" i="25" l="1"/>
  <c r="G39" i="25"/>
  <c r="D38" i="25"/>
  <c r="E38" i="25"/>
  <c r="F38" i="25"/>
  <c r="C39" i="25"/>
  <c r="G38" i="25"/>
  <c r="D39" i="25"/>
  <c r="C38" i="25"/>
  <c r="E39" i="25"/>
  <c r="G57" i="25"/>
  <c r="D42" i="25"/>
  <c r="E42" i="25"/>
  <c r="E46" i="25" s="1"/>
  <c r="F42" i="25"/>
  <c r="C42" i="25"/>
  <c r="C43" i="25"/>
  <c r="G42" i="25"/>
  <c r="D43" i="25"/>
  <c r="E43" i="25"/>
  <c r="G43" i="25"/>
  <c r="F43" i="25"/>
  <c r="G30" i="25"/>
  <c r="U26" i="12"/>
  <c r="U30" i="12" s="1"/>
  <c r="U28" i="12"/>
  <c r="S8" i="12"/>
  <c r="R26" i="12"/>
  <c r="R28" i="12" s="1"/>
  <c r="R29" i="12" s="1"/>
  <c r="R24" i="12"/>
  <c r="R22" i="12"/>
  <c r="G59" i="25" l="1"/>
  <c r="G61" i="25" s="1"/>
  <c r="C47" i="25"/>
  <c r="F47" i="25"/>
  <c r="E47" i="25"/>
  <c r="D46" i="25"/>
  <c r="G46" i="25"/>
  <c r="C46" i="25"/>
  <c r="D49" i="25" s="1"/>
  <c r="G51" i="25" s="1"/>
  <c r="F46" i="25"/>
  <c r="D47" i="25"/>
  <c r="G47" i="25"/>
  <c r="U31" i="12"/>
  <c r="R8" i="12"/>
  <c r="R9" i="12" s="1"/>
  <c r="R5" i="12"/>
  <c r="R13" i="12" s="1"/>
  <c r="R14" i="12" s="1"/>
  <c r="D31" i="12"/>
  <c r="O6" i="9"/>
  <c r="G50" i="25" l="1"/>
  <c r="J19" i="23"/>
  <c r="I14" i="23"/>
  <c r="J14" i="23"/>
  <c r="K14" i="23"/>
  <c r="L14" i="23"/>
  <c r="I15" i="23"/>
  <c r="J15" i="23"/>
  <c r="K15" i="23"/>
  <c r="L15" i="23"/>
  <c r="J13" i="23"/>
  <c r="K13" i="23"/>
  <c r="L13" i="23"/>
  <c r="I13" i="23"/>
  <c r="J18" i="23" s="1"/>
  <c r="J21" i="23" s="1"/>
  <c r="I25" i="21" l="1"/>
  <c r="J25" i="21" s="1"/>
  <c r="I26" i="21"/>
  <c r="J26" i="21" s="1"/>
  <c r="I27" i="21"/>
  <c r="J27" i="21" s="1"/>
  <c r="I28" i="21"/>
  <c r="J28" i="21" s="1"/>
  <c r="I29" i="21"/>
  <c r="J29" i="21" s="1"/>
  <c r="I30" i="21"/>
  <c r="J30" i="21" s="1"/>
  <c r="I31" i="21"/>
  <c r="J31" i="21" s="1"/>
  <c r="I32" i="21"/>
  <c r="J32" i="21" s="1"/>
  <c r="I33" i="21"/>
  <c r="J33" i="21" s="1"/>
  <c r="C7" i="21"/>
  <c r="C14" i="21"/>
  <c r="I12" i="21"/>
  <c r="K12" i="21" s="1"/>
  <c r="L12" i="21" s="1"/>
  <c r="J12" i="21"/>
  <c r="I13" i="21"/>
  <c r="K13" i="21" s="1"/>
  <c r="L13" i="21" s="1"/>
  <c r="J13" i="21"/>
  <c r="I14" i="21"/>
  <c r="K14" i="21" s="1"/>
  <c r="L14" i="21" s="1"/>
  <c r="J14" i="21"/>
  <c r="I15" i="21"/>
  <c r="K15" i="21" s="1"/>
  <c r="L15" i="21" s="1"/>
  <c r="J15" i="21"/>
  <c r="I16" i="21"/>
  <c r="K16" i="21" s="1"/>
  <c r="L16" i="21" s="1"/>
  <c r="J16" i="21"/>
  <c r="I17" i="21"/>
  <c r="K17" i="21" s="1"/>
  <c r="L17" i="21" s="1"/>
  <c r="J17" i="21"/>
  <c r="I18" i="21"/>
  <c r="K18" i="21" s="1"/>
  <c r="L18" i="21" s="1"/>
  <c r="J18" i="21"/>
  <c r="I19" i="21"/>
  <c r="K19" i="21" s="1"/>
  <c r="L19" i="21" s="1"/>
  <c r="J19" i="21"/>
  <c r="I20" i="21"/>
  <c r="K20" i="21" s="1"/>
  <c r="L20" i="21" s="1"/>
  <c r="J20" i="21"/>
  <c r="C4" i="22"/>
  <c r="D4" i="22"/>
  <c r="C5" i="22"/>
  <c r="D5" i="22"/>
  <c r="C6" i="22"/>
  <c r="D6" i="22"/>
  <c r="C7" i="22"/>
  <c r="D7" i="22"/>
  <c r="C8" i="22"/>
  <c r="D8" i="22"/>
  <c r="C9" i="22"/>
  <c r="D9" i="22"/>
  <c r="C10" i="22"/>
  <c r="D10" i="22"/>
  <c r="C11" i="22"/>
  <c r="D11" i="22"/>
  <c r="C12" i="22"/>
  <c r="D12" i="22"/>
  <c r="C13" i="22"/>
  <c r="D13" i="22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C48" i="22"/>
  <c r="D48" i="22"/>
  <c r="C49" i="22"/>
  <c r="D49" i="22"/>
  <c r="C50" i="22"/>
  <c r="D50" i="22"/>
  <c r="C51" i="22"/>
  <c r="D51" i="22"/>
  <c r="C52" i="22"/>
  <c r="D52" i="22"/>
  <c r="C53" i="22"/>
  <c r="D53" i="22"/>
  <c r="C54" i="22"/>
  <c r="D54" i="22"/>
  <c r="C55" i="22"/>
  <c r="D55" i="22"/>
  <c r="C56" i="22"/>
  <c r="D56" i="22"/>
  <c r="C57" i="22"/>
  <c r="D57" i="22"/>
  <c r="C58" i="22"/>
  <c r="D58" i="22"/>
  <c r="C59" i="22"/>
  <c r="D59" i="22"/>
  <c r="C60" i="22"/>
  <c r="D60" i="22"/>
  <c r="C61" i="22"/>
  <c r="D61" i="22"/>
  <c r="C62" i="22"/>
  <c r="D62" i="22"/>
  <c r="C63" i="22"/>
  <c r="D63" i="22"/>
  <c r="C64" i="22"/>
  <c r="D64" i="22"/>
  <c r="C65" i="22"/>
  <c r="D65" i="22"/>
  <c r="C66" i="22"/>
  <c r="D66" i="22"/>
  <c r="C67" i="22"/>
  <c r="D67" i="22"/>
  <c r="C68" i="22"/>
  <c r="D68" i="22"/>
  <c r="C69" i="22"/>
  <c r="D69" i="22"/>
  <c r="C70" i="22"/>
  <c r="D70" i="22"/>
  <c r="C71" i="22"/>
  <c r="D71" i="22"/>
  <c r="C72" i="22"/>
  <c r="D72" i="22"/>
  <c r="C73" i="22"/>
  <c r="D73" i="22"/>
  <c r="C74" i="22"/>
  <c r="D74" i="22"/>
  <c r="C75" i="22"/>
  <c r="D75" i="22"/>
  <c r="C76" i="22"/>
  <c r="D76" i="22"/>
  <c r="C77" i="22"/>
  <c r="D77" i="22"/>
  <c r="C78" i="22"/>
  <c r="D78" i="22"/>
  <c r="C79" i="22"/>
  <c r="D79" i="22"/>
  <c r="C80" i="22"/>
  <c r="D80" i="22"/>
  <c r="C81" i="22"/>
  <c r="D81" i="22"/>
  <c r="C82" i="22"/>
  <c r="D82" i="22"/>
  <c r="C83" i="22"/>
  <c r="D83" i="22"/>
  <c r="C84" i="22"/>
  <c r="D84" i="22"/>
  <c r="C85" i="22"/>
  <c r="D85" i="22"/>
  <c r="C86" i="22"/>
  <c r="D86" i="22"/>
  <c r="C87" i="22"/>
  <c r="D87" i="22"/>
  <c r="C88" i="22"/>
  <c r="D88" i="22"/>
  <c r="C89" i="22"/>
  <c r="D89" i="22"/>
  <c r="C90" i="22"/>
  <c r="D90" i="22"/>
  <c r="C91" i="22"/>
  <c r="D91" i="22"/>
  <c r="C92" i="22"/>
  <c r="D92" i="22"/>
  <c r="C93" i="22"/>
  <c r="D93" i="22"/>
  <c r="C94" i="22"/>
  <c r="D94" i="22"/>
  <c r="C95" i="22"/>
  <c r="D95" i="22"/>
  <c r="C96" i="22"/>
  <c r="D96" i="22"/>
  <c r="C97" i="22"/>
  <c r="D97" i="22"/>
  <c r="C98" i="22"/>
  <c r="D98" i="22"/>
  <c r="C99" i="22"/>
  <c r="D99" i="22"/>
  <c r="C100" i="22"/>
  <c r="D100" i="22"/>
  <c r="C101" i="22"/>
  <c r="D101" i="22"/>
  <c r="C102" i="22"/>
  <c r="D102" i="22"/>
  <c r="C103" i="22"/>
  <c r="D103" i="22"/>
  <c r="C104" i="22"/>
  <c r="D104" i="22"/>
  <c r="C105" i="22"/>
  <c r="D105" i="22"/>
  <c r="C106" i="22"/>
  <c r="D106" i="22"/>
  <c r="C107" i="22"/>
  <c r="D107" i="22"/>
  <c r="C108" i="22"/>
  <c r="D108" i="22"/>
  <c r="C109" i="22"/>
  <c r="D109" i="22"/>
  <c r="C110" i="22"/>
  <c r="D110" i="22"/>
  <c r="C111" i="22"/>
  <c r="D111" i="22"/>
  <c r="C112" i="22"/>
  <c r="D112" i="22"/>
  <c r="C113" i="22"/>
  <c r="D113" i="22"/>
  <c r="C114" i="22"/>
  <c r="D114" i="22"/>
  <c r="C115" i="22"/>
  <c r="D115" i="22"/>
  <c r="C116" i="22"/>
  <c r="D116" i="22"/>
  <c r="C117" i="22"/>
  <c r="D117" i="22"/>
  <c r="C118" i="22"/>
  <c r="D118" i="22"/>
  <c r="C119" i="22"/>
  <c r="D119" i="22"/>
  <c r="C120" i="22"/>
  <c r="D120" i="22"/>
  <c r="C121" i="22"/>
  <c r="D121" i="22"/>
  <c r="C122" i="22"/>
  <c r="D122" i="22"/>
  <c r="C123" i="22"/>
  <c r="D123" i="22"/>
  <c r="C124" i="22"/>
  <c r="D124" i="22"/>
  <c r="C125" i="22"/>
  <c r="D125" i="22"/>
  <c r="C126" i="22"/>
  <c r="D126" i="22"/>
  <c r="C127" i="22"/>
  <c r="D127" i="22"/>
  <c r="C128" i="22"/>
  <c r="D128" i="22"/>
  <c r="C129" i="22"/>
  <c r="D129" i="22"/>
  <c r="C130" i="22"/>
  <c r="D130" i="22"/>
  <c r="C131" i="22"/>
  <c r="D131" i="22"/>
  <c r="C132" i="22"/>
  <c r="D132" i="22"/>
  <c r="C133" i="22"/>
  <c r="D133" i="22"/>
  <c r="C134" i="22"/>
  <c r="D134" i="22"/>
  <c r="C135" i="22"/>
  <c r="D135" i="22"/>
  <c r="C136" i="22"/>
  <c r="D136" i="22"/>
  <c r="C137" i="22"/>
  <c r="D137" i="22"/>
  <c r="C138" i="22"/>
  <c r="D138" i="22"/>
  <c r="C139" i="22"/>
  <c r="D139" i="22"/>
  <c r="C140" i="22"/>
  <c r="D140" i="22"/>
  <c r="C141" i="22"/>
  <c r="D141" i="22"/>
  <c r="C142" i="22"/>
  <c r="D142" i="22"/>
  <c r="C143" i="22"/>
  <c r="D143" i="22"/>
  <c r="C144" i="22"/>
  <c r="D144" i="22"/>
  <c r="C145" i="22"/>
  <c r="D145" i="22"/>
  <c r="C146" i="22"/>
  <c r="D146" i="22"/>
  <c r="C147" i="22"/>
  <c r="D147" i="22"/>
  <c r="C148" i="22"/>
  <c r="D148" i="22"/>
  <c r="C149" i="22"/>
  <c r="D149" i="22"/>
  <c r="C150" i="22"/>
  <c r="D150" i="22"/>
  <c r="C151" i="22"/>
  <c r="D151" i="22"/>
  <c r="C152" i="22"/>
  <c r="D152" i="22"/>
  <c r="C153" i="22"/>
  <c r="D153" i="22"/>
  <c r="C154" i="22"/>
  <c r="D154" i="22"/>
  <c r="C155" i="22"/>
  <c r="D155" i="22"/>
  <c r="C156" i="22"/>
  <c r="D156" i="22"/>
  <c r="C157" i="22"/>
  <c r="D157" i="22"/>
  <c r="C158" i="22"/>
  <c r="D158" i="22"/>
  <c r="C159" i="22"/>
  <c r="D159" i="22"/>
  <c r="C160" i="22"/>
  <c r="D160" i="22"/>
  <c r="C161" i="22"/>
  <c r="D161" i="22"/>
  <c r="C162" i="22"/>
  <c r="D162" i="22"/>
  <c r="C163" i="22"/>
  <c r="D163" i="22"/>
  <c r="C164" i="22"/>
  <c r="D164" i="22"/>
  <c r="C165" i="22"/>
  <c r="D165" i="22"/>
  <c r="C166" i="22"/>
  <c r="D166" i="22"/>
  <c r="C167" i="22"/>
  <c r="D167" i="22"/>
  <c r="C168" i="22"/>
  <c r="D168" i="22"/>
  <c r="C169" i="22"/>
  <c r="D169" i="22"/>
  <c r="C170" i="22"/>
  <c r="D170" i="22"/>
  <c r="C171" i="22"/>
  <c r="D171" i="22"/>
  <c r="C172" i="22"/>
  <c r="D172" i="22"/>
  <c r="C173" i="22"/>
  <c r="D173" i="22"/>
  <c r="C174" i="22"/>
  <c r="D174" i="22"/>
  <c r="C175" i="22"/>
  <c r="D175" i="22"/>
  <c r="C176" i="22"/>
  <c r="D176" i="22"/>
  <c r="C177" i="22"/>
  <c r="D177" i="22"/>
  <c r="C178" i="22"/>
  <c r="D178" i="22"/>
  <c r="C179" i="22"/>
  <c r="D179" i="22"/>
  <c r="C180" i="22"/>
  <c r="D180" i="22"/>
  <c r="C181" i="22"/>
  <c r="D181" i="22"/>
  <c r="C182" i="22"/>
  <c r="D182" i="22"/>
  <c r="C183" i="22"/>
  <c r="D183" i="22"/>
  <c r="C184" i="22"/>
  <c r="D184" i="22"/>
  <c r="C185" i="22"/>
  <c r="D185" i="22"/>
  <c r="C186" i="22"/>
  <c r="D186" i="22"/>
  <c r="C187" i="22"/>
  <c r="D187" i="22"/>
  <c r="C188" i="22"/>
  <c r="D188" i="22"/>
  <c r="C189" i="22"/>
  <c r="D189" i="22"/>
  <c r="C190" i="22"/>
  <c r="D190" i="22"/>
  <c r="C191" i="22"/>
  <c r="D191" i="22"/>
  <c r="C192" i="22"/>
  <c r="D192" i="22"/>
  <c r="C193" i="22"/>
  <c r="D193" i="22"/>
  <c r="C194" i="22"/>
  <c r="D194" i="22"/>
  <c r="C195" i="22"/>
  <c r="D195" i="22"/>
  <c r="C196" i="22"/>
  <c r="D196" i="22"/>
  <c r="C197" i="22"/>
  <c r="D197" i="22"/>
  <c r="C198" i="22"/>
  <c r="D198" i="22"/>
  <c r="C199" i="22"/>
  <c r="D199" i="22"/>
  <c r="C200" i="22"/>
  <c r="D200" i="22"/>
  <c r="C201" i="22"/>
  <c r="D201" i="22"/>
  <c r="C202" i="22"/>
  <c r="D202" i="22"/>
  <c r="C203" i="22"/>
  <c r="D203" i="22"/>
  <c r="C204" i="22"/>
  <c r="D204" i="22"/>
  <c r="C205" i="22"/>
  <c r="D205" i="22"/>
  <c r="C206" i="22"/>
  <c r="D206" i="22"/>
  <c r="C207" i="22"/>
  <c r="D207" i="22"/>
  <c r="C208" i="22"/>
  <c r="D208" i="22"/>
  <c r="C209" i="22"/>
  <c r="D209" i="22"/>
  <c r="C210" i="22"/>
  <c r="D210" i="22"/>
  <c r="C211" i="22"/>
  <c r="D211" i="22"/>
  <c r="C212" i="22"/>
  <c r="D212" i="22"/>
  <c r="C213" i="22"/>
  <c r="D213" i="22"/>
  <c r="C214" i="22"/>
  <c r="D214" i="22"/>
  <c r="C215" i="22"/>
  <c r="D215" i="22"/>
  <c r="C216" i="22"/>
  <c r="D216" i="22"/>
  <c r="C217" i="22"/>
  <c r="D217" i="22"/>
  <c r="C218" i="22"/>
  <c r="D218" i="22"/>
  <c r="C219" i="22"/>
  <c r="D219" i="22"/>
  <c r="C220" i="22"/>
  <c r="D220" i="22"/>
  <c r="C221" i="22"/>
  <c r="D221" i="22"/>
  <c r="C222" i="22"/>
  <c r="D222" i="22"/>
  <c r="C223" i="22"/>
  <c r="D223" i="22"/>
  <c r="C224" i="22"/>
  <c r="D224" i="22"/>
  <c r="C225" i="22"/>
  <c r="D225" i="22"/>
  <c r="C226" i="22"/>
  <c r="D226" i="22"/>
  <c r="C227" i="22"/>
  <c r="D227" i="22"/>
  <c r="C228" i="22"/>
  <c r="D228" i="22"/>
  <c r="C229" i="22"/>
  <c r="D229" i="22"/>
  <c r="C230" i="22"/>
  <c r="D230" i="22"/>
  <c r="C231" i="22"/>
  <c r="D231" i="22"/>
  <c r="C232" i="22"/>
  <c r="D232" i="22"/>
  <c r="C233" i="22"/>
  <c r="D233" i="22"/>
  <c r="C234" i="22"/>
  <c r="D234" i="22"/>
  <c r="C235" i="22"/>
  <c r="D235" i="22"/>
  <c r="C236" i="22"/>
  <c r="D236" i="22"/>
  <c r="C237" i="22"/>
  <c r="D237" i="22"/>
  <c r="C238" i="22"/>
  <c r="D238" i="22"/>
  <c r="C239" i="22"/>
  <c r="D239" i="22"/>
  <c r="C240" i="22"/>
  <c r="D240" i="22"/>
  <c r="C241" i="22"/>
  <c r="D241" i="22"/>
  <c r="C242" i="22"/>
  <c r="D242" i="22"/>
  <c r="C243" i="22"/>
  <c r="D243" i="22"/>
  <c r="C244" i="22"/>
  <c r="D244" i="22"/>
  <c r="C245" i="22"/>
  <c r="D245" i="22"/>
  <c r="C246" i="22"/>
  <c r="D246" i="22"/>
  <c r="C247" i="22"/>
  <c r="D247" i="22"/>
  <c r="C248" i="22"/>
  <c r="D248" i="22"/>
  <c r="C249" i="22"/>
  <c r="D249" i="22"/>
  <c r="C250" i="22"/>
  <c r="D250" i="22"/>
  <c r="C251" i="22"/>
  <c r="D251" i="22"/>
  <c r="C252" i="22"/>
  <c r="D252" i="22"/>
  <c r="C253" i="22"/>
  <c r="D253" i="22"/>
  <c r="C254" i="22"/>
  <c r="D254" i="22"/>
  <c r="C255" i="22"/>
  <c r="D255" i="22"/>
  <c r="C256" i="22"/>
  <c r="D256" i="22"/>
  <c r="C257" i="22"/>
  <c r="D257" i="22"/>
  <c r="C258" i="22"/>
  <c r="D258" i="22"/>
  <c r="C259" i="22"/>
  <c r="D259" i="22"/>
  <c r="C260" i="22"/>
  <c r="D260" i="22"/>
  <c r="C261" i="22"/>
  <c r="D261" i="22"/>
  <c r="C262" i="22"/>
  <c r="D262" i="22"/>
  <c r="C263" i="22"/>
  <c r="D263" i="22"/>
  <c r="C264" i="22"/>
  <c r="D264" i="22"/>
  <c r="C265" i="22"/>
  <c r="D265" i="22"/>
  <c r="C266" i="22"/>
  <c r="D266" i="22"/>
  <c r="C267" i="22"/>
  <c r="D267" i="22"/>
  <c r="C268" i="22"/>
  <c r="D268" i="22"/>
  <c r="C269" i="22"/>
  <c r="D269" i="22"/>
  <c r="C270" i="22"/>
  <c r="D270" i="22"/>
  <c r="C271" i="22"/>
  <c r="D271" i="22"/>
  <c r="C272" i="22"/>
  <c r="D272" i="22"/>
  <c r="C273" i="22"/>
  <c r="D273" i="22"/>
  <c r="C274" i="22"/>
  <c r="D274" i="22"/>
  <c r="C275" i="22"/>
  <c r="D275" i="22"/>
  <c r="C276" i="22"/>
  <c r="D276" i="22"/>
  <c r="C277" i="22"/>
  <c r="D277" i="22"/>
  <c r="C278" i="22"/>
  <c r="D278" i="22"/>
  <c r="C279" i="22"/>
  <c r="D279" i="22"/>
  <c r="C280" i="22"/>
  <c r="D280" i="22"/>
  <c r="C281" i="22"/>
  <c r="D281" i="22"/>
  <c r="C282" i="22"/>
  <c r="D282" i="22"/>
  <c r="C283" i="22"/>
  <c r="D283" i="22"/>
  <c r="C284" i="22"/>
  <c r="D284" i="22"/>
  <c r="C285" i="22"/>
  <c r="D285" i="22"/>
  <c r="C286" i="22"/>
  <c r="D286" i="22"/>
  <c r="C287" i="22"/>
  <c r="D287" i="22"/>
  <c r="C288" i="22"/>
  <c r="D288" i="22"/>
  <c r="C289" i="22"/>
  <c r="D289" i="22"/>
  <c r="C290" i="22"/>
  <c r="D290" i="22"/>
  <c r="C291" i="22"/>
  <c r="D291" i="22"/>
  <c r="C292" i="22"/>
  <c r="D292" i="22"/>
  <c r="C293" i="22"/>
  <c r="D293" i="22"/>
  <c r="C294" i="22"/>
  <c r="D294" i="22"/>
  <c r="C295" i="22"/>
  <c r="D295" i="22"/>
  <c r="C296" i="22"/>
  <c r="D296" i="22"/>
  <c r="C297" i="22"/>
  <c r="D297" i="22"/>
  <c r="C298" i="22"/>
  <c r="D298" i="22"/>
  <c r="C299" i="22"/>
  <c r="D299" i="22"/>
  <c r="C300" i="22"/>
  <c r="D300" i="22"/>
  <c r="C301" i="22"/>
  <c r="D301" i="22"/>
  <c r="C302" i="22"/>
  <c r="D302" i="22"/>
  <c r="C303" i="22"/>
  <c r="D303" i="22"/>
  <c r="C304" i="22"/>
  <c r="D304" i="22"/>
  <c r="C305" i="22"/>
  <c r="D305" i="22"/>
  <c r="C306" i="22"/>
  <c r="D306" i="22"/>
  <c r="C307" i="22"/>
  <c r="D307" i="22"/>
  <c r="C308" i="22"/>
  <c r="D308" i="22"/>
  <c r="C309" i="22"/>
  <c r="D309" i="22"/>
  <c r="C310" i="22"/>
  <c r="D310" i="22"/>
  <c r="C311" i="22"/>
  <c r="D311" i="22"/>
  <c r="C312" i="22"/>
  <c r="D312" i="22"/>
  <c r="C313" i="22"/>
  <c r="D313" i="22"/>
  <c r="C314" i="22"/>
  <c r="D314" i="22"/>
  <c r="C315" i="22"/>
  <c r="D315" i="22"/>
  <c r="C316" i="22"/>
  <c r="D316" i="22"/>
  <c r="C317" i="22"/>
  <c r="D317" i="22"/>
  <c r="C318" i="22"/>
  <c r="D318" i="22"/>
  <c r="C319" i="22"/>
  <c r="D319" i="22"/>
  <c r="C320" i="22"/>
  <c r="D320" i="22"/>
  <c r="C321" i="22"/>
  <c r="D321" i="22"/>
  <c r="C322" i="22"/>
  <c r="D322" i="22"/>
  <c r="C323" i="22"/>
  <c r="D323" i="22"/>
  <c r="C324" i="22"/>
  <c r="D324" i="22"/>
  <c r="C325" i="22"/>
  <c r="D325" i="22"/>
  <c r="C326" i="22"/>
  <c r="D326" i="22"/>
  <c r="C327" i="22"/>
  <c r="D327" i="22"/>
  <c r="C328" i="22"/>
  <c r="D328" i="22"/>
  <c r="C329" i="22"/>
  <c r="D329" i="22"/>
  <c r="C330" i="22"/>
  <c r="D330" i="22"/>
  <c r="C331" i="22"/>
  <c r="D331" i="22"/>
  <c r="C332" i="22"/>
  <c r="D332" i="22"/>
  <c r="C333" i="22"/>
  <c r="D333" i="22"/>
  <c r="C334" i="22"/>
  <c r="D334" i="22"/>
  <c r="C335" i="22"/>
  <c r="D335" i="22"/>
  <c r="C336" i="22"/>
  <c r="D336" i="22"/>
  <c r="C337" i="22"/>
  <c r="D337" i="22"/>
  <c r="C338" i="22"/>
  <c r="D338" i="22"/>
  <c r="C339" i="22"/>
  <c r="D339" i="22"/>
  <c r="C340" i="22"/>
  <c r="D340" i="22"/>
  <c r="C341" i="22"/>
  <c r="D341" i="22"/>
  <c r="C342" i="22"/>
  <c r="D342" i="22"/>
  <c r="C343" i="22"/>
  <c r="D343" i="22"/>
  <c r="C344" i="22"/>
  <c r="D344" i="22"/>
  <c r="C345" i="22"/>
  <c r="D345" i="22"/>
  <c r="C346" i="22"/>
  <c r="D346" i="22"/>
  <c r="C347" i="22"/>
  <c r="D347" i="22"/>
  <c r="C348" i="22"/>
  <c r="D348" i="22"/>
  <c r="C349" i="22"/>
  <c r="D349" i="22"/>
  <c r="C350" i="22"/>
  <c r="D350" i="22"/>
  <c r="C351" i="22"/>
  <c r="D351" i="22"/>
  <c r="C352" i="22"/>
  <c r="D352" i="22"/>
  <c r="C353" i="22"/>
  <c r="D353" i="22"/>
  <c r="C354" i="22"/>
  <c r="D354" i="22"/>
  <c r="C355" i="22"/>
  <c r="D355" i="22"/>
  <c r="C356" i="22"/>
  <c r="D356" i="22"/>
  <c r="C357" i="22"/>
  <c r="D357" i="22"/>
  <c r="C358" i="22"/>
  <c r="D358" i="22"/>
  <c r="C359" i="22"/>
  <c r="D359" i="22"/>
  <c r="C360" i="22"/>
  <c r="D360" i="22"/>
  <c r="C361" i="22"/>
  <c r="D361" i="22"/>
  <c r="C362" i="22"/>
  <c r="D362" i="22"/>
  <c r="C363" i="22"/>
  <c r="D363" i="22"/>
  <c r="C364" i="22"/>
  <c r="D364" i="22"/>
  <c r="C365" i="22"/>
  <c r="D365" i="22"/>
  <c r="C366" i="22"/>
  <c r="D366" i="22"/>
  <c r="C367" i="22"/>
  <c r="D367" i="22"/>
  <c r="C368" i="22"/>
  <c r="D368" i="22"/>
  <c r="C369" i="22"/>
  <c r="D369" i="22"/>
  <c r="C370" i="22"/>
  <c r="D370" i="22"/>
  <c r="C371" i="22"/>
  <c r="D371" i="22"/>
  <c r="C372" i="22"/>
  <c r="D372" i="22"/>
  <c r="C373" i="22"/>
  <c r="D373" i="22"/>
  <c r="C374" i="22"/>
  <c r="D374" i="22"/>
  <c r="C375" i="22"/>
  <c r="D375" i="22"/>
  <c r="C376" i="22"/>
  <c r="D376" i="22"/>
  <c r="C377" i="22"/>
  <c r="D377" i="22"/>
  <c r="C378" i="22"/>
  <c r="D378" i="22"/>
  <c r="C379" i="22"/>
  <c r="D379" i="22"/>
  <c r="C380" i="22"/>
  <c r="D380" i="22"/>
  <c r="C381" i="22"/>
  <c r="D381" i="22"/>
  <c r="C382" i="22"/>
  <c r="D382" i="22"/>
  <c r="C383" i="22"/>
  <c r="D383" i="22"/>
  <c r="C384" i="22"/>
  <c r="D384" i="22"/>
  <c r="C385" i="22"/>
  <c r="D385" i="22"/>
  <c r="C386" i="22"/>
  <c r="D386" i="22"/>
  <c r="C387" i="22"/>
  <c r="D387" i="22"/>
  <c r="C388" i="22"/>
  <c r="D388" i="22"/>
  <c r="C389" i="22"/>
  <c r="D389" i="22"/>
  <c r="C390" i="22"/>
  <c r="D390" i="22"/>
  <c r="C391" i="22"/>
  <c r="D391" i="22"/>
  <c r="C392" i="22"/>
  <c r="D392" i="22"/>
  <c r="C393" i="22"/>
  <c r="D393" i="22"/>
  <c r="C394" i="22"/>
  <c r="D394" i="22"/>
  <c r="C395" i="22"/>
  <c r="D395" i="22"/>
  <c r="C396" i="22"/>
  <c r="D396" i="22"/>
  <c r="C397" i="22"/>
  <c r="D397" i="22"/>
  <c r="C398" i="22"/>
  <c r="D398" i="22"/>
  <c r="C399" i="22"/>
  <c r="D399" i="22"/>
  <c r="C400" i="22"/>
  <c r="D400" i="22"/>
  <c r="C401" i="22"/>
  <c r="D401" i="22"/>
  <c r="C402" i="22"/>
  <c r="D402" i="22"/>
  <c r="C403" i="22"/>
  <c r="D403" i="22"/>
  <c r="C404" i="22"/>
  <c r="D404" i="22"/>
  <c r="C405" i="22"/>
  <c r="D405" i="22"/>
  <c r="C406" i="22"/>
  <c r="D406" i="22"/>
  <c r="C407" i="22"/>
  <c r="D407" i="22"/>
  <c r="C408" i="22"/>
  <c r="D408" i="22"/>
  <c r="C409" i="22"/>
  <c r="D409" i="22"/>
  <c r="C410" i="22"/>
  <c r="D410" i="22"/>
  <c r="C411" i="22"/>
  <c r="D411" i="22"/>
  <c r="C412" i="22"/>
  <c r="D412" i="22"/>
  <c r="C413" i="22"/>
  <c r="D413" i="22"/>
  <c r="C414" i="22"/>
  <c r="D414" i="22"/>
  <c r="C415" i="22"/>
  <c r="D415" i="22"/>
  <c r="C416" i="22"/>
  <c r="D416" i="22"/>
  <c r="C417" i="22"/>
  <c r="D417" i="22"/>
  <c r="C418" i="22"/>
  <c r="D418" i="22"/>
  <c r="C419" i="22"/>
  <c r="D419" i="22"/>
  <c r="C420" i="22"/>
  <c r="D420" i="22"/>
  <c r="C421" i="22"/>
  <c r="D421" i="22"/>
  <c r="C422" i="22"/>
  <c r="D422" i="22"/>
  <c r="C423" i="22"/>
  <c r="D423" i="22"/>
  <c r="C424" i="22"/>
  <c r="D424" i="22"/>
  <c r="C425" i="22"/>
  <c r="D425" i="22"/>
  <c r="C426" i="22"/>
  <c r="D426" i="22"/>
  <c r="C427" i="22"/>
  <c r="D427" i="22"/>
  <c r="C428" i="22"/>
  <c r="D428" i="22"/>
  <c r="C429" i="22"/>
  <c r="D429" i="22"/>
  <c r="C430" i="22"/>
  <c r="D430" i="22"/>
  <c r="C431" i="22"/>
  <c r="D431" i="22"/>
  <c r="C432" i="22"/>
  <c r="D432" i="22"/>
  <c r="C433" i="22"/>
  <c r="D433" i="22"/>
  <c r="C434" i="22"/>
  <c r="D434" i="22"/>
  <c r="C435" i="22"/>
  <c r="D435" i="22"/>
  <c r="C436" i="22"/>
  <c r="D436" i="22"/>
  <c r="C437" i="22"/>
  <c r="D437" i="22"/>
  <c r="C438" i="22"/>
  <c r="D438" i="22"/>
  <c r="C439" i="22"/>
  <c r="D439" i="22"/>
  <c r="C440" i="22"/>
  <c r="D440" i="22"/>
  <c r="C441" i="22"/>
  <c r="D441" i="22"/>
  <c r="C442" i="22"/>
  <c r="D442" i="22"/>
  <c r="C443" i="22"/>
  <c r="D443" i="22"/>
  <c r="C444" i="22"/>
  <c r="D444" i="22"/>
  <c r="C445" i="22"/>
  <c r="D445" i="22"/>
  <c r="C446" i="22"/>
  <c r="D446" i="22"/>
  <c r="C447" i="22"/>
  <c r="D447" i="22"/>
  <c r="C448" i="22"/>
  <c r="D448" i="22"/>
  <c r="C449" i="22"/>
  <c r="D449" i="22"/>
  <c r="C450" i="22"/>
  <c r="D450" i="22"/>
  <c r="C451" i="22"/>
  <c r="D451" i="22"/>
  <c r="C452" i="22"/>
  <c r="D452" i="22"/>
  <c r="C453" i="22"/>
  <c r="D453" i="22"/>
  <c r="C454" i="22"/>
  <c r="D454" i="22"/>
  <c r="C455" i="22"/>
  <c r="D455" i="22"/>
  <c r="C456" i="22"/>
  <c r="D456" i="22"/>
  <c r="C457" i="22"/>
  <c r="D457" i="22"/>
  <c r="C458" i="22"/>
  <c r="D458" i="22"/>
  <c r="C459" i="22"/>
  <c r="D459" i="22"/>
  <c r="C460" i="22"/>
  <c r="D460" i="22"/>
  <c r="C461" i="22"/>
  <c r="D461" i="22"/>
  <c r="C462" i="22"/>
  <c r="D462" i="22"/>
  <c r="C463" i="22"/>
  <c r="D463" i="22"/>
  <c r="C464" i="22"/>
  <c r="D464" i="22"/>
  <c r="C465" i="22"/>
  <c r="D465" i="22"/>
  <c r="C466" i="22"/>
  <c r="D466" i="22"/>
  <c r="C467" i="22"/>
  <c r="D467" i="22"/>
  <c r="C468" i="22"/>
  <c r="D468" i="22"/>
  <c r="C469" i="22"/>
  <c r="D469" i="22"/>
  <c r="C470" i="22"/>
  <c r="D470" i="22"/>
  <c r="C471" i="22"/>
  <c r="D471" i="22"/>
  <c r="C472" i="22"/>
  <c r="D472" i="22"/>
  <c r="C473" i="22"/>
  <c r="D473" i="22"/>
  <c r="C474" i="22"/>
  <c r="D474" i="22"/>
  <c r="C475" i="22"/>
  <c r="D475" i="22"/>
  <c r="C476" i="22"/>
  <c r="D476" i="22"/>
  <c r="C477" i="22"/>
  <c r="D477" i="22"/>
  <c r="C478" i="22"/>
  <c r="D478" i="22"/>
  <c r="C479" i="22"/>
  <c r="D479" i="22"/>
  <c r="C480" i="22"/>
  <c r="D480" i="22"/>
  <c r="C481" i="22"/>
  <c r="D481" i="22"/>
  <c r="C482" i="22"/>
  <c r="D482" i="22"/>
  <c r="C483" i="22"/>
  <c r="D483" i="22"/>
  <c r="C484" i="22"/>
  <c r="D484" i="22"/>
  <c r="C485" i="22"/>
  <c r="D485" i="22"/>
  <c r="C486" i="22"/>
  <c r="D486" i="22"/>
  <c r="C487" i="22"/>
  <c r="D487" i="22"/>
  <c r="C488" i="22"/>
  <c r="D488" i="22"/>
  <c r="C489" i="22"/>
  <c r="D489" i="22"/>
  <c r="C490" i="22"/>
  <c r="D490" i="22"/>
  <c r="C491" i="22"/>
  <c r="D491" i="22"/>
  <c r="C492" i="22"/>
  <c r="D492" i="22"/>
  <c r="C493" i="22"/>
  <c r="D493" i="22"/>
  <c r="C494" i="22"/>
  <c r="D494" i="22"/>
  <c r="C495" i="22"/>
  <c r="D495" i="22"/>
  <c r="C496" i="22"/>
  <c r="D496" i="22"/>
  <c r="C497" i="22"/>
  <c r="D497" i="22"/>
  <c r="C498" i="22"/>
  <c r="D498" i="22"/>
  <c r="C499" i="22"/>
  <c r="D499" i="22"/>
  <c r="C500" i="22"/>
  <c r="D500" i="22"/>
  <c r="C501" i="22"/>
  <c r="D501" i="22"/>
  <c r="C502" i="22"/>
  <c r="D502" i="22"/>
  <c r="C503" i="22"/>
  <c r="D503" i="22"/>
  <c r="C504" i="22"/>
  <c r="D504" i="22"/>
  <c r="C505" i="22"/>
  <c r="D505" i="22"/>
  <c r="C506" i="22"/>
  <c r="D506" i="22"/>
  <c r="C507" i="22"/>
  <c r="D507" i="22"/>
  <c r="C508" i="22"/>
  <c r="D508" i="22"/>
  <c r="C509" i="22"/>
  <c r="D509" i="22"/>
  <c r="C510" i="22"/>
  <c r="D510" i="22"/>
  <c r="C511" i="22"/>
  <c r="D511" i="22"/>
  <c r="C512" i="22"/>
  <c r="D512" i="22"/>
  <c r="C513" i="22"/>
  <c r="D513" i="22"/>
  <c r="C514" i="22"/>
  <c r="D514" i="22"/>
  <c r="C515" i="22"/>
  <c r="D515" i="22"/>
  <c r="C516" i="22"/>
  <c r="D516" i="22"/>
  <c r="C517" i="22"/>
  <c r="D517" i="22"/>
  <c r="C518" i="22"/>
  <c r="D518" i="22"/>
  <c r="C519" i="22"/>
  <c r="D519" i="22"/>
  <c r="C520" i="22"/>
  <c r="D520" i="22"/>
  <c r="C521" i="22"/>
  <c r="D521" i="22"/>
  <c r="C522" i="22"/>
  <c r="D522" i="22"/>
  <c r="C523" i="22"/>
  <c r="D523" i="22"/>
  <c r="C524" i="22"/>
  <c r="D524" i="22"/>
  <c r="C525" i="22"/>
  <c r="D525" i="22"/>
  <c r="C526" i="22"/>
  <c r="D526" i="22"/>
  <c r="C527" i="22"/>
  <c r="D527" i="22"/>
  <c r="C528" i="22"/>
  <c r="D528" i="22"/>
  <c r="C529" i="22"/>
  <c r="D529" i="22"/>
  <c r="C530" i="22"/>
  <c r="D530" i="22"/>
  <c r="C531" i="22"/>
  <c r="D531" i="22"/>
  <c r="C532" i="22"/>
  <c r="D532" i="22"/>
  <c r="C533" i="22"/>
  <c r="D533" i="22"/>
  <c r="C534" i="22"/>
  <c r="D534" i="22"/>
  <c r="C535" i="22"/>
  <c r="D535" i="22"/>
  <c r="C536" i="22"/>
  <c r="D536" i="22"/>
  <c r="C537" i="22"/>
  <c r="D537" i="22"/>
  <c r="C538" i="22"/>
  <c r="D538" i="22"/>
  <c r="C539" i="22"/>
  <c r="D539" i="22"/>
  <c r="C540" i="22"/>
  <c r="D540" i="22"/>
  <c r="C541" i="22"/>
  <c r="D541" i="22"/>
  <c r="C542" i="22"/>
  <c r="D542" i="22"/>
  <c r="C543" i="22"/>
  <c r="D543" i="22"/>
  <c r="C544" i="22"/>
  <c r="D544" i="22"/>
  <c r="C545" i="22"/>
  <c r="D545" i="22"/>
  <c r="C546" i="22"/>
  <c r="D546" i="22"/>
  <c r="C547" i="22"/>
  <c r="D547" i="22"/>
  <c r="C548" i="22"/>
  <c r="D548" i="22"/>
  <c r="C549" i="22"/>
  <c r="D549" i="22"/>
  <c r="C550" i="22"/>
  <c r="D550" i="22"/>
  <c r="C551" i="22"/>
  <c r="D551" i="22"/>
  <c r="C552" i="22"/>
  <c r="D552" i="22"/>
  <c r="C553" i="22"/>
  <c r="D553" i="22"/>
  <c r="C554" i="22"/>
  <c r="D554" i="22"/>
  <c r="C555" i="22"/>
  <c r="D555" i="22"/>
  <c r="C556" i="22"/>
  <c r="D556" i="22"/>
  <c r="C557" i="22"/>
  <c r="D557" i="22"/>
  <c r="C558" i="22"/>
  <c r="D558" i="22"/>
  <c r="C559" i="22"/>
  <c r="D559" i="22"/>
  <c r="C560" i="22"/>
  <c r="D560" i="22"/>
  <c r="C561" i="22"/>
  <c r="D561" i="22"/>
  <c r="C562" i="22"/>
  <c r="D562" i="22"/>
  <c r="C563" i="22"/>
  <c r="D563" i="22"/>
  <c r="C564" i="22"/>
  <c r="D564" i="22"/>
  <c r="C565" i="22"/>
  <c r="D565" i="22"/>
  <c r="C566" i="22"/>
  <c r="D566" i="22"/>
  <c r="C567" i="22"/>
  <c r="D567" i="22"/>
  <c r="C568" i="22"/>
  <c r="D568" i="22"/>
  <c r="C569" i="22"/>
  <c r="D569" i="22"/>
  <c r="C570" i="22"/>
  <c r="D570" i="22"/>
  <c r="C571" i="22"/>
  <c r="D571" i="22"/>
  <c r="C572" i="22"/>
  <c r="D572" i="22"/>
  <c r="C573" i="22"/>
  <c r="D573" i="22"/>
  <c r="C574" i="22"/>
  <c r="D574" i="22"/>
  <c r="C575" i="22"/>
  <c r="D575" i="22"/>
  <c r="C576" i="22"/>
  <c r="D576" i="22"/>
  <c r="C577" i="22"/>
  <c r="D577" i="22"/>
  <c r="C578" i="22"/>
  <c r="D578" i="22"/>
  <c r="C579" i="22"/>
  <c r="D579" i="22"/>
  <c r="C580" i="22"/>
  <c r="D580" i="22"/>
  <c r="C581" i="22"/>
  <c r="D581" i="22"/>
  <c r="C582" i="22"/>
  <c r="D582" i="22"/>
  <c r="C583" i="22"/>
  <c r="D583" i="22"/>
  <c r="C584" i="22"/>
  <c r="D584" i="22"/>
  <c r="C585" i="22"/>
  <c r="D585" i="22"/>
  <c r="C586" i="22"/>
  <c r="D586" i="22"/>
  <c r="C587" i="22"/>
  <c r="D587" i="22"/>
  <c r="C588" i="22"/>
  <c r="D588" i="22"/>
  <c r="C589" i="22"/>
  <c r="D589" i="22"/>
  <c r="C590" i="22"/>
  <c r="D590" i="22"/>
  <c r="C591" i="22"/>
  <c r="D591" i="22"/>
  <c r="C592" i="22"/>
  <c r="D592" i="22"/>
  <c r="C593" i="22"/>
  <c r="D593" i="22"/>
  <c r="C594" i="22"/>
  <c r="D594" i="22"/>
  <c r="C595" i="22"/>
  <c r="D595" i="22"/>
  <c r="C596" i="22"/>
  <c r="D596" i="22"/>
  <c r="C597" i="22"/>
  <c r="D597" i="22"/>
  <c r="C598" i="22"/>
  <c r="D598" i="22"/>
  <c r="C599" i="22"/>
  <c r="D599" i="22"/>
  <c r="C600" i="22"/>
  <c r="D600" i="22"/>
  <c r="C601" i="22"/>
  <c r="D601" i="22"/>
  <c r="C602" i="22"/>
  <c r="D602" i="22"/>
  <c r="C603" i="22"/>
  <c r="D603" i="22"/>
  <c r="C604" i="22"/>
  <c r="D604" i="22"/>
  <c r="C605" i="22"/>
  <c r="D605" i="22"/>
  <c r="C606" i="22"/>
  <c r="D606" i="22"/>
  <c r="C607" i="22"/>
  <c r="D607" i="22"/>
  <c r="C608" i="22"/>
  <c r="D608" i="22"/>
  <c r="C609" i="22"/>
  <c r="D609" i="22"/>
  <c r="C610" i="22"/>
  <c r="D610" i="22"/>
  <c r="C611" i="22"/>
  <c r="D611" i="22"/>
  <c r="C612" i="22"/>
  <c r="D612" i="22"/>
  <c r="C613" i="22"/>
  <c r="D613" i="22"/>
  <c r="C614" i="22"/>
  <c r="D614" i="22"/>
  <c r="C615" i="22"/>
  <c r="D615" i="22"/>
  <c r="C616" i="22"/>
  <c r="D616" i="22"/>
  <c r="C617" i="22"/>
  <c r="D617" i="22"/>
  <c r="C618" i="22"/>
  <c r="D618" i="22"/>
  <c r="C619" i="22"/>
  <c r="D619" i="22"/>
  <c r="C620" i="22"/>
  <c r="D620" i="22"/>
  <c r="C621" i="22"/>
  <c r="D621" i="22"/>
  <c r="C622" i="22"/>
  <c r="D622" i="22"/>
  <c r="C623" i="22"/>
  <c r="D623" i="22"/>
  <c r="C624" i="22"/>
  <c r="D624" i="22"/>
  <c r="C625" i="22"/>
  <c r="D625" i="22"/>
  <c r="C626" i="22"/>
  <c r="D626" i="22"/>
  <c r="C627" i="22"/>
  <c r="D627" i="22"/>
  <c r="C628" i="22"/>
  <c r="D628" i="22"/>
  <c r="C629" i="22"/>
  <c r="D629" i="22"/>
  <c r="C630" i="22"/>
  <c r="D630" i="22"/>
  <c r="C631" i="22"/>
  <c r="D631" i="22"/>
  <c r="C632" i="22"/>
  <c r="D632" i="22"/>
  <c r="C633" i="22"/>
  <c r="D633" i="22"/>
  <c r="C634" i="22"/>
  <c r="D634" i="22"/>
  <c r="C635" i="22"/>
  <c r="D635" i="22"/>
  <c r="C636" i="22"/>
  <c r="D636" i="22"/>
  <c r="C637" i="22"/>
  <c r="D637" i="22"/>
  <c r="C638" i="22"/>
  <c r="D638" i="22"/>
  <c r="C639" i="22"/>
  <c r="D639" i="22"/>
  <c r="C640" i="22"/>
  <c r="D640" i="22"/>
  <c r="C641" i="22"/>
  <c r="D641" i="22"/>
  <c r="C642" i="22"/>
  <c r="D642" i="22"/>
  <c r="C643" i="22"/>
  <c r="D643" i="22"/>
  <c r="C644" i="22"/>
  <c r="D644" i="22"/>
  <c r="C645" i="22"/>
  <c r="D645" i="22"/>
  <c r="C646" i="22"/>
  <c r="D646" i="22"/>
  <c r="C647" i="22"/>
  <c r="D647" i="22"/>
  <c r="C648" i="22"/>
  <c r="D648" i="22"/>
  <c r="C649" i="22"/>
  <c r="D649" i="22"/>
  <c r="C650" i="22"/>
  <c r="D650" i="22"/>
  <c r="C651" i="22"/>
  <c r="D651" i="22"/>
  <c r="C652" i="22"/>
  <c r="D652" i="22"/>
  <c r="C653" i="22"/>
  <c r="D653" i="22"/>
  <c r="C654" i="22"/>
  <c r="D654" i="22"/>
  <c r="C655" i="22"/>
  <c r="D655" i="22"/>
  <c r="C656" i="22"/>
  <c r="D656" i="22"/>
  <c r="C657" i="22"/>
  <c r="D657" i="22"/>
  <c r="C658" i="22"/>
  <c r="D658" i="22"/>
  <c r="C659" i="22"/>
  <c r="D659" i="22"/>
  <c r="C660" i="22"/>
  <c r="D660" i="22"/>
  <c r="C661" i="22"/>
  <c r="D661" i="22"/>
  <c r="C662" i="22"/>
  <c r="D662" i="22"/>
  <c r="C663" i="22"/>
  <c r="D663" i="22"/>
  <c r="C664" i="22"/>
  <c r="D664" i="22"/>
  <c r="C665" i="22"/>
  <c r="D665" i="22"/>
  <c r="C666" i="22"/>
  <c r="D666" i="22"/>
  <c r="C667" i="22"/>
  <c r="D667" i="22"/>
  <c r="C668" i="22"/>
  <c r="D668" i="22"/>
  <c r="C669" i="22"/>
  <c r="D669" i="22"/>
  <c r="C670" i="22"/>
  <c r="D670" i="22"/>
  <c r="C671" i="22"/>
  <c r="D671" i="22"/>
  <c r="C672" i="22"/>
  <c r="D672" i="22"/>
  <c r="C673" i="22"/>
  <c r="D673" i="22"/>
  <c r="C674" i="22"/>
  <c r="D674" i="22"/>
  <c r="C675" i="22"/>
  <c r="D675" i="22"/>
  <c r="C676" i="22"/>
  <c r="D676" i="22"/>
  <c r="C677" i="22"/>
  <c r="D677" i="22"/>
  <c r="C678" i="22"/>
  <c r="D678" i="22"/>
  <c r="C679" i="22"/>
  <c r="D679" i="22"/>
  <c r="C680" i="22"/>
  <c r="D680" i="22"/>
  <c r="C681" i="22"/>
  <c r="D681" i="22"/>
  <c r="C682" i="22"/>
  <c r="D682" i="22"/>
  <c r="C683" i="22"/>
  <c r="D683" i="22"/>
  <c r="C684" i="22"/>
  <c r="D684" i="22"/>
  <c r="C685" i="22"/>
  <c r="D685" i="22"/>
  <c r="C686" i="22"/>
  <c r="D686" i="22"/>
  <c r="C687" i="22"/>
  <c r="D687" i="22"/>
  <c r="C688" i="22"/>
  <c r="D688" i="22"/>
  <c r="C689" i="22"/>
  <c r="D689" i="22"/>
  <c r="C690" i="22"/>
  <c r="D690" i="22"/>
  <c r="C691" i="22"/>
  <c r="D691" i="22"/>
  <c r="C692" i="22"/>
  <c r="D692" i="22"/>
  <c r="C693" i="22"/>
  <c r="D693" i="22"/>
  <c r="C694" i="22"/>
  <c r="D694" i="22"/>
  <c r="C695" i="22"/>
  <c r="D695" i="22"/>
  <c r="C696" i="22"/>
  <c r="D696" i="22"/>
  <c r="C697" i="22"/>
  <c r="D697" i="22"/>
  <c r="C698" i="22"/>
  <c r="D698" i="22"/>
  <c r="C699" i="22"/>
  <c r="D699" i="22"/>
  <c r="C700" i="22"/>
  <c r="D700" i="22"/>
  <c r="C701" i="22"/>
  <c r="D701" i="22"/>
  <c r="C702" i="22"/>
  <c r="D702" i="22"/>
  <c r="C703" i="22"/>
  <c r="D703" i="22"/>
  <c r="C704" i="22"/>
  <c r="D704" i="22"/>
  <c r="C705" i="22"/>
  <c r="D705" i="22"/>
  <c r="C706" i="22"/>
  <c r="D706" i="22"/>
  <c r="C707" i="22"/>
  <c r="D707" i="22"/>
  <c r="C708" i="22"/>
  <c r="D708" i="22"/>
  <c r="C709" i="22"/>
  <c r="D709" i="22"/>
  <c r="C710" i="22"/>
  <c r="D710" i="22"/>
  <c r="C711" i="22"/>
  <c r="D711" i="22"/>
  <c r="C712" i="22"/>
  <c r="D712" i="22"/>
  <c r="C713" i="22"/>
  <c r="D713" i="22"/>
  <c r="C714" i="22"/>
  <c r="D714" i="22"/>
  <c r="C715" i="22"/>
  <c r="D715" i="22"/>
  <c r="C716" i="22"/>
  <c r="D716" i="22"/>
  <c r="C717" i="22"/>
  <c r="D717" i="22"/>
  <c r="C718" i="22"/>
  <c r="D718" i="22"/>
  <c r="C719" i="22"/>
  <c r="D719" i="22"/>
  <c r="C720" i="22"/>
  <c r="D720" i="22"/>
  <c r="C721" i="22"/>
  <c r="D721" i="22"/>
  <c r="C722" i="22"/>
  <c r="D722" i="22"/>
  <c r="C723" i="22"/>
  <c r="D723" i="22"/>
  <c r="C724" i="22"/>
  <c r="D724" i="22"/>
  <c r="C725" i="22"/>
  <c r="D725" i="22"/>
  <c r="C726" i="22"/>
  <c r="D726" i="22"/>
  <c r="C727" i="22"/>
  <c r="D727" i="22"/>
  <c r="C728" i="22"/>
  <c r="D728" i="22"/>
  <c r="C729" i="22"/>
  <c r="D729" i="22"/>
  <c r="C730" i="22"/>
  <c r="D730" i="22"/>
  <c r="C731" i="22"/>
  <c r="D731" i="22"/>
  <c r="C732" i="22"/>
  <c r="D732" i="22"/>
  <c r="C733" i="22"/>
  <c r="D733" i="22"/>
  <c r="C734" i="22"/>
  <c r="D734" i="22"/>
  <c r="C735" i="22"/>
  <c r="D735" i="22"/>
  <c r="C736" i="22"/>
  <c r="D736" i="22"/>
  <c r="C737" i="22"/>
  <c r="D737" i="22"/>
  <c r="C738" i="22"/>
  <c r="D738" i="22"/>
  <c r="C739" i="22"/>
  <c r="D739" i="22"/>
  <c r="C740" i="22"/>
  <c r="D740" i="22"/>
  <c r="C741" i="22"/>
  <c r="D741" i="22"/>
  <c r="C742" i="22"/>
  <c r="D742" i="22"/>
  <c r="C743" i="22"/>
  <c r="D743" i="22"/>
  <c r="C744" i="22"/>
  <c r="D744" i="22"/>
  <c r="C745" i="22"/>
  <c r="D745" i="22"/>
  <c r="C746" i="22"/>
  <c r="D746" i="22"/>
  <c r="C747" i="22"/>
  <c r="D747" i="22"/>
  <c r="C748" i="22"/>
  <c r="D748" i="22"/>
  <c r="C749" i="22"/>
  <c r="D749" i="22"/>
  <c r="C750" i="22"/>
  <c r="D750" i="22"/>
  <c r="C751" i="22"/>
  <c r="D751" i="22"/>
  <c r="C752" i="22"/>
  <c r="D752" i="22"/>
  <c r="C753" i="22"/>
  <c r="D753" i="22"/>
  <c r="C754" i="22"/>
  <c r="D754" i="22"/>
  <c r="C755" i="22"/>
  <c r="D755" i="22"/>
  <c r="C756" i="22"/>
  <c r="D756" i="22"/>
  <c r="C757" i="22"/>
  <c r="D757" i="22"/>
  <c r="C758" i="22"/>
  <c r="D758" i="22"/>
  <c r="C759" i="22"/>
  <c r="D759" i="22"/>
  <c r="C760" i="22"/>
  <c r="D760" i="22"/>
  <c r="C761" i="22"/>
  <c r="D761" i="22"/>
  <c r="C762" i="22"/>
  <c r="D762" i="22"/>
  <c r="C763" i="22"/>
  <c r="D763" i="22"/>
  <c r="C764" i="22"/>
  <c r="D764" i="22"/>
  <c r="C765" i="22"/>
  <c r="D765" i="22"/>
  <c r="C766" i="22"/>
  <c r="D766" i="22"/>
  <c r="C767" i="22"/>
  <c r="D767" i="22"/>
  <c r="C768" i="22"/>
  <c r="D768" i="22"/>
  <c r="C769" i="22"/>
  <c r="D769" i="22"/>
  <c r="C770" i="22"/>
  <c r="D770" i="22"/>
  <c r="C771" i="22"/>
  <c r="D771" i="22"/>
  <c r="C772" i="22"/>
  <c r="D772" i="22"/>
  <c r="C773" i="22"/>
  <c r="D773" i="22"/>
  <c r="C774" i="22"/>
  <c r="D774" i="22"/>
  <c r="C775" i="22"/>
  <c r="D775" i="22"/>
  <c r="C776" i="22"/>
  <c r="D776" i="22"/>
  <c r="C777" i="22"/>
  <c r="D777" i="22"/>
  <c r="C778" i="22"/>
  <c r="D778" i="22"/>
  <c r="C779" i="22"/>
  <c r="D779" i="22"/>
  <c r="C780" i="22"/>
  <c r="D780" i="22"/>
  <c r="C781" i="22"/>
  <c r="D781" i="22"/>
  <c r="C782" i="22"/>
  <c r="D782" i="22"/>
  <c r="C783" i="22"/>
  <c r="D783" i="22"/>
  <c r="C784" i="22"/>
  <c r="D784" i="22"/>
  <c r="C785" i="22"/>
  <c r="D785" i="22"/>
  <c r="C786" i="22"/>
  <c r="D786" i="22"/>
  <c r="C787" i="22"/>
  <c r="D787" i="22"/>
  <c r="C788" i="22"/>
  <c r="D788" i="22"/>
  <c r="C789" i="22"/>
  <c r="D789" i="22"/>
  <c r="C790" i="22"/>
  <c r="D790" i="22"/>
  <c r="C791" i="22"/>
  <c r="D791" i="22"/>
  <c r="C792" i="22"/>
  <c r="D792" i="22"/>
  <c r="C793" i="22"/>
  <c r="D793" i="22"/>
  <c r="C794" i="22"/>
  <c r="D794" i="22"/>
  <c r="C795" i="22"/>
  <c r="D795" i="22"/>
  <c r="C796" i="22"/>
  <c r="D796" i="22"/>
  <c r="C797" i="22"/>
  <c r="D797" i="22"/>
  <c r="C798" i="22"/>
  <c r="D798" i="22"/>
  <c r="C799" i="22"/>
  <c r="D799" i="22"/>
  <c r="C800" i="22"/>
  <c r="D800" i="22"/>
  <c r="C801" i="22"/>
  <c r="D801" i="22"/>
  <c r="C802" i="22"/>
  <c r="D802" i="22"/>
  <c r="C803" i="22"/>
  <c r="D803" i="22"/>
  <c r="C804" i="22"/>
  <c r="D804" i="22"/>
  <c r="C805" i="22"/>
  <c r="D805" i="22"/>
  <c r="C806" i="22"/>
  <c r="D806" i="22"/>
  <c r="C807" i="22"/>
  <c r="D807" i="22"/>
  <c r="C808" i="22"/>
  <c r="D808" i="22"/>
  <c r="C809" i="22"/>
  <c r="D809" i="22"/>
  <c r="C810" i="22"/>
  <c r="D810" i="22"/>
  <c r="C811" i="22"/>
  <c r="D811" i="22"/>
  <c r="C812" i="22"/>
  <c r="D812" i="22"/>
  <c r="C813" i="22"/>
  <c r="D813" i="22"/>
  <c r="C814" i="22"/>
  <c r="D814" i="22"/>
  <c r="C815" i="22"/>
  <c r="D815" i="22"/>
  <c r="C816" i="22"/>
  <c r="D816" i="22"/>
  <c r="C817" i="22"/>
  <c r="D817" i="22"/>
  <c r="C818" i="22"/>
  <c r="D818" i="22"/>
  <c r="C819" i="22"/>
  <c r="D819" i="22"/>
  <c r="C820" i="22"/>
  <c r="D820" i="22"/>
  <c r="C821" i="22"/>
  <c r="D821" i="22"/>
  <c r="C822" i="22"/>
  <c r="D822" i="22"/>
  <c r="C823" i="22"/>
  <c r="D823" i="22"/>
  <c r="C824" i="22"/>
  <c r="D824" i="22"/>
  <c r="C825" i="22"/>
  <c r="D825" i="22"/>
  <c r="C826" i="22"/>
  <c r="D826" i="22"/>
  <c r="C827" i="22"/>
  <c r="D827" i="22"/>
  <c r="C828" i="22"/>
  <c r="D828" i="22"/>
  <c r="C829" i="22"/>
  <c r="D829" i="22"/>
  <c r="C830" i="22"/>
  <c r="D830" i="22"/>
  <c r="C831" i="22"/>
  <c r="D831" i="22"/>
  <c r="C832" i="22"/>
  <c r="D832" i="22"/>
  <c r="C833" i="22"/>
  <c r="D833" i="22"/>
  <c r="C834" i="22"/>
  <c r="D834" i="22"/>
  <c r="C835" i="22"/>
  <c r="D835" i="22"/>
  <c r="C836" i="22"/>
  <c r="D836" i="22"/>
  <c r="C837" i="22"/>
  <c r="D837" i="22"/>
  <c r="C838" i="22"/>
  <c r="D838" i="22"/>
  <c r="C839" i="22"/>
  <c r="D839" i="22"/>
  <c r="C840" i="22"/>
  <c r="D840" i="22"/>
  <c r="C841" i="22"/>
  <c r="D841" i="22"/>
  <c r="C842" i="22"/>
  <c r="D842" i="22"/>
  <c r="C843" i="22"/>
  <c r="D843" i="22"/>
  <c r="C844" i="22"/>
  <c r="D844" i="22"/>
  <c r="C845" i="22"/>
  <c r="D845" i="22"/>
  <c r="C846" i="22"/>
  <c r="D846" i="22"/>
  <c r="C847" i="22"/>
  <c r="D847" i="22"/>
  <c r="C848" i="22"/>
  <c r="D848" i="22"/>
  <c r="C849" i="22"/>
  <c r="D849" i="22"/>
  <c r="C850" i="22"/>
  <c r="D850" i="22"/>
  <c r="C851" i="22"/>
  <c r="D851" i="22"/>
  <c r="C852" i="22"/>
  <c r="D852" i="22"/>
  <c r="C853" i="22"/>
  <c r="D853" i="22"/>
  <c r="C854" i="22"/>
  <c r="D854" i="22"/>
  <c r="C855" i="22"/>
  <c r="D855" i="22"/>
  <c r="C856" i="22"/>
  <c r="D856" i="22"/>
  <c r="C857" i="22"/>
  <c r="D857" i="22"/>
  <c r="C858" i="22"/>
  <c r="D858" i="22"/>
  <c r="C859" i="22"/>
  <c r="D859" i="22"/>
  <c r="C860" i="22"/>
  <c r="D860" i="22"/>
  <c r="C861" i="22"/>
  <c r="D861" i="22"/>
  <c r="C862" i="22"/>
  <c r="D862" i="22"/>
  <c r="C863" i="22"/>
  <c r="D863" i="22"/>
  <c r="C864" i="22"/>
  <c r="D864" i="22"/>
  <c r="C865" i="22"/>
  <c r="D865" i="22"/>
  <c r="C866" i="22"/>
  <c r="D866" i="22"/>
  <c r="C867" i="22"/>
  <c r="D867" i="22"/>
  <c r="C868" i="22"/>
  <c r="D868" i="22"/>
  <c r="C869" i="22"/>
  <c r="D869" i="22"/>
  <c r="C870" i="22"/>
  <c r="D870" i="22"/>
  <c r="C871" i="22"/>
  <c r="D871" i="22"/>
  <c r="C872" i="22"/>
  <c r="D872" i="22"/>
  <c r="C873" i="22"/>
  <c r="D873" i="22"/>
  <c r="C874" i="22"/>
  <c r="D874" i="22"/>
  <c r="C875" i="22"/>
  <c r="D875" i="22"/>
  <c r="C876" i="22"/>
  <c r="D876" i="22"/>
  <c r="C877" i="22"/>
  <c r="D877" i="22"/>
  <c r="C878" i="22"/>
  <c r="D878" i="22"/>
  <c r="C879" i="22"/>
  <c r="D879" i="22"/>
  <c r="C880" i="22"/>
  <c r="D880" i="22"/>
  <c r="C881" i="22"/>
  <c r="D881" i="22"/>
  <c r="C882" i="22"/>
  <c r="D882" i="22"/>
  <c r="C883" i="22"/>
  <c r="D883" i="22"/>
  <c r="C884" i="22"/>
  <c r="D884" i="22"/>
  <c r="C885" i="22"/>
  <c r="D885" i="22"/>
  <c r="C886" i="22"/>
  <c r="D886" i="22"/>
  <c r="C887" i="22"/>
  <c r="D887" i="22"/>
  <c r="C888" i="22"/>
  <c r="D888" i="22"/>
  <c r="C889" i="22"/>
  <c r="D889" i="22"/>
  <c r="C890" i="22"/>
  <c r="D890" i="22"/>
  <c r="C891" i="22"/>
  <c r="D891" i="22"/>
  <c r="C892" i="22"/>
  <c r="D892" i="22"/>
  <c r="C893" i="22"/>
  <c r="D893" i="22"/>
  <c r="C894" i="22"/>
  <c r="D894" i="22"/>
  <c r="C895" i="22"/>
  <c r="D895" i="22"/>
  <c r="C896" i="22"/>
  <c r="D896" i="22"/>
  <c r="C897" i="22"/>
  <c r="D897" i="22"/>
  <c r="C898" i="22"/>
  <c r="D898" i="22"/>
  <c r="C899" i="22"/>
  <c r="D899" i="22"/>
  <c r="C900" i="22"/>
  <c r="D900" i="22"/>
  <c r="C901" i="22"/>
  <c r="D901" i="22"/>
  <c r="C902" i="22"/>
  <c r="D902" i="22"/>
  <c r="C903" i="22"/>
  <c r="D903" i="22"/>
  <c r="C904" i="22"/>
  <c r="D904" i="22"/>
  <c r="C905" i="22"/>
  <c r="D905" i="22"/>
  <c r="C906" i="22"/>
  <c r="D906" i="22"/>
  <c r="C907" i="22"/>
  <c r="D907" i="22"/>
  <c r="C908" i="22"/>
  <c r="D908" i="22"/>
  <c r="C909" i="22"/>
  <c r="D909" i="22"/>
  <c r="C910" i="22"/>
  <c r="D910" i="22"/>
  <c r="C911" i="22"/>
  <c r="D911" i="22"/>
  <c r="C912" i="22"/>
  <c r="D912" i="22"/>
  <c r="C913" i="22"/>
  <c r="D913" i="22"/>
  <c r="C914" i="22"/>
  <c r="D914" i="22"/>
  <c r="C915" i="22"/>
  <c r="D915" i="22"/>
  <c r="C916" i="22"/>
  <c r="D916" i="22"/>
  <c r="C917" i="22"/>
  <c r="D917" i="22"/>
  <c r="C918" i="22"/>
  <c r="D918" i="22"/>
  <c r="C919" i="22"/>
  <c r="D919" i="22"/>
  <c r="C920" i="22"/>
  <c r="D920" i="22"/>
  <c r="C921" i="22"/>
  <c r="D921" i="22"/>
  <c r="C922" i="22"/>
  <c r="D922" i="22"/>
  <c r="C923" i="22"/>
  <c r="D923" i="22"/>
  <c r="C924" i="22"/>
  <c r="D924" i="22"/>
  <c r="C925" i="22"/>
  <c r="D925" i="22"/>
  <c r="C926" i="22"/>
  <c r="D926" i="22"/>
  <c r="C927" i="22"/>
  <c r="D927" i="22"/>
  <c r="C928" i="22"/>
  <c r="D928" i="22"/>
  <c r="C929" i="22"/>
  <c r="D929" i="22"/>
  <c r="C930" i="22"/>
  <c r="D930" i="22"/>
  <c r="C931" i="22"/>
  <c r="D931" i="22"/>
  <c r="C932" i="22"/>
  <c r="D932" i="22"/>
  <c r="C933" i="22"/>
  <c r="D933" i="22"/>
  <c r="C934" i="22"/>
  <c r="D934" i="22"/>
  <c r="C935" i="22"/>
  <c r="D935" i="22"/>
  <c r="C936" i="22"/>
  <c r="D936" i="22"/>
  <c r="C937" i="22"/>
  <c r="D937" i="22"/>
  <c r="C938" i="22"/>
  <c r="D938" i="22"/>
  <c r="C939" i="22"/>
  <c r="D939" i="22"/>
  <c r="C940" i="22"/>
  <c r="D940" i="22"/>
  <c r="C941" i="22"/>
  <c r="D941" i="22"/>
  <c r="C942" i="22"/>
  <c r="D942" i="22"/>
  <c r="C943" i="22"/>
  <c r="D943" i="22"/>
  <c r="C944" i="22"/>
  <c r="D944" i="22"/>
  <c r="C945" i="22"/>
  <c r="D945" i="22"/>
  <c r="C946" i="22"/>
  <c r="D946" i="22"/>
  <c r="C947" i="22"/>
  <c r="D947" i="22"/>
  <c r="C948" i="22"/>
  <c r="D948" i="22"/>
  <c r="C949" i="22"/>
  <c r="D949" i="22"/>
  <c r="C950" i="22"/>
  <c r="D950" i="22"/>
  <c r="C951" i="22"/>
  <c r="D951" i="22"/>
  <c r="C952" i="22"/>
  <c r="D952" i="22"/>
  <c r="C953" i="22"/>
  <c r="D953" i="22"/>
  <c r="C954" i="22"/>
  <c r="D954" i="22"/>
  <c r="C955" i="22"/>
  <c r="D955" i="22"/>
  <c r="C956" i="22"/>
  <c r="D956" i="22"/>
  <c r="C957" i="22"/>
  <c r="D957" i="22"/>
  <c r="C958" i="22"/>
  <c r="D958" i="22"/>
  <c r="C959" i="22"/>
  <c r="D959" i="22"/>
  <c r="C960" i="22"/>
  <c r="D960" i="22"/>
  <c r="C961" i="22"/>
  <c r="D961" i="22"/>
  <c r="C962" i="22"/>
  <c r="D962" i="22"/>
  <c r="C963" i="22"/>
  <c r="D963" i="22"/>
  <c r="C964" i="22"/>
  <c r="D964" i="22"/>
  <c r="C965" i="22"/>
  <c r="D965" i="22"/>
  <c r="C966" i="22"/>
  <c r="D966" i="22"/>
  <c r="C967" i="22"/>
  <c r="D967" i="22"/>
  <c r="C968" i="22"/>
  <c r="D968" i="22"/>
  <c r="C969" i="22"/>
  <c r="D969" i="22"/>
  <c r="C970" i="22"/>
  <c r="D970" i="22"/>
  <c r="C971" i="22"/>
  <c r="D971" i="22"/>
  <c r="C972" i="22"/>
  <c r="D972" i="22"/>
  <c r="C973" i="22"/>
  <c r="D973" i="22"/>
  <c r="C974" i="22"/>
  <c r="D974" i="22"/>
  <c r="C975" i="22"/>
  <c r="D975" i="22"/>
  <c r="C976" i="22"/>
  <c r="D976" i="22"/>
  <c r="C977" i="22"/>
  <c r="D977" i="22"/>
  <c r="C978" i="22"/>
  <c r="D978" i="22"/>
  <c r="C979" i="22"/>
  <c r="D979" i="22"/>
  <c r="C980" i="22"/>
  <c r="D980" i="22"/>
  <c r="C981" i="22"/>
  <c r="D981" i="22"/>
  <c r="C982" i="22"/>
  <c r="D982" i="22"/>
  <c r="C983" i="22"/>
  <c r="D983" i="22"/>
  <c r="C984" i="22"/>
  <c r="D984" i="22"/>
  <c r="C985" i="22"/>
  <c r="D985" i="22"/>
  <c r="C986" i="22"/>
  <c r="D986" i="22"/>
  <c r="C987" i="22"/>
  <c r="D987" i="22"/>
  <c r="C988" i="22"/>
  <c r="D988" i="22"/>
  <c r="C989" i="22"/>
  <c r="D989" i="22"/>
  <c r="C990" i="22"/>
  <c r="D990" i="22"/>
  <c r="C991" i="22"/>
  <c r="D991" i="22"/>
  <c r="C992" i="22"/>
  <c r="D992" i="22"/>
  <c r="C993" i="22"/>
  <c r="D993" i="22"/>
  <c r="C994" i="22"/>
  <c r="D994" i="22"/>
  <c r="C995" i="22"/>
  <c r="D995" i="22"/>
  <c r="C996" i="22"/>
  <c r="D996" i="22"/>
  <c r="C997" i="22"/>
  <c r="D997" i="22"/>
  <c r="C998" i="22"/>
  <c r="D998" i="22"/>
  <c r="C999" i="22"/>
  <c r="D999" i="22"/>
  <c r="C1000" i="22"/>
  <c r="D1000" i="22"/>
  <c r="C1001" i="22"/>
  <c r="D1001" i="22"/>
  <c r="C1002" i="22"/>
  <c r="D1002" i="22"/>
  <c r="D3" i="22"/>
  <c r="C3" i="22"/>
  <c r="C5" i="20"/>
  <c r="I4" i="20"/>
  <c r="I13" i="20" s="1"/>
  <c r="I5" i="20"/>
  <c r="I6" i="20"/>
  <c r="I7" i="20"/>
  <c r="I8" i="20"/>
  <c r="I9" i="20"/>
  <c r="I10" i="20"/>
  <c r="I11" i="20"/>
  <c r="I12" i="20"/>
  <c r="C13" i="20"/>
  <c r="K48" i="17"/>
  <c r="L48" i="17" s="1"/>
  <c r="K49" i="17"/>
  <c r="L49" i="17"/>
  <c r="L50" i="17"/>
  <c r="K51" i="17"/>
  <c r="L51" i="17" s="1"/>
  <c r="K52" i="17"/>
  <c r="L52" i="17"/>
  <c r="K53" i="17"/>
  <c r="L53" i="17"/>
  <c r="L54" i="17"/>
  <c r="K55" i="17"/>
  <c r="L55" i="17"/>
  <c r="K56" i="17"/>
  <c r="L56" i="17" s="1"/>
  <c r="N48" i="17"/>
  <c r="M49" i="17"/>
  <c r="N49" i="17" s="1"/>
  <c r="M50" i="17"/>
  <c r="N50" i="17" s="1"/>
  <c r="M51" i="17"/>
  <c r="N51" i="17"/>
  <c r="M52" i="17"/>
  <c r="N52" i="17"/>
  <c r="M53" i="17"/>
  <c r="N53" i="17" s="1"/>
  <c r="M54" i="17"/>
  <c r="N54" i="17" s="1"/>
  <c r="M55" i="17"/>
  <c r="N55" i="17"/>
  <c r="N56" i="17"/>
  <c r="J5" i="19"/>
  <c r="J8" i="19" s="1"/>
  <c r="C6" i="19" s="1"/>
  <c r="J6" i="19"/>
  <c r="J7" i="19"/>
  <c r="F9" i="19"/>
  <c r="I9" i="19" s="1"/>
  <c r="C7" i="19" s="1"/>
  <c r="G9" i="19"/>
  <c r="H9" i="19"/>
  <c r="I29" i="19"/>
  <c r="I30" i="19"/>
  <c r="I31" i="19"/>
  <c r="I32" i="19"/>
  <c r="I33" i="19"/>
  <c r="I38" i="19" s="1"/>
  <c r="I34" i="19"/>
  <c r="I35" i="19"/>
  <c r="I36" i="19"/>
  <c r="I37" i="19"/>
  <c r="C16" i="19"/>
  <c r="G1001" i="1"/>
  <c r="C1001" i="1"/>
  <c r="G1000" i="1"/>
  <c r="C1000" i="1"/>
  <c r="G999" i="1"/>
  <c r="C999" i="1"/>
  <c r="G998" i="1"/>
  <c r="C998" i="1"/>
  <c r="G997" i="1"/>
  <c r="C997" i="1"/>
  <c r="G996" i="1"/>
  <c r="C996" i="1"/>
  <c r="G995" i="1"/>
  <c r="C995" i="1"/>
  <c r="G994" i="1"/>
  <c r="C994" i="1"/>
  <c r="G993" i="1"/>
  <c r="C993" i="1"/>
  <c r="G992" i="1"/>
  <c r="C992" i="1"/>
  <c r="G991" i="1"/>
  <c r="C991" i="1"/>
  <c r="G990" i="1"/>
  <c r="C990" i="1"/>
  <c r="G989" i="1"/>
  <c r="C989" i="1"/>
  <c r="G988" i="1"/>
  <c r="C988" i="1"/>
  <c r="G987" i="1"/>
  <c r="C987" i="1"/>
  <c r="G986" i="1"/>
  <c r="C986" i="1"/>
  <c r="G985" i="1"/>
  <c r="C985" i="1"/>
  <c r="G984" i="1"/>
  <c r="C984" i="1"/>
  <c r="G983" i="1"/>
  <c r="C983" i="1"/>
  <c r="G982" i="1"/>
  <c r="C982" i="1"/>
  <c r="G981" i="1"/>
  <c r="C981" i="1"/>
  <c r="G980" i="1"/>
  <c r="C980" i="1"/>
  <c r="G979" i="1"/>
  <c r="C979" i="1"/>
  <c r="G978" i="1"/>
  <c r="C978" i="1"/>
  <c r="G977" i="1"/>
  <c r="C977" i="1"/>
  <c r="G976" i="1"/>
  <c r="C976" i="1"/>
  <c r="G975" i="1"/>
  <c r="C975" i="1"/>
  <c r="G974" i="1"/>
  <c r="C974" i="1"/>
  <c r="G973" i="1"/>
  <c r="C973" i="1"/>
  <c r="G972" i="1"/>
  <c r="C972" i="1"/>
  <c r="G971" i="1"/>
  <c r="C971" i="1"/>
  <c r="G970" i="1"/>
  <c r="C970" i="1"/>
  <c r="G969" i="1"/>
  <c r="C969" i="1"/>
  <c r="G968" i="1"/>
  <c r="C968" i="1"/>
  <c r="G967" i="1"/>
  <c r="C967" i="1"/>
  <c r="G966" i="1"/>
  <c r="C966" i="1"/>
  <c r="G965" i="1"/>
  <c r="C965" i="1"/>
  <c r="G964" i="1"/>
  <c r="C964" i="1"/>
  <c r="G963" i="1"/>
  <c r="C963" i="1"/>
  <c r="G962" i="1"/>
  <c r="C962" i="1"/>
  <c r="G961" i="1"/>
  <c r="C961" i="1"/>
  <c r="G960" i="1"/>
  <c r="C960" i="1"/>
  <c r="G959" i="1"/>
  <c r="C959" i="1"/>
  <c r="G958" i="1"/>
  <c r="C958" i="1"/>
  <c r="G957" i="1"/>
  <c r="C957" i="1"/>
  <c r="G956" i="1"/>
  <c r="C956" i="1"/>
  <c r="G955" i="1"/>
  <c r="C955" i="1"/>
  <c r="G954" i="1"/>
  <c r="C954" i="1"/>
  <c r="G953" i="1"/>
  <c r="C953" i="1"/>
  <c r="G952" i="1"/>
  <c r="C952" i="1"/>
  <c r="G951" i="1"/>
  <c r="C951" i="1"/>
  <c r="G950" i="1"/>
  <c r="C950" i="1"/>
  <c r="G949" i="1"/>
  <c r="C949" i="1"/>
  <c r="G948" i="1"/>
  <c r="C948" i="1"/>
  <c r="G947" i="1"/>
  <c r="C947" i="1"/>
  <c r="G946" i="1"/>
  <c r="C946" i="1"/>
  <c r="G945" i="1"/>
  <c r="C945" i="1"/>
  <c r="G944" i="1"/>
  <c r="C944" i="1"/>
  <c r="G943" i="1"/>
  <c r="C943" i="1"/>
  <c r="G942" i="1"/>
  <c r="C942" i="1"/>
  <c r="G941" i="1"/>
  <c r="C941" i="1"/>
  <c r="G940" i="1"/>
  <c r="C940" i="1"/>
  <c r="G939" i="1"/>
  <c r="C939" i="1"/>
  <c r="G938" i="1"/>
  <c r="C938" i="1"/>
  <c r="G937" i="1"/>
  <c r="C937" i="1"/>
  <c r="G936" i="1"/>
  <c r="C936" i="1"/>
  <c r="G935" i="1"/>
  <c r="C935" i="1"/>
  <c r="G934" i="1"/>
  <c r="C934" i="1"/>
  <c r="G933" i="1"/>
  <c r="C933" i="1"/>
  <c r="G932" i="1"/>
  <c r="C932" i="1"/>
  <c r="G931" i="1"/>
  <c r="C931" i="1"/>
  <c r="G930" i="1"/>
  <c r="C930" i="1"/>
  <c r="G929" i="1"/>
  <c r="C929" i="1"/>
  <c r="G928" i="1"/>
  <c r="C928" i="1"/>
  <c r="G927" i="1"/>
  <c r="C927" i="1"/>
  <c r="G926" i="1"/>
  <c r="C926" i="1"/>
  <c r="G925" i="1"/>
  <c r="C925" i="1"/>
  <c r="G924" i="1"/>
  <c r="C924" i="1"/>
  <c r="G923" i="1"/>
  <c r="C923" i="1"/>
  <c r="G922" i="1"/>
  <c r="C922" i="1"/>
  <c r="G921" i="1"/>
  <c r="C921" i="1"/>
  <c r="G920" i="1"/>
  <c r="C920" i="1"/>
  <c r="G919" i="1"/>
  <c r="C919" i="1"/>
  <c r="G918" i="1"/>
  <c r="C918" i="1"/>
  <c r="G917" i="1"/>
  <c r="C917" i="1"/>
  <c r="G916" i="1"/>
  <c r="C916" i="1"/>
  <c r="G915" i="1"/>
  <c r="C915" i="1"/>
  <c r="G914" i="1"/>
  <c r="C914" i="1"/>
  <c r="G913" i="1"/>
  <c r="C913" i="1"/>
  <c r="G912" i="1"/>
  <c r="C912" i="1"/>
  <c r="G911" i="1"/>
  <c r="C911" i="1"/>
  <c r="G910" i="1"/>
  <c r="C910" i="1"/>
  <c r="G909" i="1"/>
  <c r="C909" i="1"/>
  <c r="G908" i="1"/>
  <c r="C908" i="1"/>
  <c r="G907" i="1"/>
  <c r="C907" i="1"/>
  <c r="G906" i="1"/>
  <c r="C906" i="1"/>
  <c r="G905" i="1"/>
  <c r="C905" i="1"/>
  <c r="G904" i="1"/>
  <c r="C904" i="1"/>
  <c r="G903" i="1"/>
  <c r="C903" i="1"/>
  <c r="G902" i="1"/>
  <c r="C902" i="1"/>
  <c r="G901" i="1"/>
  <c r="C901" i="1"/>
  <c r="G900" i="1"/>
  <c r="C900" i="1"/>
  <c r="G899" i="1"/>
  <c r="C899" i="1"/>
  <c r="G898" i="1"/>
  <c r="C898" i="1"/>
  <c r="G897" i="1"/>
  <c r="C897" i="1"/>
  <c r="G896" i="1"/>
  <c r="C896" i="1"/>
  <c r="G895" i="1"/>
  <c r="C895" i="1"/>
  <c r="G894" i="1"/>
  <c r="C894" i="1"/>
  <c r="G893" i="1"/>
  <c r="C893" i="1"/>
  <c r="G892" i="1"/>
  <c r="C892" i="1"/>
  <c r="G891" i="1"/>
  <c r="C891" i="1"/>
  <c r="G890" i="1"/>
  <c r="C890" i="1"/>
  <c r="G889" i="1"/>
  <c r="C889" i="1"/>
  <c r="G888" i="1"/>
  <c r="C888" i="1"/>
  <c r="G887" i="1"/>
  <c r="C887" i="1"/>
  <c r="G886" i="1"/>
  <c r="C886" i="1"/>
  <c r="G885" i="1"/>
  <c r="C885" i="1"/>
  <c r="G884" i="1"/>
  <c r="C884" i="1"/>
  <c r="G883" i="1"/>
  <c r="C883" i="1"/>
  <c r="G882" i="1"/>
  <c r="C882" i="1"/>
  <c r="G881" i="1"/>
  <c r="C881" i="1"/>
  <c r="G880" i="1"/>
  <c r="C880" i="1"/>
  <c r="G879" i="1"/>
  <c r="C879" i="1"/>
  <c r="G878" i="1"/>
  <c r="C878" i="1"/>
  <c r="G877" i="1"/>
  <c r="C877" i="1"/>
  <c r="G876" i="1"/>
  <c r="C876" i="1"/>
  <c r="G875" i="1"/>
  <c r="C875" i="1"/>
  <c r="G874" i="1"/>
  <c r="C874" i="1"/>
  <c r="G873" i="1"/>
  <c r="C873" i="1"/>
  <c r="G872" i="1"/>
  <c r="C872" i="1"/>
  <c r="G871" i="1"/>
  <c r="C871" i="1"/>
  <c r="G870" i="1"/>
  <c r="C870" i="1"/>
  <c r="G869" i="1"/>
  <c r="C869" i="1"/>
  <c r="G868" i="1"/>
  <c r="C868" i="1"/>
  <c r="G867" i="1"/>
  <c r="C867" i="1"/>
  <c r="G866" i="1"/>
  <c r="C866" i="1"/>
  <c r="G865" i="1"/>
  <c r="C865" i="1"/>
  <c r="G864" i="1"/>
  <c r="C864" i="1"/>
  <c r="G863" i="1"/>
  <c r="C863" i="1"/>
  <c r="G862" i="1"/>
  <c r="C862" i="1"/>
  <c r="G861" i="1"/>
  <c r="C861" i="1"/>
  <c r="G860" i="1"/>
  <c r="C860" i="1"/>
  <c r="G859" i="1"/>
  <c r="C859" i="1"/>
  <c r="G858" i="1"/>
  <c r="C858" i="1"/>
  <c r="G857" i="1"/>
  <c r="C857" i="1"/>
  <c r="G856" i="1"/>
  <c r="C856" i="1"/>
  <c r="G855" i="1"/>
  <c r="C855" i="1"/>
  <c r="G854" i="1"/>
  <c r="C854" i="1"/>
  <c r="G853" i="1"/>
  <c r="C853" i="1"/>
  <c r="G852" i="1"/>
  <c r="C852" i="1"/>
  <c r="G851" i="1"/>
  <c r="C851" i="1"/>
  <c r="G850" i="1"/>
  <c r="C850" i="1"/>
  <c r="G849" i="1"/>
  <c r="C849" i="1"/>
  <c r="G848" i="1"/>
  <c r="C848" i="1"/>
  <c r="G847" i="1"/>
  <c r="C847" i="1"/>
  <c r="G846" i="1"/>
  <c r="C846" i="1"/>
  <c r="G845" i="1"/>
  <c r="C845" i="1"/>
  <c r="G844" i="1"/>
  <c r="C844" i="1"/>
  <c r="G843" i="1"/>
  <c r="C843" i="1"/>
  <c r="G842" i="1"/>
  <c r="C842" i="1"/>
  <c r="G841" i="1"/>
  <c r="C841" i="1"/>
  <c r="G840" i="1"/>
  <c r="C840" i="1"/>
  <c r="G839" i="1"/>
  <c r="C839" i="1"/>
  <c r="G838" i="1"/>
  <c r="C838" i="1"/>
  <c r="G837" i="1"/>
  <c r="C837" i="1"/>
  <c r="G836" i="1"/>
  <c r="C836" i="1"/>
  <c r="G835" i="1"/>
  <c r="C835" i="1"/>
  <c r="G834" i="1"/>
  <c r="C834" i="1"/>
  <c r="G833" i="1"/>
  <c r="C833" i="1"/>
  <c r="G832" i="1"/>
  <c r="C832" i="1"/>
  <c r="G831" i="1"/>
  <c r="C831" i="1"/>
  <c r="G830" i="1"/>
  <c r="C830" i="1"/>
  <c r="G829" i="1"/>
  <c r="C829" i="1"/>
  <c r="G828" i="1"/>
  <c r="C828" i="1"/>
  <c r="G827" i="1"/>
  <c r="C827" i="1"/>
  <c r="G826" i="1"/>
  <c r="C826" i="1"/>
  <c r="G825" i="1"/>
  <c r="C825" i="1"/>
  <c r="G824" i="1"/>
  <c r="C824" i="1"/>
  <c r="G823" i="1"/>
  <c r="C823" i="1"/>
  <c r="G822" i="1"/>
  <c r="C822" i="1"/>
  <c r="G821" i="1"/>
  <c r="C821" i="1"/>
  <c r="G820" i="1"/>
  <c r="C820" i="1"/>
  <c r="G819" i="1"/>
  <c r="C819" i="1"/>
  <c r="G818" i="1"/>
  <c r="C818" i="1"/>
  <c r="G817" i="1"/>
  <c r="C817" i="1"/>
  <c r="G816" i="1"/>
  <c r="C816" i="1"/>
  <c r="G815" i="1"/>
  <c r="C815" i="1"/>
  <c r="G814" i="1"/>
  <c r="C814" i="1"/>
  <c r="G813" i="1"/>
  <c r="C813" i="1"/>
  <c r="G812" i="1"/>
  <c r="C812" i="1"/>
  <c r="G811" i="1"/>
  <c r="C811" i="1"/>
  <c r="G810" i="1"/>
  <c r="C810" i="1"/>
  <c r="G809" i="1"/>
  <c r="C809" i="1"/>
  <c r="G808" i="1"/>
  <c r="C808" i="1"/>
  <c r="G807" i="1"/>
  <c r="C807" i="1"/>
  <c r="G806" i="1"/>
  <c r="C806" i="1"/>
  <c r="G805" i="1"/>
  <c r="C805" i="1"/>
  <c r="G804" i="1"/>
  <c r="C804" i="1"/>
  <c r="G803" i="1"/>
  <c r="C803" i="1"/>
  <c r="G802" i="1"/>
  <c r="C802" i="1"/>
  <c r="G801" i="1"/>
  <c r="C801" i="1"/>
  <c r="G800" i="1"/>
  <c r="C800" i="1"/>
  <c r="G799" i="1"/>
  <c r="C799" i="1"/>
  <c r="G798" i="1"/>
  <c r="C798" i="1"/>
  <c r="G797" i="1"/>
  <c r="C797" i="1"/>
  <c r="G796" i="1"/>
  <c r="C796" i="1"/>
  <c r="G795" i="1"/>
  <c r="C795" i="1"/>
  <c r="G794" i="1"/>
  <c r="C794" i="1"/>
  <c r="G793" i="1"/>
  <c r="C793" i="1"/>
  <c r="G792" i="1"/>
  <c r="C792" i="1"/>
  <c r="G791" i="1"/>
  <c r="C791" i="1"/>
  <c r="G790" i="1"/>
  <c r="C790" i="1"/>
  <c r="G789" i="1"/>
  <c r="C789" i="1"/>
  <c r="G788" i="1"/>
  <c r="C788" i="1"/>
  <c r="G787" i="1"/>
  <c r="C787" i="1"/>
  <c r="G786" i="1"/>
  <c r="C786" i="1"/>
  <c r="G785" i="1"/>
  <c r="C785" i="1"/>
  <c r="G784" i="1"/>
  <c r="C784" i="1"/>
  <c r="G783" i="1"/>
  <c r="C783" i="1"/>
  <c r="G782" i="1"/>
  <c r="C782" i="1"/>
  <c r="G781" i="1"/>
  <c r="C781" i="1"/>
  <c r="G780" i="1"/>
  <c r="C780" i="1"/>
  <c r="G779" i="1"/>
  <c r="C779" i="1"/>
  <c r="G778" i="1"/>
  <c r="C778" i="1"/>
  <c r="G777" i="1"/>
  <c r="C777" i="1"/>
  <c r="G776" i="1"/>
  <c r="C776" i="1"/>
  <c r="G775" i="1"/>
  <c r="C775" i="1"/>
  <c r="G774" i="1"/>
  <c r="C774" i="1"/>
  <c r="G773" i="1"/>
  <c r="C773" i="1"/>
  <c r="G772" i="1"/>
  <c r="C772" i="1"/>
  <c r="G771" i="1"/>
  <c r="C771" i="1"/>
  <c r="G770" i="1"/>
  <c r="C770" i="1"/>
  <c r="G769" i="1"/>
  <c r="C769" i="1"/>
  <c r="G768" i="1"/>
  <c r="C768" i="1"/>
  <c r="G767" i="1"/>
  <c r="C767" i="1"/>
  <c r="G766" i="1"/>
  <c r="C766" i="1"/>
  <c r="G765" i="1"/>
  <c r="C765" i="1"/>
  <c r="G764" i="1"/>
  <c r="C764" i="1"/>
  <c r="G763" i="1"/>
  <c r="C763" i="1"/>
  <c r="G762" i="1"/>
  <c r="C762" i="1"/>
  <c r="G761" i="1"/>
  <c r="C761" i="1"/>
  <c r="G760" i="1"/>
  <c r="C760" i="1"/>
  <c r="G759" i="1"/>
  <c r="C759" i="1"/>
  <c r="G758" i="1"/>
  <c r="C758" i="1"/>
  <c r="G757" i="1"/>
  <c r="C757" i="1"/>
  <c r="G756" i="1"/>
  <c r="C756" i="1"/>
  <c r="G755" i="1"/>
  <c r="C755" i="1"/>
  <c r="G754" i="1"/>
  <c r="C754" i="1"/>
  <c r="G753" i="1"/>
  <c r="C753" i="1"/>
  <c r="G752" i="1"/>
  <c r="C752" i="1"/>
  <c r="G751" i="1"/>
  <c r="C751" i="1"/>
  <c r="G750" i="1"/>
  <c r="C750" i="1"/>
  <c r="G749" i="1"/>
  <c r="C749" i="1"/>
  <c r="G748" i="1"/>
  <c r="C748" i="1"/>
  <c r="G747" i="1"/>
  <c r="C747" i="1"/>
  <c r="G746" i="1"/>
  <c r="C746" i="1"/>
  <c r="G745" i="1"/>
  <c r="C745" i="1"/>
  <c r="G744" i="1"/>
  <c r="C744" i="1"/>
  <c r="G743" i="1"/>
  <c r="C743" i="1"/>
  <c r="G742" i="1"/>
  <c r="C742" i="1"/>
  <c r="G741" i="1"/>
  <c r="C741" i="1"/>
  <c r="G740" i="1"/>
  <c r="C740" i="1"/>
  <c r="G739" i="1"/>
  <c r="C739" i="1"/>
  <c r="G738" i="1"/>
  <c r="C738" i="1"/>
  <c r="G737" i="1"/>
  <c r="C737" i="1"/>
  <c r="G736" i="1"/>
  <c r="C736" i="1"/>
  <c r="G735" i="1"/>
  <c r="C735" i="1"/>
  <c r="G734" i="1"/>
  <c r="C734" i="1"/>
  <c r="G733" i="1"/>
  <c r="C733" i="1"/>
  <c r="G732" i="1"/>
  <c r="C732" i="1"/>
  <c r="G731" i="1"/>
  <c r="C731" i="1"/>
  <c r="G730" i="1"/>
  <c r="C730" i="1"/>
  <c r="G729" i="1"/>
  <c r="C729" i="1"/>
  <c r="G728" i="1"/>
  <c r="C728" i="1"/>
  <c r="G727" i="1"/>
  <c r="C727" i="1"/>
  <c r="G726" i="1"/>
  <c r="C726" i="1"/>
  <c r="G725" i="1"/>
  <c r="C725" i="1"/>
  <c r="G724" i="1"/>
  <c r="C724" i="1"/>
  <c r="G723" i="1"/>
  <c r="C723" i="1"/>
  <c r="G722" i="1"/>
  <c r="C722" i="1"/>
  <c r="G721" i="1"/>
  <c r="C721" i="1"/>
  <c r="G720" i="1"/>
  <c r="C720" i="1"/>
  <c r="G719" i="1"/>
  <c r="C719" i="1"/>
  <c r="G718" i="1"/>
  <c r="C718" i="1"/>
  <c r="G717" i="1"/>
  <c r="C717" i="1"/>
  <c r="G716" i="1"/>
  <c r="C716" i="1"/>
  <c r="G715" i="1"/>
  <c r="C715" i="1"/>
  <c r="G714" i="1"/>
  <c r="C714" i="1"/>
  <c r="G713" i="1"/>
  <c r="C713" i="1"/>
  <c r="G712" i="1"/>
  <c r="C712" i="1"/>
  <c r="G711" i="1"/>
  <c r="C711" i="1"/>
  <c r="G710" i="1"/>
  <c r="C710" i="1"/>
  <c r="G709" i="1"/>
  <c r="C709" i="1"/>
  <c r="G708" i="1"/>
  <c r="C708" i="1"/>
  <c r="G707" i="1"/>
  <c r="C707" i="1"/>
  <c r="G706" i="1"/>
  <c r="C706" i="1"/>
  <c r="G705" i="1"/>
  <c r="C705" i="1"/>
  <c r="G704" i="1"/>
  <c r="C704" i="1"/>
  <c r="G703" i="1"/>
  <c r="C703" i="1"/>
  <c r="G702" i="1"/>
  <c r="C702" i="1"/>
  <c r="G701" i="1"/>
  <c r="C701" i="1"/>
  <c r="G700" i="1"/>
  <c r="C700" i="1"/>
  <c r="G699" i="1"/>
  <c r="C699" i="1"/>
  <c r="G698" i="1"/>
  <c r="C698" i="1"/>
  <c r="G697" i="1"/>
  <c r="C697" i="1"/>
  <c r="G696" i="1"/>
  <c r="C696" i="1"/>
  <c r="G695" i="1"/>
  <c r="C695" i="1"/>
  <c r="G694" i="1"/>
  <c r="C694" i="1"/>
  <c r="G693" i="1"/>
  <c r="C693" i="1"/>
  <c r="G692" i="1"/>
  <c r="C692" i="1"/>
  <c r="G691" i="1"/>
  <c r="C691" i="1"/>
  <c r="G690" i="1"/>
  <c r="C690" i="1"/>
  <c r="G689" i="1"/>
  <c r="C689" i="1"/>
  <c r="G688" i="1"/>
  <c r="C688" i="1"/>
  <c r="G687" i="1"/>
  <c r="C687" i="1"/>
  <c r="G686" i="1"/>
  <c r="C686" i="1"/>
  <c r="G685" i="1"/>
  <c r="C685" i="1"/>
  <c r="G684" i="1"/>
  <c r="C684" i="1"/>
  <c r="G683" i="1"/>
  <c r="C683" i="1"/>
  <c r="G682" i="1"/>
  <c r="C682" i="1"/>
  <c r="G681" i="1"/>
  <c r="C681" i="1"/>
  <c r="G680" i="1"/>
  <c r="C680" i="1"/>
  <c r="G679" i="1"/>
  <c r="C679" i="1"/>
  <c r="G678" i="1"/>
  <c r="C678" i="1"/>
  <c r="G677" i="1"/>
  <c r="C677" i="1"/>
  <c r="G676" i="1"/>
  <c r="C676" i="1"/>
  <c r="G675" i="1"/>
  <c r="C675" i="1"/>
  <c r="G674" i="1"/>
  <c r="C674" i="1"/>
  <c r="G673" i="1"/>
  <c r="C673" i="1"/>
  <c r="G672" i="1"/>
  <c r="C672" i="1"/>
  <c r="G671" i="1"/>
  <c r="C671" i="1"/>
  <c r="G670" i="1"/>
  <c r="C670" i="1"/>
  <c r="G669" i="1"/>
  <c r="C669" i="1"/>
  <c r="G668" i="1"/>
  <c r="C668" i="1"/>
  <c r="G667" i="1"/>
  <c r="C667" i="1"/>
  <c r="G666" i="1"/>
  <c r="C666" i="1"/>
  <c r="G665" i="1"/>
  <c r="C665" i="1"/>
  <c r="G664" i="1"/>
  <c r="C664" i="1"/>
  <c r="G663" i="1"/>
  <c r="C663" i="1"/>
  <c r="G662" i="1"/>
  <c r="C662" i="1"/>
  <c r="G661" i="1"/>
  <c r="C661" i="1"/>
  <c r="G660" i="1"/>
  <c r="C660" i="1"/>
  <c r="G659" i="1"/>
  <c r="C659" i="1"/>
  <c r="G658" i="1"/>
  <c r="C658" i="1"/>
  <c r="G657" i="1"/>
  <c r="C657" i="1"/>
  <c r="G656" i="1"/>
  <c r="C656" i="1"/>
  <c r="G655" i="1"/>
  <c r="C655" i="1"/>
  <c r="G654" i="1"/>
  <c r="C654" i="1"/>
  <c r="G653" i="1"/>
  <c r="C653" i="1"/>
  <c r="G652" i="1"/>
  <c r="C652" i="1"/>
  <c r="G651" i="1"/>
  <c r="C651" i="1"/>
  <c r="G650" i="1"/>
  <c r="C650" i="1"/>
  <c r="G649" i="1"/>
  <c r="C649" i="1"/>
  <c r="G648" i="1"/>
  <c r="C648" i="1"/>
  <c r="G647" i="1"/>
  <c r="C647" i="1"/>
  <c r="G646" i="1"/>
  <c r="C646" i="1"/>
  <c r="G645" i="1"/>
  <c r="C645" i="1"/>
  <c r="G644" i="1"/>
  <c r="C644" i="1"/>
  <c r="G643" i="1"/>
  <c r="C643" i="1"/>
  <c r="G642" i="1"/>
  <c r="C642" i="1"/>
  <c r="G641" i="1"/>
  <c r="C641" i="1"/>
  <c r="G640" i="1"/>
  <c r="C640" i="1"/>
  <c r="G639" i="1"/>
  <c r="C639" i="1"/>
  <c r="G638" i="1"/>
  <c r="C638" i="1"/>
  <c r="G637" i="1"/>
  <c r="C637" i="1"/>
  <c r="G636" i="1"/>
  <c r="C636" i="1"/>
  <c r="G635" i="1"/>
  <c r="C635" i="1"/>
  <c r="G634" i="1"/>
  <c r="C634" i="1"/>
  <c r="G633" i="1"/>
  <c r="C633" i="1"/>
  <c r="G632" i="1"/>
  <c r="C632" i="1"/>
  <c r="G631" i="1"/>
  <c r="C631" i="1"/>
  <c r="G630" i="1"/>
  <c r="C630" i="1"/>
  <c r="G629" i="1"/>
  <c r="C629" i="1"/>
  <c r="G628" i="1"/>
  <c r="C628" i="1"/>
  <c r="G627" i="1"/>
  <c r="C627" i="1"/>
  <c r="G626" i="1"/>
  <c r="C626" i="1"/>
  <c r="G625" i="1"/>
  <c r="C625" i="1"/>
  <c r="G624" i="1"/>
  <c r="C624" i="1"/>
  <c r="G623" i="1"/>
  <c r="C623" i="1"/>
  <c r="G622" i="1"/>
  <c r="C622" i="1"/>
  <c r="G621" i="1"/>
  <c r="C621" i="1"/>
  <c r="G620" i="1"/>
  <c r="C620" i="1"/>
  <c r="G619" i="1"/>
  <c r="C619" i="1"/>
  <c r="G618" i="1"/>
  <c r="C618" i="1"/>
  <c r="G617" i="1"/>
  <c r="C617" i="1"/>
  <c r="G616" i="1"/>
  <c r="C616" i="1"/>
  <c r="G615" i="1"/>
  <c r="C615" i="1"/>
  <c r="G614" i="1"/>
  <c r="C614" i="1"/>
  <c r="G613" i="1"/>
  <c r="C613" i="1"/>
  <c r="G612" i="1"/>
  <c r="C612" i="1"/>
  <c r="G611" i="1"/>
  <c r="C611" i="1"/>
  <c r="G610" i="1"/>
  <c r="C610" i="1"/>
  <c r="G609" i="1"/>
  <c r="C609" i="1"/>
  <c r="G608" i="1"/>
  <c r="C608" i="1"/>
  <c r="G607" i="1"/>
  <c r="C607" i="1"/>
  <c r="G606" i="1"/>
  <c r="C606" i="1"/>
  <c r="G605" i="1"/>
  <c r="C605" i="1"/>
  <c r="G604" i="1"/>
  <c r="C604" i="1"/>
  <c r="G603" i="1"/>
  <c r="C603" i="1"/>
  <c r="G602" i="1"/>
  <c r="C602" i="1"/>
  <c r="G601" i="1"/>
  <c r="C601" i="1"/>
  <c r="G600" i="1"/>
  <c r="C600" i="1"/>
  <c r="G599" i="1"/>
  <c r="C599" i="1"/>
  <c r="G598" i="1"/>
  <c r="C598" i="1"/>
  <c r="G597" i="1"/>
  <c r="C597" i="1"/>
  <c r="G596" i="1"/>
  <c r="C596" i="1"/>
  <c r="G595" i="1"/>
  <c r="C595" i="1"/>
  <c r="G594" i="1"/>
  <c r="C594" i="1"/>
  <c r="G593" i="1"/>
  <c r="C593" i="1"/>
  <c r="G592" i="1"/>
  <c r="C592" i="1"/>
  <c r="G591" i="1"/>
  <c r="C591" i="1"/>
  <c r="G590" i="1"/>
  <c r="C590" i="1"/>
  <c r="G589" i="1"/>
  <c r="C589" i="1"/>
  <c r="G588" i="1"/>
  <c r="C588" i="1"/>
  <c r="G587" i="1"/>
  <c r="C587" i="1"/>
  <c r="G586" i="1"/>
  <c r="C586" i="1"/>
  <c r="G585" i="1"/>
  <c r="C585" i="1"/>
  <c r="G584" i="1"/>
  <c r="C584" i="1"/>
  <c r="G583" i="1"/>
  <c r="C583" i="1"/>
  <c r="G582" i="1"/>
  <c r="C582" i="1"/>
  <c r="G581" i="1"/>
  <c r="C581" i="1"/>
  <c r="G580" i="1"/>
  <c r="C580" i="1"/>
  <c r="G579" i="1"/>
  <c r="C579" i="1"/>
  <c r="G578" i="1"/>
  <c r="C578" i="1"/>
  <c r="G577" i="1"/>
  <c r="C577" i="1"/>
  <c r="G576" i="1"/>
  <c r="C576" i="1"/>
  <c r="G575" i="1"/>
  <c r="C575" i="1"/>
  <c r="G574" i="1"/>
  <c r="C574" i="1"/>
  <c r="G573" i="1"/>
  <c r="C573" i="1"/>
  <c r="G572" i="1"/>
  <c r="C572" i="1"/>
  <c r="G571" i="1"/>
  <c r="C571" i="1"/>
  <c r="G570" i="1"/>
  <c r="C570" i="1"/>
  <c r="G569" i="1"/>
  <c r="C569" i="1"/>
  <c r="G568" i="1"/>
  <c r="C568" i="1"/>
  <c r="G567" i="1"/>
  <c r="C567" i="1"/>
  <c r="G566" i="1"/>
  <c r="C566" i="1"/>
  <c r="G565" i="1"/>
  <c r="C565" i="1"/>
  <c r="G564" i="1"/>
  <c r="C564" i="1"/>
  <c r="G563" i="1"/>
  <c r="C563" i="1"/>
  <c r="G562" i="1"/>
  <c r="C562" i="1"/>
  <c r="G561" i="1"/>
  <c r="C561" i="1"/>
  <c r="G560" i="1"/>
  <c r="C560" i="1"/>
  <c r="G559" i="1"/>
  <c r="C559" i="1"/>
  <c r="G558" i="1"/>
  <c r="C558" i="1"/>
  <c r="G557" i="1"/>
  <c r="C557" i="1"/>
  <c r="G556" i="1"/>
  <c r="C556" i="1"/>
  <c r="G555" i="1"/>
  <c r="C555" i="1"/>
  <c r="G554" i="1"/>
  <c r="C554" i="1"/>
  <c r="G553" i="1"/>
  <c r="C553" i="1"/>
  <c r="G552" i="1"/>
  <c r="C552" i="1"/>
  <c r="G551" i="1"/>
  <c r="C551" i="1"/>
  <c r="G550" i="1"/>
  <c r="C550" i="1"/>
  <c r="G549" i="1"/>
  <c r="C549" i="1"/>
  <c r="G548" i="1"/>
  <c r="C548" i="1"/>
  <c r="G547" i="1"/>
  <c r="C547" i="1"/>
  <c r="G546" i="1"/>
  <c r="C546" i="1"/>
  <c r="G545" i="1"/>
  <c r="C545" i="1"/>
  <c r="G544" i="1"/>
  <c r="C544" i="1"/>
  <c r="G543" i="1"/>
  <c r="C543" i="1"/>
  <c r="G542" i="1"/>
  <c r="C542" i="1"/>
  <c r="G541" i="1"/>
  <c r="C541" i="1"/>
  <c r="G540" i="1"/>
  <c r="C540" i="1"/>
  <c r="G539" i="1"/>
  <c r="C539" i="1"/>
  <c r="G538" i="1"/>
  <c r="C538" i="1"/>
  <c r="G537" i="1"/>
  <c r="C537" i="1"/>
  <c r="G536" i="1"/>
  <c r="C536" i="1"/>
  <c r="G535" i="1"/>
  <c r="C535" i="1"/>
  <c r="G534" i="1"/>
  <c r="C534" i="1"/>
  <c r="G533" i="1"/>
  <c r="C533" i="1"/>
  <c r="G532" i="1"/>
  <c r="C532" i="1"/>
  <c r="G531" i="1"/>
  <c r="C531" i="1"/>
  <c r="G530" i="1"/>
  <c r="C530" i="1"/>
  <c r="G529" i="1"/>
  <c r="C529" i="1"/>
  <c r="G528" i="1"/>
  <c r="C528" i="1"/>
  <c r="G527" i="1"/>
  <c r="C527" i="1"/>
  <c r="G526" i="1"/>
  <c r="C526" i="1"/>
  <c r="G525" i="1"/>
  <c r="C525" i="1"/>
  <c r="G524" i="1"/>
  <c r="C524" i="1"/>
  <c r="G523" i="1"/>
  <c r="C523" i="1"/>
  <c r="G522" i="1"/>
  <c r="C522" i="1"/>
  <c r="G521" i="1"/>
  <c r="C521" i="1"/>
  <c r="G520" i="1"/>
  <c r="C520" i="1"/>
  <c r="G519" i="1"/>
  <c r="C519" i="1"/>
  <c r="G518" i="1"/>
  <c r="C518" i="1"/>
  <c r="G517" i="1"/>
  <c r="C517" i="1"/>
  <c r="G516" i="1"/>
  <c r="C516" i="1"/>
  <c r="G515" i="1"/>
  <c r="C515" i="1"/>
  <c r="G514" i="1"/>
  <c r="C514" i="1"/>
  <c r="G513" i="1"/>
  <c r="C513" i="1"/>
  <c r="G512" i="1"/>
  <c r="C512" i="1"/>
  <c r="G511" i="1"/>
  <c r="C511" i="1"/>
  <c r="G510" i="1"/>
  <c r="C510" i="1"/>
  <c r="G509" i="1"/>
  <c r="C509" i="1"/>
  <c r="G508" i="1"/>
  <c r="C508" i="1"/>
  <c r="G507" i="1"/>
  <c r="C507" i="1"/>
  <c r="G506" i="1"/>
  <c r="C506" i="1"/>
  <c r="G505" i="1"/>
  <c r="C505" i="1"/>
  <c r="G504" i="1"/>
  <c r="C504" i="1"/>
  <c r="G503" i="1"/>
  <c r="C503" i="1"/>
  <c r="G502" i="1"/>
  <c r="C502" i="1"/>
  <c r="G501" i="1"/>
  <c r="C501" i="1"/>
  <c r="G500" i="1"/>
  <c r="C500" i="1"/>
  <c r="G499" i="1"/>
  <c r="C499" i="1"/>
  <c r="G498" i="1"/>
  <c r="C498" i="1"/>
  <c r="G497" i="1"/>
  <c r="C497" i="1"/>
  <c r="G496" i="1"/>
  <c r="C496" i="1"/>
  <c r="G495" i="1"/>
  <c r="C495" i="1"/>
  <c r="G494" i="1"/>
  <c r="C494" i="1"/>
  <c r="G493" i="1"/>
  <c r="C493" i="1"/>
  <c r="G492" i="1"/>
  <c r="C492" i="1"/>
  <c r="G491" i="1"/>
  <c r="C491" i="1"/>
  <c r="G490" i="1"/>
  <c r="C490" i="1"/>
  <c r="G489" i="1"/>
  <c r="C489" i="1"/>
  <c r="G488" i="1"/>
  <c r="C488" i="1"/>
  <c r="G487" i="1"/>
  <c r="C487" i="1"/>
  <c r="G486" i="1"/>
  <c r="C486" i="1"/>
  <c r="G485" i="1"/>
  <c r="C485" i="1"/>
  <c r="G484" i="1"/>
  <c r="C484" i="1"/>
  <c r="G483" i="1"/>
  <c r="C483" i="1"/>
  <c r="G482" i="1"/>
  <c r="C482" i="1"/>
  <c r="G481" i="1"/>
  <c r="C481" i="1"/>
  <c r="G480" i="1"/>
  <c r="C480" i="1"/>
  <c r="G479" i="1"/>
  <c r="C479" i="1"/>
  <c r="G478" i="1"/>
  <c r="C478" i="1"/>
  <c r="G477" i="1"/>
  <c r="C477" i="1"/>
  <c r="G476" i="1"/>
  <c r="C476" i="1"/>
  <c r="G475" i="1"/>
  <c r="C475" i="1"/>
  <c r="G474" i="1"/>
  <c r="C474" i="1"/>
  <c r="G473" i="1"/>
  <c r="C473" i="1"/>
  <c r="G472" i="1"/>
  <c r="C472" i="1"/>
  <c r="G471" i="1"/>
  <c r="C471" i="1"/>
  <c r="G470" i="1"/>
  <c r="C470" i="1"/>
  <c r="G469" i="1"/>
  <c r="C469" i="1"/>
  <c r="G468" i="1"/>
  <c r="C468" i="1"/>
  <c r="G467" i="1"/>
  <c r="C467" i="1"/>
  <c r="G466" i="1"/>
  <c r="C466" i="1"/>
  <c r="G465" i="1"/>
  <c r="C465" i="1"/>
  <c r="G464" i="1"/>
  <c r="C464" i="1"/>
  <c r="G463" i="1"/>
  <c r="C463" i="1"/>
  <c r="G462" i="1"/>
  <c r="C462" i="1"/>
  <c r="G461" i="1"/>
  <c r="C461" i="1"/>
  <c r="G460" i="1"/>
  <c r="C460" i="1"/>
  <c r="G459" i="1"/>
  <c r="C459" i="1"/>
  <c r="G458" i="1"/>
  <c r="C458" i="1"/>
  <c r="G457" i="1"/>
  <c r="C457" i="1"/>
  <c r="G456" i="1"/>
  <c r="C456" i="1"/>
  <c r="G455" i="1"/>
  <c r="C455" i="1"/>
  <c r="G454" i="1"/>
  <c r="C454" i="1"/>
  <c r="G453" i="1"/>
  <c r="C453" i="1"/>
  <c r="G452" i="1"/>
  <c r="C452" i="1"/>
  <c r="G451" i="1"/>
  <c r="C451" i="1"/>
  <c r="G450" i="1"/>
  <c r="C450" i="1"/>
  <c r="G449" i="1"/>
  <c r="C449" i="1"/>
  <c r="G448" i="1"/>
  <c r="C448" i="1"/>
  <c r="G447" i="1"/>
  <c r="C447" i="1"/>
  <c r="G446" i="1"/>
  <c r="C446" i="1"/>
  <c r="G445" i="1"/>
  <c r="C445" i="1"/>
  <c r="G444" i="1"/>
  <c r="C444" i="1"/>
  <c r="G443" i="1"/>
  <c r="C443" i="1"/>
  <c r="G442" i="1"/>
  <c r="C442" i="1"/>
  <c r="G441" i="1"/>
  <c r="C441" i="1"/>
  <c r="G440" i="1"/>
  <c r="C440" i="1"/>
  <c r="G439" i="1"/>
  <c r="C439" i="1"/>
  <c r="G438" i="1"/>
  <c r="C438" i="1"/>
  <c r="G437" i="1"/>
  <c r="C437" i="1"/>
  <c r="G436" i="1"/>
  <c r="C436" i="1"/>
  <c r="G435" i="1"/>
  <c r="C435" i="1"/>
  <c r="G434" i="1"/>
  <c r="C434" i="1"/>
  <c r="G433" i="1"/>
  <c r="C433" i="1"/>
  <c r="G432" i="1"/>
  <c r="C432" i="1"/>
  <c r="G431" i="1"/>
  <c r="C431" i="1"/>
  <c r="G430" i="1"/>
  <c r="C430" i="1"/>
  <c r="G429" i="1"/>
  <c r="C429" i="1"/>
  <c r="G428" i="1"/>
  <c r="C428" i="1"/>
  <c r="G427" i="1"/>
  <c r="C427" i="1"/>
  <c r="G426" i="1"/>
  <c r="C426" i="1"/>
  <c r="G425" i="1"/>
  <c r="C425" i="1"/>
  <c r="G424" i="1"/>
  <c r="C424" i="1"/>
  <c r="G423" i="1"/>
  <c r="C423" i="1"/>
  <c r="G422" i="1"/>
  <c r="C422" i="1"/>
  <c r="G421" i="1"/>
  <c r="C421" i="1"/>
  <c r="G420" i="1"/>
  <c r="C420" i="1"/>
  <c r="G419" i="1"/>
  <c r="C419" i="1"/>
  <c r="G418" i="1"/>
  <c r="C418" i="1"/>
  <c r="G417" i="1"/>
  <c r="C417" i="1"/>
  <c r="G416" i="1"/>
  <c r="C416" i="1"/>
  <c r="G415" i="1"/>
  <c r="C415" i="1"/>
  <c r="G414" i="1"/>
  <c r="C414" i="1"/>
  <c r="G413" i="1"/>
  <c r="C413" i="1"/>
  <c r="G412" i="1"/>
  <c r="C412" i="1"/>
  <c r="G411" i="1"/>
  <c r="C411" i="1"/>
  <c r="G410" i="1"/>
  <c r="C410" i="1"/>
  <c r="G409" i="1"/>
  <c r="C409" i="1"/>
  <c r="G408" i="1"/>
  <c r="C408" i="1"/>
  <c r="G407" i="1"/>
  <c r="C407" i="1"/>
  <c r="G406" i="1"/>
  <c r="C406" i="1"/>
  <c r="G405" i="1"/>
  <c r="C405" i="1"/>
  <c r="G404" i="1"/>
  <c r="C404" i="1"/>
  <c r="G403" i="1"/>
  <c r="C403" i="1"/>
  <c r="G402" i="1"/>
  <c r="C402" i="1"/>
  <c r="G401" i="1"/>
  <c r="C401" i="1"/>
  <c r="G400" i="1"/>
  <c r="C400" i="1"/>
  <c r="G399" i="1"/>
  <c r="C399" i="1"/>
  <c r="G398" i="1"/>
  <c r="C398" i="1"/>
  <c r="G397" i="1"/>
  <c r="C397" i="1"/>
  <c r="G396" i="1"/>
  <c r="C396" i="1"/>
  <c r="G395" i="1"/>
  <c r="C395" i="1"/>
  <c r="G394" i="1"/>
  <c r="C394" i="1"/>
  <c r="G393" i="1"/>
  <c r="C393" i="1"/>
  <c r="G392" i="1"/>
  <c r="C392" i="1"/>
  <c r="G391" i="1"/>
  <c r="C391" i="1"/>
  <c r="G390" i="1"/>
  <c r="C390" i="1"/>
  <c r="G389" i="1"/>
  <c r="C389" i="1"/>
  <c r="G388" i="1"/>
  <c r="C388" i="1"/>
  <c r="G387" i="1"/>
  <c r="C387" i="1"/>
  <c r="G386" i="1"/>
  <c r="C386" i="1"/>
  <c r="G385" i="1"/>
  <c r="C385" i="1"/>
  <c r="G384" i="1"/>
  <c r="C384" i="1"/>
  <c r="G383" i="1"/>
  <c r="C383" i="1"/>
  <c r="G382" i="1"/>
  <c r="C382" i="1"/>
  <c r="G381" i="1"/>
  <c r="C381" i="1"/>
  <c r="G380" i="1"/>
  <c r="C380" i="1"/>
  <c r="G379" i="1"/>
  <c r="C379" i="1"/>
  <c r="G378" i="1"/>
  <c r="C378" i="1"/>
  <c r="G377" i="1"/>
  <c r="C377" i="1"/>
  <c r="G376" i="1"/>
  <c r="C376" i="1"/>
  <c r="G375" i="1"/>
  <c r="C375" i="1"/>
  <c r="G374" i="1"/>
  <c r="C374" i="1"/>
  <c r="G373" i="1"/>
  <c r="C373" i="1"/>
  <c r="G372" i="1"/>
  <c r="C372" i="1"/>
  <c r="G371" i="1"/>
  <c r="C371" i="1"/>
  <c r="G370" i="1"/>
  <c r="C370" i="1"/>
  <c r="G369" i="1"/>
  <c r="C369" i="1"/>
  <c r="G368" i="1"/>
  <c r="C368" i="1"/>
  <c r="G367" i="1"/>
  <c r="C367" i="1"/>
  <c r="G366" i="1"/>
  <c r="C366" i="1"/>
  <c r="G365" i="1"/>
  <c r="C365" i="1"/>
  <c r="G364" i="1"/>
  <c r="C364" i="1"/>
  <c r="G363" i="1"/>
  <c r="C363" i="1"/>
  <c r="G362" i="1"/>
  <c r="C362" i="1"/>
  <c r="G361" i="1"/>
  <c r="C361" i="1"/>
  <c r="G360" i="1"/>
  <c r="C360" i="1"/>
  <c r="G359" i="1"/>
  <c r="C359" i="1"/>
  <c r="G358" i="1"/>
  <c r="C358" i="1"/>
  <c r="G357" i="1"/>
  <c r="C357" i="1"/>
  <c r="G356" i="1"/>
  <c r="C356" i="1"/>
  <c r="G355" i="1"/>
  <c r="C355" i="1"/>
  <c r="G354" i="1"/>
  <c r="C354" i="1"/>
  <c r="G353" i="1"/>
  <c r="C353" i="1"/>
  <c r="G352" i="1"/>
  <c r="C352" i="1"/>
  <c r="G351" i="1"/>
  <c r="C351" i="1"/>
  <c r="G350" i="1"/>
  <c r="C350" i="1"/>
  <c r="G349" i="1"/>
  <c r="C349" i="1"/>
  <c r="G348" i="1"/>
  <c r="C348" i="1"/>
  <c r="G347" i="1"/>
  <c r="C347" i="1"/>
  <c r="G346" i="1"/>
  <c r="C346" i="1"/>
  <c r="G345" i="1"/>
  <c r="C345" i="1"/>
  <c r="G344" i="1"/>
  <c r="C344" i="1"/>
  <c r="G343" i="1"/>
  <c r="C343" i="1"/>
  <c r="G342" i="1"/>
  <c r="C342" i="1"/>
  <c r="G341" i="1"/>
  <c r="C341" i="1"/>
  <c r="G340" i="1"/>
  <c r="C340" i="1"/>
  <c r="G339" i="1"/>
  <c r="C339" i="1"/>
  <c r="G338" i="1"/>
  <c r="C338" i="1"/>
  <c r="G337" i="1"/>
  <c r="C337" i="1"/>
  <c r="G336" i="1"/>
  <c r="C336" i="1"/>
  <c r="G335" i="1"/>
  <c r="C335" i="1"/>
  <c r="G334" i="1"/>
  <c r="C334" i="1"/>
  <c r="G333" i="1"/>
  <c r="C333" i="1"/>
  <c r="G332" i="1"/>
  <c r="C332" i="1"/>
  <c r="G331" i="1"/>
  <c r="C331" i="1"/>
  <c r="G330" i="1"/>
  <c r="C330" i="1"/>
  <c r="G329" i="1"/>
  <c r="C329" i="1"/>
  <c r="G328" i="1"/>
  <c r="C328" i="1"/>
  <c r="G327" i="1"/>
  <c r="C327" i="1"/>
  <c r="G326" i="1"/>
  <c r="C326" i="1"/>
  <c r="G325" i="1"/>
  <c r="C325" i="1"/>
  <c r="G324" i="1"/>
  <c r="C324" i="1"/>
  <c r="G323" i="1"/>
  <c r="C323" i="1"/>
  <c r="G322" i="1"/>
  <c r="C322" i="1"/>
  <c r="G321" i="1"/>
  <c r="C321" i="1"/>
  <c r="G320" i="1"/>
  <c r="C320" i="1"/>
  <c r="G319" i="1"/>
  <c r="C319" i="1"/>
  <c r="G318" i="1"/>
  <c r="C318" i="1"/>
  <c r="G317" i="1"/>
  <c r="C317" i="1"/>
  <c r="G316" i="1"/>
  <c r="C316" i="1"/>
  <c r="G315" i="1"/>
  <c r="C315" i="1"/>
  <c r="G314" i="1"/>
  <c r="C314" i="1"/>
  <c r="G313" i="1"/>
  <c r="C313" i="1"/>
  <c r="G312" i="1"/>
  <c r="C312" i="1"/>
  <c r="G311" i="1"/>
  <c r="C311" i="1"/>
  <c r="G310" i="1"/>
  <c r="C310" i="1"/>
  <c r="G309" i="1"/>
  <c r="C309" i="1"/>
  <c r="G308" i="1"/>
  <c r="C308" i="1"/>
  <c r="G307" i="1"/>
  <c r="C307" i="1"/>
  <c r="G306" i="1"/>
  <c r="C306" i="1"/>
  <c r="G305" i="1"/>
  <c r="C305" i="1"/>
  <c r="G304" i="1"/>
  <c r="C304" i="1"/>
  <c r="G303" i="1"/>
  <c r="C303" i="1"/>
  <c r="G302" i="1"/>
  <c r="C302" i="1"/>
  <c r="G301" i="1"/>
  <c r="C301" i="1"/>
  <c r="G300" i="1"/>
  <c r="C300" i="1"/>
  <c r="G299" i="1"/>
  <c r="C299" i="1"/>
  <c r="G298" i="1"/>
  <c r="C298" i="1"/>
  <c r="G297" i="1"/>
  <c r="C297" i="1"/>
  <c r="G296" i="1"/>
  <c r="C296" i="1"/>
  <c r="G295" i="1"/>
  <c r="C295" i="1"/>
  <c r="G294" i="1"/>
  <c r="C294" i="1"/>
  <c r="G293" i="1"/>
  <c r="C293" i="1"/>
  <c r="G292" i="1"/>
  <c r="C292" i="1"/>
  <c r="G291" i="1"/>
  <c r="C291" i="1"/>
  <c r="G290" i="1"/>
  <c r="C290" i="1"/>
  <c r="G289" i="1"/>
  <c r="C289" i="1"/>
  <c r="G288" i="1"/>
  <c r="C288" i="1"/>
  <c r="G287" i="1"/>
  <c r="C287" i="1"/>
  <c r="G286" i="1"/>
  <c r="C286" i="1"/>
  <c r="G285" i="1"/>
  <c r="C285" i="1"/>
  <c r="G284" i="1"/>
  <c r="C284" i="1"/>
  <c r="G283" i="1"/>
  <c r="C283" i="1"/>
  <c r="G282" i="1"/>
  <c r="C282" i="1"/>
  <c r="G281" i="1"/>
  <c r="C281" i="1"/>
  <c r="G280" i="1"/>
  <c r="C280" i="1"/>
  <c r="G279" i="1"/>
  <c r="C279" i="1"/>
  <c r="G278" i="1"/>
  <c r="C278" i="1"/>
  <c r="G277" i="1"/>
  <c r="C277" i="1"/>
  <c r="G276" i="1"/>
  <c r="C276" i="1"/>
  <c r="G275" i="1"/>
  <c r="C275" i="1"/>
  <c r="G274" i="1"/>
  <c r="C274" i="1"/>
  <c r="G273" i="1"/>
  <c r="C273" i="1"/>
  <c r="G272" i="1"/>
  <c r="C272" i="1"/>
  <c r="G271" i="1"/>
  <c r="C271" i="1"/>
  <c r="G270" i="1"/>
  <c r="C270" i="1"/>
  <c r="G269" i="1"/>
  <c r="C269" i="1"/>
  <c r="G268" i="1"/>
  <c r="C268" i="1"/>
  <c r="G267" i="1"/>
  <c r="C267" i="1"/>
  <c r="G266" i="1"/>
  <c r="C266" i="1"/>
  <c r="G265" i="1"/>
  <c r="C265" i="1"/>
  <c r="G264" i="1"/>
  <c r="C264" i="1"/>
  <c r="G263" i="1"/>
  <c r="C263" i="1"/>
  <c r="G262" i="1"/>
  <c r="C262" i="1"/>
  <c r="G261" i="1"/>
  <c r="C261" i="1"/>
  <c r="G260" i="1"/>
  <c r="C260" i="1"/>
  <c r="G259" i="1"/>
  <c r="C259" i="1"/>
  <c r="G258" i="1"/>
  <c r="C258" i="1"/>
  <c r="G257" i="1"/>
  <c r="C257" i="1"/>
  <c r="G256" i="1"/>
  <c r="C256" i="1"/>
  <c r="G255" i="1"/>
  <c r="C255" i="1"/>
  <c r="G254" i="1"/>
  <c r="C254" i="1"/>
  <c r="G253" i="1"/>
  <c r="C253" i="1"/>
  <c r="G252" i="1"/>
  <c r="C252" i="1"/>
  <c r="G251" i="1"/>
  <c r="C251" i="1"/>
  <c r="G250" i="1"/>
  <c r="C250" i="1"/>
  <c r="G249" i="1"/>
  <c r="C249" i="1"/>
  <c r="G248" i="1"/>
  <c r="C248" i="1"/>
  <c r="G247" i="1"/>
  <c r="C247" i="1"/>
  <c r="G246" i="1"/>
  <c r="C246" i="1"/>
  <c r="G245" i="1"/>
  <c r="C245" i="1"/>
  <c r="G244" i="1"/>
  <c r="C244" i="1"/>
  <c r="G243" i="1"/>
  <c r="C243" i="1"/>
  <c r="G242" i="1"/>
  <c r="C242" i="1"/>
  <c r="G241" i="1"/>
  <c r="C241" i="1"/>
  <c r="G240" i="1"/>
  <c r="C240" i="1"/>
  <c r="G239" i="1"/>
  <c r="C239" i="1"/>
  <c r="G238" i="1"/>
  <c r="C238" i="1"/>
  <c r="G237" i="1"/>
  <c r="C237" i="1"/>
  <c r="G236" i="1"/>
  <c r="C236" i="1"/>
  <c r="G235" i="1"/>
  <c r="C235" i="1"/>
  <c r="G234" i="1"/>
  <c r="C234" i="1"/>
  <c r="G233" i="1"/>
  <c r="C233" i="1"/>
  <c r="G232" i="1"/>
  <c r="C232" i="1"/>
  <c r="G231" i="1"/>
  <c r="C231" i="1"/>
  <c r="G230" i="1"/>
  <c r="C230" i="1"/>
  <c r="G229" i="1"/>
  <c r="C229" i="1"/>
  <c r="G228" i="1"/>
  <c r="C228" i="1"/>
  <c r="G227" i="1"/>
  <c r="C227" i="1"/>
  <c r="G226" i="1"/>
  <c r="C226" i="1"/>
  <c r="G225" i="1"/>
  <c r="C225" i="1"/>
  <c r="G224" i="1"/>
  <c r="C224" i="1"/>
  <c r="G223" i="1"/>
  <c r="C223" i="1"/>
  <c r="G222" i="1"/>
  <c r="C222" i="1"/>
  <c r="G221" i="1"/>
  <c r="C221" i="1"/>
  <c r="G220" i="1"/>
  <c r="C220" i="1"/>
  <c r="G219" i="1"/>
  <c r="C219" i="1"/>
  <c r="G218" i="1"/>
  <c r="C218" i="1"/>
  <c r="G217" i="1"/>
  <c r="C217" i="1"/>
  <c r="G216" i="1"/>
  <c r="C216" i="1"/>
  <c r="G215" i="1"/>
  <c r="C215" i="1"/>
  <c r="G214" i="1"/>
  <c r="C214" i="1"/>
  <c r="G213" i="1"/>
  <c r="C213" i="1"/>
  <c r="G212" i="1"/>
  <c r="C212" i="1"/>
  <c r="G211" i="1"/>
  <c r="C211" i="1"/>
  <c r="G210" i="1"/>
  <c r="C210" i="1"/>
  <c r="G209" i="1"/>
  <c r="C209" i="1"/>
  <c r="G208" i="1"/>
  <c r="C208" i="1"/>
  <c r="G207" i="1"/>
  <c r="C207" i="1"/>
  <c r="G206" i="1"/>
  <c r="C206" i="1"/>
  <c r="G205" i="1"/>
  <c r="C205" i="1"/>
  <c r="G204" i="1"/>
  <c r="C204" i="1"/>
  <c r="G203" i="1"/>
  <c r="C203" i="1"/>
  <c r="G202" i="1"/>
  <c r="C202" i="1"/>
  <c r="G201" i="1"/>
  <c r="C201" i="1"/>
  <c r="G200" i="1"/>
  <c r="C200" i="1"/>
  <c r="G199" i="1"/>
  <c r="C199" i="1"/>
  <c r="G198" i="1"/>
  <c r="C198" i="1"/>
  <c r="G197" i="1"/>
  <c r="C197" i="1"/>
  <c r="G196" i="1"/>
  <c r="C196" i="1"/>
  <c r="G195" i="1"/>
  <c r="C195" i="1"/>
  <c r="G194" i="1"/>
  <c r="C194" i="1"/>
  <c r="G193" i="1"/>
  <c r="C193" i="1"/>
  <c r="G192" i="1"/>
  <c r="C192" i="1"/>
  <c r="G191" i="1"/>
  <c r="C191" i="1"/>
  <c r="G190" i="1"/>
  <c r="C190" i="1"/>
  <c r="G189" i="1"/>
  <c r="C189" i="1"/>
  <c r="G188" i="1"/>
  <c r="C188" i="1"/>
  <c r="G187" i="1"/>
  <c r="C187" i="1"/>
  <c r="G186" i="1"/>
  <c r="C186" i="1"/>
  <c r="G185" i="1"/>
  <c r="C185" i="1"/>
  <c r="G184" i="1"/>
  <c r="C184" i="1"/>
  <c r="G183" i="1"/>
  <c r="C183" i="1"/>
  <c r="G182" i="1"/>
  <c r="C182" i="1"/>
  <c r="G181" i="1"/>
  <c r="C181" i="1"/>
  <c r="G180" i="1"/>
  <c r="C180" i="1"/>
  <c r="G179" i="1"/>
  <c r="C179" i="1"/>
  <c r="G178" i="1"/>
  <c r="C178" i="1"/>
  <c r="G177" i="1"/>
  <c r="C177" i="1"/>
  <c r="G176" i="1"/>
  <c r="C176" i="1"/>
  <c r="G175" i="1"/>
  <c r="C175" i="1"/>
  <c r="G174" i="1"/>
  <c r="C174" i="1"/>
  <c r="G173" i="1"/>
  <c r="C173" i="1"/>
  <c r="G172" i="1"/>
  <c r="C172" i="1"/>
  <c r="G171" i="1"/>
  <c r="C171" i="1"/>
  <c r="G170" i="1"/>
  <c r="C170" i="1"/>
  <c r="G169" i="1"/>
  <c r="C169" i="1"/>
  <c r="G168" i="1"/>
  <c r="C168" i="1"/>
  <c r="G167" i="1"/>
  <c r="C167" i="1"/>
  <c r="G166" i="1"/>
  <c r="C166" i="1"/>
  <c r="G165" i="1"/>
  <c r="C165" i="1"/>
  <c r="G164" i="1"/>
  <c r="C164" i="1"/>
  <c r="G163" i="1"/>
  <c r="C163" i="1"/>
  <c r="G162" i="1"/>
  <c r="C162" i="1"/>
  <c r="G161" i="1"/>
  <c r="C161" i="1"/>
  <c r="G160" i="1"/>
  <c r="C160" i="1"/>
  <c r="G159" i="1"/>
  <c r="C159" i="1"/>
  <c r="G158" i="1"/>
  <c r="C158" i="1"/>
  <c r="G157" i="1"/>
  <c r="C157" i="1"/>
  <c r="G156" i="1"/>
  <c r="C156" i="1"/>
  <c r="G155" i="1"/>
  <c r="C155" i="1"/>
  <c r="G154" i="1"/>
  <c r="C154" i="1"/>
  <c r="G153" i="1"/>
  <c r="C153" i="1"/>
  <c r="G152" i="1"/>
  <c r="C152" i="1"/>
  <c r="G151" i="1"/>
  <c r="C151" i="1"/>
  <c r="G150" i="1"/>
  <c r="C150" i="1"/>
  <c r="G149" i="1"/>
  <c r="C149" i="1"/>
  <c r="G148" i="1"/>
  <c r="C148" i="1"/>
  <c r="G147" i="1"/>
  <c r="C147" i="1"/>
  <c r="G146" i="1"/>
  <c r="C146" i="1"/>
  <c r="G145" i="1"/>
  <c r="C145" i="1"/>
  <c r="G144" i="1"/>
  <c r="C144" i="1"/>
  <c r="G143" i="1"/>
  <c r="C143" i="1"/>
  <c r="G142" i="1"/>
  <c r="C142" i="1"/>
  <c r="G141" i="1"/>
  <c r="C141" i="1"/>
  <c r="G140" i="1"/>
  <c r="C140" i="1"/>
  <c r="G139" i="1"/>
  <c r="C139" i="1"/>
  <c r="G138" i="1"/>
  <c r="C138" i="1"/>
  <c r="G137" i="1"/>
  <c r="C137" i="1"/>
  <c r="G136" i="1"/>
  <c r="C136" i="1"/>
  <c r="G135" i="1"/>
  <c r="C135" i="1"/>
  <c r="G134" i="1"/>
  <c r="C134" i="1"/>
  <c r="G133" i="1"/>
  <c r="C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6" i="1"/>
  <c r="C126" i="1"/>
  <c r="G125" i="1"/>
  <c r="C125" i="1"/>
  <c r="G124" i="1"/>
  <c r="C124" i="1"/>
  <c r="G123" i="1"/>
  <c r="C123" i="1"/>
  <c r="G122" i="1"/>
  <c r="C122" i="1"/>
  <c r="G121" i="1"/>
  <c r="C121" i="1"/>
  <c r="G120" i="1"/>
  <c r="C120" i="1"/>
  <c r="G119" i="1"/>
  <c r="C119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G112" i="1"/>
  <c r="C112" i="1"/>
  <c r="G111" i="1"/>
  <c r="C111" i="1"/>
  <c r="G110" i="1"/>
  <c r="C110" i="1"/>
  <c r="G109" i="1"/>
  <c r="C109" i="1"/>
  <c r="G108" i="1"/>
  <c r="C108" i="1"/>
  <c r="G107" i="1"/>
  <c r="C107" i="1"/>
  <c r="G106" i="1"/>
  <c r="C106" i="1"/>
  <c r="G105" i="1"/>
  <c r="C105" i="1"/>
  <c r="G104" i="1"/>
  <c r="C104" i="1"/>
  <c r="G103" i="1"/>
  <c r="C103" i="1"/>
  <c r="G102" i="1"/>
  <c r="C102" i="1"/>
  <c r="G101" i="1"/>
  <c r="C101" i="1"/>
  <c r="G100" i="1"/>
  <c r="C100" i="1"/>
  <c r="G99" i="1"/>
  <c r="C99" i="1"/>
  <c r="G98" i="1"/>
  <c r="C98" i="1"/>
  <c r="G97" i="1"/>
  <c r="C97" i="1"/>
  <c r="G96" i="1"/>
  <c r="C96" i="1"/>
  <c r="G95" i="1"/>
  <c r="C95" i="1"/>
  <c r="G94" i="1"/>
  <c r="C94" i="1"/>
  <c r="G93" i="1"/>
  <c r="C93" i="1"/>
  <c r="G92" i="1"/>
  <c r="C92" i="1"/>
  <c r="G91" i="1"/>
  <c r="C91" i="1"/>
  <c r="G90" i="1"/>
  <c r="C90" i="1"/>
  <c r="G89" i="1"/>
  <c r="C89" i="1"/>
  <c r="G88" i="1"/>
  <c r="C88" i="1"/>
  <c r="G87" i="1"/>
  <c r="C87" i="1"/>
  <c r="G86" i="1"/>
  <c r="C86" i="1"/>
  <c r="G85" i="1"/>
  <c r="C85" i="1"/>
  <c r="G84" i="1"/>
  <c r="C84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G72" i="1"/>
  <c r="C72" i="1"/>
  <c r="G71" i="1"/>
  <c r="C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G4" i="1"/>
  <c r="C4" i="1"/>
  <c r="G3" i="1"/>
  <c r="C3" i="1"/>
  <c r="G2" i="1"/>
  <c r="C2" i="1"/>
  <c r="I19" i="18"/>
  <c r="J19" i="18" s="1"/>
  <c r="I20" i="18"/>
  <c r="J20" i="18"/>
  <c r="I21" i="18"/>
  <c r="J21" i="18"/>
  <c r="I22" i="18"/>
  <c r="J22" i="18" s="1"/>
  <c r="I23" i="18"/>
  <c r="J23" i="18" s="1"/>
  <c r="I24" i="18"/>
  <c r="J24" i="18"/>
  <c r="I25" i="18"/>
  <c r="J25" i="18"/>
  <c r="I26" i="18"/>
  <c r="J26" i="18" s="1"/>
  <c r="I27" i="18"/>
  <c r="J27" i="18"/>
  <c r="C10" i="18"/>
  <c r="B35" i="4"/>
  <c r="B38" i="4"/>
  <c r="B45" i="4" s="1"/>
  <c r="F35" i="4"/>
  <c r="C35" i="4"/>
  <c r="C38" i="4"/>
  <c r="C43" i="4" s="1"/>
  <c r="D35" i="4"/>
  <c r="D38" i="4"/>
  <c r="D44" i="4" s="1"/>
  <c r="D43" i="4"/>
  <c r="E35" i="4"/>
  <c r="E43" i="4" s="1"/>
  <c r="E38" i="4"/>
  <c r="B36" i="4"/>
  <c r="F36" i="4"/>
  <c r="C36" i="4"/>
  <c r="C44" i="4"/>
  <c r="D36" i="4"/>
  <c r="E36" i="4"/>
  <c r="E44" i="4"/>
  <c r="B37" i="4"/>
  <c r="F37" i="4"/>
  <c r="C37" i="4"/>
  <c r="C45" i="4" s="1"/>
  <c r="D37" i="4"/>
  <c r="D45" i="4" s="1"/>
  <c r="E37" i="4"/>
  <c r="E45" i="4" s="1"/>
  <c r="F38" i="4"/>
  <c r="B21" i="4"/>
  <c r="C21" i="4"/>
  <c r="D21" i="4"/>
  <c r="E21" i="4"/>
  <c r="B22" i="4"/>
  <c r="C22" i="4"/>
  <c r="D22" i="4"/>
  <c r="E22" i="4"/>
  <c r="B23" i="4"/>
  <c r="C23" i="4"/>
  <c r="D23" i="4"/>
  <c r="E23" i="4"/>
  <c r="E36" i="2"/>
  <c r="B22" i="2"/>
  <c r="B29" i="2" s="1"/>
  <c r="C22" i="2"/>
  <c r="D22" i="2"/>
  <c r="D29" i="2"/>
  <c r="E22" i="2"/>
  <c r="B23" i="2"/>
  <c r="B37" i="2" s="1"/>
  <c r="C23" i="2"/>
  <c r="D23" i="2"/>
  <c r="D30" i="2"/>
  <c r="E23" i="2"/>
  <c r="C21" i="2"/>
  <c r="C35" i="2" s="1"/>
  <c r="D21" i="2"/>
  <c r="E21" i="2"/>
  <c r="E28" i="2"/>
  <c r="B21" i="2"/>
  <c r="B36" i="2"/>
  <c r="D36" i="2"/>
  <c r="D37" i="2"/>
  <c r="E37" i="2"/>
  <c r="E35" i="2"/>
  <c r="B35" i="2"/>
  <c r="B43" i="2"/>
  <c r="B42" i="2"/>
  <c r="C42" i="2"/>
  <c r="D42" i="2"/>
  <c r="E42" i="2"/>
  <c r="C43" i="2"/>
  <c r="D43" i="2"/>
  <c r="E43" i="2"/>
  <c r="B44" i="2"/>
  <c r="C44" i="2"/>
  <c r="D44" i="2"/>
  <c r="E44" i="2"/>
  <c r="D61" i="2"/>
  <c r="D60" i="2"/>
  <c r="D58" i="2"/>
  <c r="O22" i="14"/>
  <c r="G18" i="14"/>
  <c r="F13" i="14"/>
  <c r="O5" i="14" s="1"/>
  <c r="G14" i="14"/>
  <c r="H15" i="14"/>
  <c r="O4" i="14"/>
  <c r="O7" i="14"/>
  <c r="N12" i="14"/>
  <c r="O12" i="14"/>
  <c r="P12" i="14"/>
  <c r="N13" i="14"/>
  <c r="O13" i="14"/>
  <c r="P13" i="14"/>
  <c r="N14" i="14"/>
  <c r="O14" i="14"/>
  <c r="P14" i="14"/>
  <c r="G24" i="14"/>
  <c r="F14" i="14"/>
  <c r="H14" i="14"/>
  <c r="F15" i="14"/>
  <c r="G15" i="14"/>
  <c r="G13" i="14"/>
  <c r="H13" i="14"/>
  <c r="F3" i="15"/>
  <c r="G3" i="15"/>
  <c r="H3" i="15"/>
  <c r="J3" i="15"/>
  <c r="F4" i="15"/>
  <c r="G4" i="15"/>
  <c r="H4" i="15"/>
  <c r="F5" i="15"/>
  <c r="J5" i="15" s="1"/>
  <c r="G5" i="15"/>
  <c r="H5" i="15"/>
  <c r="F6" i="15"/>
  <c r="J6" i="15" s="1"/>
  <c r="G6" i="15"/>
  <c r="H6" i="15"/>
  <c r="F7" i="15"/>
  <c r="J7" i="15" s="1"/>
  <c r="G7" i="15"/>
  <c r="H7" i="15"/>
  <c r="F8" i="15"/>
  <c r="G8" i="15"/>
  <c r="H8" i="15"/>
  <c r="F9" i="15"/>
  <c r="J9" i="15" s="1"/>
  <c r="G9" i="15"/>
  <c r="H9" i="15"/>
  <c r="F10" i="15"/>
  <c r="G10" i="15"/>
  <c r="H10" i="15"/>
  <c r="F11" i="15"/>
  <c r="G11" i="15"/>
  <c r="H11" i="15"/>
  <c r="J11" i="15"/>
  <c r="F12" i="15"/>
  <c r="G12" i="15"/>
  <c r="H12" i="15"/>
  <c r="F13" i="15"/>
  <c r="J13" i="15" s="1"/>
  <c r="G13" i="15"/>
  <c r="H13" i="15"/>
  <c r="F14" i="15"/>
  <c r="J14" i="15" s="1"/>
  <c r="G14" i="15"/>
  <c r="H14" i="15"/>
  <c r="F15" i="15"/>
  <c r="J15" i="15" s="1"/>
  <c r="G15" i="15"/>
  <c r="H15" i="15"/>
  <c r="F16" i="15"/>
  <c r="G16" i="15"/>
  <c r="H16" i="15"/>
  <c r="F17" i="15"/>
  <c r="J17" i="15" s="1"/>
  <c r="G17" i="15"/>
  <c r="H17" i="15"/>
  <c r="F18" i="15"/>
  <c r="G18" i="15"/>
  <c r="H18" i="15"/>
  <c r="F19" i="15"/>
  <c r="G19" i="15"/>
  <c r="H19" i="15"/>
  <c r="J19" i="15"/>
  <c r="F20" i="15"/>
  <c r="G20" i="15"/>
  <c r="H20" i="15"/>
  <c r="F21" i="15"/>
  <c r="J21" i="15" s="1"/>
  <c r="G21" i="15"/>
  <c r="H21" i="15"/>
  <c r="F22" i="15"/>
  <c r="J22" i="15" s="1"/>
  <c r="G22" i="15"/>
  <c r="H22" i="15"/>
  <c r="F23" i="15"/>
  <c r="J23" i="15" s="1"/>
  <c r="G23" i="15"/>
  <c r="H23" i="15"/>
  <c r="F24" i="15"/>
  <c r="G24" i="15"/>
  <c r="H24" i="15"/>
  <c r="F25" i="15"/>
  <c r="J25" i="15" s="1"/>
  <c r="G25" i="15"/>
  <c r="H25" i="15"/>
  <c r="F26" i="15"/>
  <c r="G26" i="15"/>
  <c r="H26" i="15"/>
  <c r="F27" i="15"/>
  <c r="G27" i="15"/>
  <c r="H27" i="15"/>
  <c r="J27" i="15"/>
  <c r="F28" i="15"/>
  <c r="G28" i="15"/>
  <c r="H28" i="15"/>
  <c r="F29" i="15"/>
  <c r="J29" i="15" s="1"/>
  <c r="G29" i="15"/>
  <c r="H29" i="15"/>
  <c r="F30" i="15"/>
  <c r="J30" i="15" s="1"/>
  <c r="G30" i="15"/>
  <c r="H30" i="15"/>
  <c r="F31" i="15"/>
  <c r="J31" i="15" s="1"/>
  <c r="G31" i="15"/>
  <c r="H31" i="15"/>
  <c r="F32" i="15"/>
  <c r="G32" i="15"/>
  <c r="H32" i="15"/>
  <c r="F33" i="15"/>
  <c r="J33" i="15" s="1"/>
  <c r="G33" i="15"/>
  <c r="H33" i="15"/>
  <c r="F34" i="15"/>
  <c r="G34" i="15"/>
  <c r="H34" i="15"/>
  <c r="F35" i="15"/>
  <c r="G35" i="15"/>
  <c r="H35" i="15"/>
  <c r="J35" i="15"/>
  <c r="F36" i="15"/>
  <c r="G36" i="15"/>
  <c r="H36" i="15"/>
  <c r="F37" i="15"/>
  <c r="J37" i="15" s="1"/>
  <c r="G37" i="15"/>
  <c r="H37" i="15"/>
  <c r="F38" i="15"/>
  <c r="J38" i="15" s="1"/>
  <c r="G38" i="15"/>
  <c r="H38" i="15"/>
  <c r="F39" i="15"/>
  <c r="J39" i="15" s="1"/>
  <c r="G39" i="15"/>
  <c r="H39" i="15"/>
  <c r="F40" i="15"/>
  <c r="G40" i="15"/>
  <c r="H40" i="15"/>
  <c r="F41" i="15"/>
  <c r="J41" i="15" s="1"/>
  <c r="G41" i="15"/>
  <c r="H41" i="15"/>
  <c r="F42" i="15"/>
  <c r="G42" i="15"/>
  <c r="H42" i="15"/>
  <c r="F43" i="15"/>
  <c r="G43" i="15"/>
  <c r="H43" i="15"/>
  <c r="J43" i="15"/>
  <c r="F44" i="15"/>
  <c r="G44" i="15"/>
  <c r="H44" i="15"/>
  <c r="F45" i="15"/>
  <c r="J45" i="15" s="1"/>
  <c r="G45" i="15"/>
  <c r="H45" i="15"/>
  <c r="F46" i="15"/>
  <c r="J46" i="15" s="1"/>
  <c r="G46" i="15"/>
  <c r="H46" i="15"/>
  <c r="F47" i="15"/>
  <c r="G47" i="15"/>
  <c r="H47" i="15"/>
  <c r="F48" i="15"/>
  <c r="G48" i="15"/>
  <c r="H48" i="15"/>
  <c r="F49" i="15"/>
  <c r="J49" i="15" s="1"/>
  <c r="G49" i="15"/>
  <c r="H49" i="15"/>
  <c r="F50" i="15"/>
  <c r="G50" i="15"/>
  <c r="H50" i="15"/>
  <c r="F51" i="15"/>
  <c r="G51" i="15"/>
  <c r="H51" i="15"/>
  <c r="J51" i="15"/>
  <c r="F52" i="15"/>
  <c r="G52" i="15"/>
  <c r="H52" i="15"/>
  <c r="F53" i="15"/>
  <c r="J53" i="15" s="1"/>
  <c r="G53" i="15"/>
  <c r="H53" i="15"/>
  <c r="F54" i="15"/>
  <c r="J54" i="15" s="1"/>
  <c r="G54" i="15"/>
  <c r="H54" i="15"/>
  <c r="F55" i="15"/>
  <c r="J55" i="15" s="1"/>
  <c r="G55" i="15"/>
  <c r="H55" i="15"/>
  <c r="F56" i="15"/>
  <c r="G56" i="15"/>
  <c r="H56" i="15"/>
  <c r="F57" i="15"/>
  <c r="J57" i="15" s="1"/>
  <c r="G57" i="15"/>
  <c r="H57" i="15"/>
  <c r="F58" i="15"/>
  <c r="G58" i="15"/>
  <c r="H58" i="15"/>
  <c r="F59" i="15"/>
  <c r="G59" i="15"/>
  <c r="H59" i="15"/>
  <c r="J59" i="15"/>
  <c r="F60" i="15"/>
  <c r="G60" i="15"/>
  <c r="H60" i="15"/>
  <c r="F61" i="15"/>
  <c r="J61" i="15" s="1"/>
  <c r="G61" i="15"/>
  <c r="H61" i="15"/>
  <c r="F62" i="15"/>
  <c r="J62" i="15" s="1"/>
  <c r="G62" i="15"/>
  <c r="H62" i="15"/>
  <c r="F63" i="15"/>
  <c r="J63" i="15" s="1"/>
  <c r="G63" i="15"/>
  <c r="H63" i="15"/>
  <c r="F64" i="15"/>
  <c r="G64" i="15"/>
  <c r="H64" i="15"/>
  <c r="F65" i="15"/>
  <c r="G65" i="15"/>
  <c r="H65" i="15"/>
  <c r="F66" i="15"/>
  <c r="G66" i="15"/>
  <c r="H66" i="15"/>
  <c r="F67" i="15"/>
  <c r="G67" i="15"/>
  <c r="H67" i="15"/>
  <c r="J67" i="15"/>
  <c r="F68" i="15"/>
  <c r="G68" i="15"/>
  <c r="H68" i="15"/>
  <c r="F69" i="15"/>
  <c r="J69" i="15" s="1"/>
  <c r="G69" i="15"/>
  <c r="H69" i="15"/>
  <c r="F70" i="15"/>
  <c r="J70" i="15" s="1"/>
  <c r="G70" i="15"/>
  <c r="H70" i="15"/>
  <c r="F71" i="15"/>
  <c r="J71" i="15" s="1"/>
  <c r="G71" i="15"/>
  <c r="H71" i="15"/>
  <c r="F72" i="15"/>
  <c r="G72" i="15"/>
  <c r="H72" i="15"/>
  <c r="F73" i="15"/>
  <c r="J73" i="15" s="1"/>
  <c r="G73" i="15"/>
  <c r="H73" i="15"/>
  <c r="F74" i="15"/>
  <c r="G74" i="15"/>
  <c r="H74" i="15"/>
  <c r="F75" i="15"/>
  <c r="G75" i="15"/>
  <c r="H75" i="15"/>
  <c r="J75" i="15"/>
  <c r="F76" i="15"/>
  <c r="G76" i="15"/>
  <c r="H76" i="15"/>
  <c r="F77" i="15"/>
  <c r="J77" i="15" s="1"/>
  <c r="G77" i="15"/>
  <c r="H77" i="15"/>
  <c r="F78" i="15"/>
  <c r="J78" i="15" s="1"/>
  <c r="G78" i="15"/>
  <c r="H78" i="15"/>
  <c r="F79" i="15"/>
  <c r="J79" i="15" s="1"/>
  <c r="G79" i="15"/>
  <c r="H79" i="15"/>
  <c r="F80" i="15"/>
  <c r="G80" i="15"/>
  <c r="H80" i="15"/>
  <c r="F81" i="15"/>
  <c r="G81" i="15"/>
  <c r="H81" i="15"/>
  <c r="F82" i="15"/>
  <c r="G82" i="15"/>
  <c r="H82" i="15"/>
  <c r="F83" i="15"/>
  <c r="G83" i="15"/>
  <c r="H83" i="15"/>
  <c r="J83" i="15"/>
  <c r="F84" i="15"/>
  <c r="G84" i="15"/>
  <c r="H84" i="15"/>
  <c r="F85" i="15"/>
  <c r="J85" i="15" s="1"/>
  <c r="G85" i="15"/>
  <c r="H85" i="15"/>
  <c r="F86" i="15"/>
  <c r="J86" i="15" s="1"/>
  <c r="G86" i="15"/>
  <c r="H86" i="15"/>
  <c r="F87" i="15"/>
  <c r="J87" i="15" s="1"/>
  <c r="G87" i="15"/>
  <c r="H87" i="15"/>
  <c r="F88" i="15"/>
  <c r="G88" i="15"/>
  <c r="H88" i="15"/>
  <c r="F89" i="15"/>
  <c r="J89" i="15" s="1"/>
  <c r="G89" i="15"/>
  <c r="H89" i="15"/>
  <c r="F90" i="15"/>
  <c r="G90" i="15"/>
  <c r="H90" i="15"/>
  <c r="F91" i="15"/>
  <c r="G91" i="15"/>
  <c r="H91" i="15"/>
  <c r="J91" i="15"/>
  <c r="F92" i="15"/>
  <c r="G92" i="15"/>
  <c r="H92" i="15"/>
  <c r="F93" i="15"/>
  <c r="J93" i="15" s="1"/>
  <c r="G93" i="15"/>
  <c r="H93" i="15"/>
  <c r="F94" i="15"/>
  <c r="J94" i="15" s="1"/>
  <c r="G94" i="15"/>
  <c r="H94" i="15"/>
  <c r="F95" i="15"/>
  <c r="J95" i="15" s="1"/>
  <c r="G95" i="15"/>
  <c r="H95" i="15"/>
  <c r="F96" i="15"/>
  <c r="G96" i="15"/>
  <c r="H96" i="15"/>
  <c r="F97" i="15"/>
  <c r="G97" i="15"/>
  <c r="H97" i="15"/>
  <c r="F98" i="15"/>
  <c r="G98" i="15"/>
  <c r="H98" i="15"/>
  <c r="F99" i="15"/>
  <c r="G99" i="15"/>
  <c r="H99" i="15"/>
  <c r="J99" i="15"/>
  <c r="F100" i="15"/>
  <c r="G100" i="15"/>
  <c r="H100" i="15"/>
  <c r="F101" i="15"/>
  <c r="J101" i="15" s="1"/>
  <c r="G101" i="15"/>
  <c r="H101" i="15"/>
  <c r="F102" i="15"/>
  <c r="J102" i="15" s="1"/>
  <c r="G102" i="15"/>
  <c r="H102" i="15"/>
  <c r="F103" i="15"/>
  <c r="J103" i="15" s="1"/>
  <c r="G103" i="15"/>
  <c r="H103" i="15"/>
  <c r="F104" i="15"/>
  <c r="G104" i="15"/>
  <c r="H104" i="15"/>
  <c r="F105" i="15"/>
  <c r="J105" i="15" s="1"/>
  <c r="G105" i="15"/>
  <c r="H105" i="15"/>
  <c r="F106" i="15"/>
  <c r="G106" i="15"/>
  <c r="H106" i="15"/>
  <c r="F107" i="15"/>
  <c r="G107" i="15"/>
  <c r="H107" i="15"/>
  <c r="J107" i="15"/>
  <c r="F108" i="15"/>
  <c r="G108" i="15"/>
  <c r="H108" i="15"/>
  <c r="F109" i="15"/>
  <c r="J109" i="15" s="1"/>
  <c r="G109" i="15"/>
  <c r="H109" i="15"/>
  <c r="F110" i="15"/>
  <c r="J110" i="15" s="1"/>
  <c r="G110" i="15"/>
  <c r="H110" i="15"/>
  <c r="F111" i="15"/>
  <c r="J111" i="15" s="1"/>
  <c r="G111" i="15"/>
  <c r="H111" i="15"/>
  <c r="F112" i="15"/>
  <c r="G112" i="15"/>
  <c r="H112" i="15"/>
  <c r="F113" i="15"/>
  <c r="G113" i="15"/>
  <c r="J113" i="15" s="1"/>
  <c r="H113" i="15"/>
  <c r="F114" i="15"/>
  <c r="G114" i="15"/>
  <c r="H114" i="15"/>
  <c r="F115" i="15"/>
  <c r="G115" i="15"/>
  <c r="H115" i="15"/>
  <c r="J115" i="15"/>
  <c r="F116" i="15"/>
  <c r="G116" i="15"/>
  <c r="H116" i="15"/>
  <c r="J116" i="15"/>
  <c r="F117" i="15"/>
  <c r="G117" i="15"/>
  <c r="H117" i="15"/>
  <c r="J117" i="15"/>
  <c r="F118" i="15"/>
  <c r="G118" i="15"/>
  <c r="H118" i="15"/>
  <c r="J118" i="15"/>
  <c r="F119" i="15"/>
  <c r="G119" i="15"/>
  <c r="H119" i="15"/>
  <c r="J119" i="15"/>
  <c r="F120" i="15"/>
  <c r="G120" i="15"/>
  <c r="H120" i="15"/>
  <c r="J120" i="15"/>
  <c r="F121" i="15"/>
  <c r="G121" i="15"/>
  <c r="H121" i="15"/>
  <c r="J121" i="15"/>
  <c r="F122" i="15"/>
  <c r="G122" i="15"/>
  <c r="H122" i="15"/>
  <c r="J122" i="15"/>
  <c r="F123" i="15"/>
  <c r="G123" i="15"/>
  <c r="H123" i="15"/>
  <c r="J123" i="15"/>
  <c r="F124" i="15"/>
  <c r="G124" i="15"/>
  <c r="H124" i="15"/>
  <c r="J124" i="15"/>
  <c r="F125" i="15"/>
  <c r="G125" i="15"/>
  <c r="H125" i="15"/>
  <c r="J125" i="15"/>
  <c r="F126" i="15"/>
  <c r="G126" i="15"/>
  <c r="H126" i="15"/>
  <c r="J126" i="15"/>
  <c r="F127" i="15"/>
  <c r="G127" i="15"/>
  <c r="H127" i="15"/>
  <c r="J127" i="15"/>
  <c r="F128" i="15"/>
  <c r="G128" i="15"/>
  <c r="H128" i="15"/>
  <c r="J128" i="15"/>
  <c r="F129" i="15"/>
  <c r="G129" i="15"/>
  <c r="H129" i="15"/>
  <c r="J129" i="15"/>
  <c r="F130" i="15"/>
  <c r="G130" i="15"/>
  <c r="H130" i="15"/>
  <c r="J130" i="15"/>
  <c r="F131" i="15"/>
  <c r="G131" i="15"/>
  <c r="H131" i="15"/>
  <c r="J131" i="15"/>
  <c r="F132" i="15"/>
  <c r="G132" i="15"/>
  <c r="H132" i="15"/>
  <c r="J132" i="15"/>
  <c r="F133" i="15"/>
  <c r="G133" i="15"/>
  <c r="H133" i="15"/>
  <c r="J133" i="15"/>
  <c r="F134" i="15"/>
  <c r="G134" i="15"/>
  <c r="H134" i="15"/>
  <c r="J134" i="15"/>
  <c r="F135" i="15"/>
  <c r="G135" i="15"/>
  <c r="H135" i="15"/>
  <c r="J135" i="15"/>
  <c r="F136" i="15"/>
  <c r="G136" i="15"/>
  <c r="H136" i="15"/>
  <c r="J136" i="15"/>
  <c r="F137" i="15"/>
  <c r="G137" i="15"/>
  <c r="H137" i="15"/>
  <c r="J137" i="15"/>
  <c r="F138" i="15"/>
  <c r="G138" i="15"/>
  <c r="H138" i="15"/>
  <c r="J138" i="15"/>
  <c r="F139" i="15"/>
  <c r="G139" i="15"/>
  <c r="H139" i="15"/>
  <c r="J139" i="15"/>
  <c r="F140" i="15"/>
  <c r="G140" i="15"/>
  <c r="H140" i="15"/>
  <c r="J140" i="15"/>
  <c r="F141" i="15"/>
  <c r="G141" i="15"/>
  <c r="H141" i="15"/>
  <c r="J141" i="15"/>
  <c r="F142" i="15"/>
  <c r="G142" i="15"/>
  <c r="H142" i="15"/>
  <c r="J142" i="15"/>
  <c r="F143" i="15"/>
  <c r="G143" i="15"/>
  <c r="H143" i="15"/>
  <c r="J143" i="15"/>
  <c r="F144" i="15"/>
  <c r="G144" i="15"/>
  <c r="H144" i="15"/>
  <c r="J144" i="15"/>
  <c r="F145" i="15"/>
  <c r="G145" i="15"/>
  <c r="H145" i="15"/>
  <c r="J145" i="15"/>
  <c r="F146" i="15"/>
  <c r="G146" i="15"/>
  <c r="H146" i="15"/>
  <c r="J146" i="15"/>
  <c r="F147" i="15"/>
  <c r="G147" i="15"/>
  <c r="H147" i="15"/>
  <c r="J147" i="15"/>
  <c r="F148" i="15"/>
  <c r="G148" i="15"/>
  <c r="H148" i="15"/>
  <c r="J148" i="15"/>
  <c r="F149" i="15"/>
  <c r="G149" i="15"/>
  <c r="H149" i="15"/>
  <c r="J149" i="15"/>
  <c r="F150" i="15"/>
  <c r="G150" i="15"/>
  <c r="J150" i="15" s="1"/>
  <c r="H150" i="15"/>
  <c r="F151" i="15"/>
  <c r="G151" i="15"/>
  <c r="H151" i="15"/>
  <c r="J151" i="15"/>
  <c r="F152" i="15"/>
  <c r="G152" i="15"/>
  <c r="J152" i="15" s="1"/>
  <c r="H152" i="15"/>
  <c r="F153" i="15"/>
  <c r="G153" i="15"/>
  <c r="H153" i="15"/>
  <c r="J153" i="15"/>
  <c r="F154" i="15"/>
  <c r="G154" i="15"/>
  <c r="J154" i="15" s="1"/>
  <c r="H154" i="15"/>
  <c r="F155" i="15"/>
  <c r="G155" i="15"/>
  <c r="H155" i="15"/>
  <c r="J155" i="15"/>
  <c r="F156" i="15"/>
  <c r="G156" i="15"/>
  <c r="J156" i="15" s="1"/>
  <c r="H156" i="15"/>
  <c r="F157" i="15"/>
  <c r="G157" i="15"/>
  <c r="H157" i="15"/>
  <c r="J157" i="15"/>
  <c r="F158" i="15"/>
  <c r="G158" i="15"/>
  <c r="J158" i="15" s="1"/>
  <c r="H158" i="15"/>
  <c r="F159" i="15"/>
  <c r="G159" i="15"/>
  <c r="H159" i="15"/>
  <c r="J159" i="15"/>
  <c r="F160" i="15"/>
  <c r="G160" i="15"/>
  <c r="J160" i="15" s="1"/>
  <c r="H160" i="15"/>
  <c r="F161" i="15"/>
  <c r="G161" i="15"/>
  <c r="H161" i="15"/>
  <c r="J161" i="15"/>
  <c r="F162" i="15"/>
  <c r="G162" i="15"/>
  <c r="J162" i="15" s="1"/>
  <c r="H162" i="15"/>
  <c r="F163" i="15"/>
  <c r="G163" i="15"/>
  <c r="H163" i="15"/>
  <c r="J163" i="15"/>
  <c r="F164" i="15"/>
  <c r="G164" i="15"/>
  <c r="J164" i="15" s="1"/>
  <c r="H164" i="15"/>
  <c r="F165" i="15"/>
  <c r="G165" i="15"/>
  <c r="H165" i="15"/>
  <c r="J165" i="15"/>
  <c r="F166" i="15"/>
  <c r="G166" i="15"/>
  <c r="J166" i="15" s="1"/>
  <c r="H166" i="15"/>
  <c r="F167" i="15"/>
  <c r="G167" i="15"/>
  <c r="H167" i="15"/>
  <c r="J167" i="15"/>
  <c r="F168" i="15"/>
  <c r="G168" i="15"/>
  <c r="J168" i="15" s="1"/>
  <c r="H168" i="15"/>
  <c r="F169" i="15"/>
  <c r="G169" i="15"/>
  <c r="H169" i="15"/>
  <c r="J169" i="15"/>
  <c r="F170" i="15"/>
  <c r="G170" i="15"/>
  <c r="J170" i="15" s="1"/>
  <c r="H170" i="15"/>
  <c r="F171" i="15"/>
  <c r="G171" i="15"/>
  <c r="H171" i="15"/>
  <c r="J171" i="15"/>
  <c r="F172" i="15"/>
  <c r="G172" i="15"/>
  <c r="J172" i="15" s="1"/>
  <c r="H172" i="15"/>
  <c r="F173" i="15"/>
  <c r="G173" i="15"/>
  <c r="H173" i="15"/>
  <c r="J173" i="15"/>
  <c r="F174" i="15"/>
  <c r="G174" i="15"/>
  <c r="J174" i="15" s="1"/>
  <c r="H174" i="15"/>
  <c r="F175" i="15"/>
  <c r="G175" i="15"/>
  <c r="H175" i="15"/>
  <c r="J175" i="15"/>
  <c r="F176" i="15"/>
  <c r="G176" i="15"/>
  <c r="J176" i="15" s="1"/>
  <c r="H176" i="15"/>
  <c r="F177" i="15"/>
  <c r="G177" i="15"/>
  <c r="H177" i="15"/>
  <c r="J177" i="15"/>
  <c r="F178" i="15"/>
  <c r="G178" i="15"/>
  <c r="J178" i="15" s="1"/>
  <c r="H178" i="15"/>
  <c r="F179" i="15"/>
  <c r="G179" i="15"/>
  <c r="H179" i="15"/>
  <c r="J179" i="15" s="1"/>
  <c r="F180" i="15"/>
  <c r="G180" i="15"/>
  <c r="J180" i="15" s="1"/>
  <c r="H180" i="15"/>
  <c r="F181" i="15"/>
  <c r="G181" i="15"/>
  <c r="H181" i="15"/>
  <c r="J181" i="15" s="1"/>
  <c r="F182" i="15"/>
  <c r="J182" i="15" s="1"/>
  <c r="G182" i="15"/>
  <c r="H182" i="15"/>
  <c r="F183" i="15"/>
  <c r="G183" i="15"/>
  <c r="H183" i="15"/>
  <c r="J183" i="15"/>
  <c r="F184" i="15"/>
  <c r="J184" i="15" s="1"/>
  <c r="G184" i="15"/>
  <c r="H184" i="15"/>
  <c r="F185" i="15"/>
  <c r="G185" i="15"/>
  <c r="H185" i="15"/>
  <c r="J185" i="15" s="1"/>
  <c r="F186" i="15"/>
  <c r="J186" i="15" s="1"/>
  <c r="G186" i="15"/>
  <c r="H186" i="15"/>
  <c r="F187" i="15"/>
  <c r="G187" i="15"/>
  <c r="H187" i="15"/>
  <c r="J187" i="15"/>
  <c r="F188" i="15"/>
  <c r="G188" i="15"/>
  <c r="H188" i="15"/>
  <c r="F189" i="15"/>
  <c r="G189" i="15"/>
  <c r="H189" i="15"/>
  <c r="J189" i="15" s="1"/>
  <c r="F190" i="15"/>
  <c r="J190" i="15" s="1"/>
  <c r="G190" i="15"/>
  <c r="H190" i="15"/>
  <c r="F191" i="15"/>
  <c r="G191" i="15"/>
  <c r="H191" i="15"/>
  <c r="J191" i="15"/>
  <c r="F192" i="15"/>
  <c r="G192" i="15"/>
  <c r="H192" i="15"/>
  <c r="F193" i="15"/>
  <c r="G193" i="15"/>
  <c r="H193" i="15"/>
  <c r="J193" i="15" s="1"/>
  <c r="F194" i="15"/>
  <c r="J194" i="15" s="1"/>
  <c r="G194" i="15"/>
  <c r="H194" i="15"/>
  <c r="F195" i="15"/>
  <c r="G195" i="15"/>
  <c r="H195" i="15"/>
  <c r="J195" i="15" s="1"/>
  <c r="F196" i="15"/>
  <c r="G196" i="15"/>
  <c r="H196" i="15"/>
  <c r="F197" i="15"/>
  <c r="G197" i="15"/>
  <c r="H197" i="15"/>
  <c r="J197" i="15" s="1"/>
  <c r="F198" i="15"/>
  <c r="J198" i="15" s="1"/>
  <c r="G198" i="15"/>
  <c r="H198" i="15"/>
  <c r="F199" i="15"/>
  <c r="G199" i="15"/>
  <c r="H199" i="15"/>
  <c r="J199" i="15"/>
  <c r="F200" i="15"/>
  <c r="J200" i="15" s="1"/>
  <c r="G200" i="15"/>
  <c r="H200" i="15"/>
  <c r="F201" i="15"/>
  <c r="G201" i="15"/>
  <c r="H201" i="15"/>
  <c r="J201" i="15" s="1"/>
  <c r="F202" i="15"/>
  <c r="J202" i="15" s="1"/>
  <c r="G202" i="15"/>
  <c r="H202" i="15"/>
  <c r="F203" i="15"/>
  <c r="G203" i="15"/>
  <c r="H203" i="15"/>
  <c r="J203" i="15"/>
  <c r="F204" i="15"/>
  <c r="G204" i="15"/>
  <c r="H204" i="15"/>
  <c r="F205" i="15"/>
  <c r="G205" i="15"/>
  <c r="H205" i="15"/>
  <c r="J205" i="15" s="1"/>
  <c r="F206" i="15"/>
  <c r="J206" i="15" s="1"/>
  <c r="G206" i="15"/>
  <c r="H206" i="15"/>
  <c r="F207" i="15"/>
  <c r="G207" i="15"/>
  <c r="H207" i="15"/>
  <c r="J207" i="15"/>
  <c r="F208" i="15"/>
  <c r="G208" i="15"/>
  <c r="H208" i="15"/>
  <c r="F209" i="15"/>
  <c r="G209" i="15"/>
  <c r="H209" i="15"/>
  <c r="J209" i="15" s="1"/>
  <c r="F210" i="15"/>
  <c r="J210" i="15" s="1"/>
  <c r="G210" i="15"/>
  <c r="H210" i="15"/>
  <c r="F211" i="15"/>
  <c r="G211" i="15"/>
  <c r="H211" i="15"/>
  <c r="J211" i="15" s="1"/>
  <c r="F212" i="15"/>
  <c r="G212" i="15"/>
  <c r="H212" i="15"/>
  <c r="F213" i="15"/>
  <c r="G213" i="15"/>
  <c r="H213" i="15"/>
  <c r="J213" i="15" s="1"/>
  <c r="F214" i="15"/>
  <c r="G214" i="15"/>
  <c r="H214" i="15"/>
  <c r="F215" i="15"/>
  <c r="G215" i="15"/>
  <c r="H215" i="15"/>
  <c r="J215" i="15"/>
  <c r="F216" i="15"/>
  <c r="J216" i="15" s="1"/>
  <c r="G216" i="15"/>
  <c r="H216" i="15"/>
  <c r="F217" i="15"/>
  <c r="G217" i="15"/>
  <c r="H217" i="15"/>
  <c r="J217" i="15" s="1"/>
  <c r="F218" i="15"/>
  <c r="J218" i="15" s="1"/>
  <c r="G218" i="15"/>
  <c r="H218" i="15"/>
  <c r="F219" i="15"/>
  <c r="G219" i="15"/>
  <c r="J219" i="15" s="1"/>
  <c r="H219" i="15"/>
  <c r="F220" i="15"/>
  <c r="G220" i="15"/>
  <c r="H220" i="15"/>
  <c r="F221" i="15"/>
  <c r="J221" i="15" s="1"/>
  <c r="G221" i="15"/>
  <c r="H221" i="15"/>
  <c r="F222" i="15"/>
  <c r="G222" i="15"/>
  <c r="H222" i="15"/>
  <c r="F223" i="15"/>
  <c r="J223" i="15" s="1"/>
  <c r="G223" i="15"/>
  <c r="H223" i="15"/>
  <c r="F224" i="15"/>
  <c r="G224" i="15"/>
  <c r="H224" i="15"/>
  <c r="F225" i="15"/>
  <c r="J225" i="15" s="1"/>
  <c r="G225" i="15"/>
  <c r="H225" i="15"/>
  <c r="F226" i="15"/>
  <c r="J226" i="15" s="1"/>
  <c r="G226" i="15"/>
  <c r="H226" i="15"/>
  <c r="F227" i="15"/>
  <c r="G227" i="15"/>
  <c r="J227" i="15" s="1"/>
  <c r="H227" i="15"/>
  <c r="F228" i="15"/>
  <c r="G228" i="15"/>
  <c r="H228" i="15"/>
  <c r="F229" i="15"/>
  <c r="G229" i="15"/>
  <c r="H229" i="15"/>
  <c r="J229" i="15" s="1"/>
  <c r="F230" i="15"/>
  <c r="G230" i="15"/>
  <c r="H230" i="15"/>
  <c r="F231" i="15"/>
  <c r="G231" i="15"/>
  <c r="H231" i="15"/>
  <c r="J231" i="15"/>
  <c r="F232" i="15"/>
  <c r="J232" i="15" s="1"/>
  <c r="G232" i="15"/>
  <c r="H232" i="15"/>
  <c r="F233" i="15"/>
  <c r="J233" i="15" s="1"/>
  <c r="G233" i="15"/>
  <c r="H233" i="15"/>
  <c r="F234" i="15"/>
  <c r="J234" i="15" s="1"/>
  <c r="G234" i="15"/>
  <c r="H234" i="15"/>
  <c r="F235" i="15"/>
  <c r="G235" i="15"/>
  <c r="J235" i="15" s="1"/>
  <c r="H235" i="15"/>
  <c r="F236" i="15"/>
  <c r="G236" i="15"/>
  <c r="H236" i="15"/>
  <c r="F237" i="15"/>
  <c r="J237" i="15" s="1"/>
  <c r="G237" i="15"/>
  <c r="H237" i="15"/>
  <c r="F238" i="15"/>
  <c r="G238" i="15"/>
  <c r="H238" i="15"/>
  <c r="F239" i="15"/>
  <c r="J239" i="15" s="1"/>
  <c r="G239" i="15"/>
  <c r="H239" i="15"/>
  <c r="F240" i="15"/>
  <c r="G240" i="15"/>
  <c r="H240" i="15"/>
  <c r="F241" i="15"/>
  <c r="J241" i="15" s="1"/>
  <c r="G241" i="15"/>
  <c r="H241" i="15"/>
  <c r="F242" i="15"/>
  <c r="J242" i="15" s="1"/>
  <c r="G242" i="15"/>
  <c r="H242" i="15"/>
  <c r="F243" i="15"/>
  <c r="G243" i="15"/>
  <c r="J243" i="15" s="1"/>
  <c r="H243" i="15"/>
  <c r="F244" i="15"/>
  <c r="G244" i="15"/>
  <c r="H244" i="15"/>
  <c r="F245" i="15"/>
  <c r="G245" i="15"/>
  <c r="H245" i="15"/>
  <c r="J245" i="15" s="1"/>
  <c r="F246" i="15"/>
  <c r="G246" i="15"/>
  <c r="H246" i="15"/>
  <c r="F247" i="15"/>
  <c r="G247" i="15"/>
  <c r="H247" i="15"/>
  <c r="J247" i="15"/>
  <c r="F248" i="15"/>
  <c r="J248" i="15" s="1"/>
  <c r="G248" i="15"/>
  <c r="H248" i="15"/>
  <c r="F249" i="15"/>
  <c r="J249" i="15" s="1"/>
  <c r="G249" i="15"/>
  <c r="H249" i="15"/>
  <c r="F250" i="15"/>
  <c r="J250" i="15" s="1"/>
  <c r="G250" i="15"/>
  <c r="H250" i="15"/>
  <c r="F251" i="15"/>
  <c r="G251" i="15"/>
  <c r="J251" i="15" s="1"/>
  <c r="H251" i="15"/>
  <c r="F252" i="15"/>
  <c r="G252" i="15"/>
  <c r="H252" i="15"/>
  <c r="F253" i="15"/>
  <c r="J253" i="15" s="1"/>
  <c r="G253" i="15"/>
  <c r="H253" i="15"/>
  <c r="F254" i="15"/>
  <c r="G254" i="15"/>
  <c r="H254" i="15"/>
  <c r="F255" i="15"/>
  <c r="J255" i="15" s="1"/>
  <c r="G255" i="15"/>
  <c r="H255" i="15"/>
  <c r="F256" i="15"/>
  <c r="G256" i="15"/>
  <c r="H256" i="15"/>
  <c r="F257" i="15"/>
  <c r="J257" i="15" s="1"/>
  <c r="G257" i="15"/>
  <c r="H257" i="15"/>
  <c r="F258" i="15"/>
  <c r="J258" i="15" s="1"/>
  <c r="G258" i="15"/>
  <c r="H258" i="15"/>
  <c r="F259" i="15"/>
  <c r="G259" i="15"/>
  <c r="J259" i="15" s="1"/>
  <c r="H259" i="15"/>
  <c r="F260" i="15"/>
  <c r="G260" i="15"/>
  <c r="H260" i="15"/>
  <c r="F261" i="15"/>
  <c r="G261" i="15"/>
  <c r="H261" i="15"/>
  <c r="J261" i="15" s="1"/>
  <c r="F262" i="15"/>
  <c r="G262" i="15"/>
  <c r="H262" i="15"/>
  <c r="F263" i="15"/>
  <c r="G263" i="15"/>
  <c r="H263" i="15"/>
  <c r="J263" i="15"/>
  <c r="F264" i="15"/>
  <c r="J264" i="15" s="1"/>
  <c r="G264" i="15"/>
  <c r="H264" i="15"/>
  <c r="F265" i="15"/>
  <c r="J265" i="15" s="1"/>
  <c r="G265" i="15"/>
  <c r="H265" i="15"/>
  <c r="F266" i="15"/>
  <c r="J266" i="15" s="1"/>
  <c r="G266" i="15"/>
  <c r="H266" i="15"/>
  <c r="F267" i="15"/>
  <c r="G267" i="15"/>
  <c r="J267" i="15" s="1"/>
  <c r="H267" i="15"/>
  <c r="F268" i="15"/>
  <c r="G268" i="15"/>
  <c r="H268" i="15"/>
  <c r="F269" i="15"/>
  <c r="J269" i="15" s="1"/>
  <c r="G269" i="15"/>
  <c r="H269" i="15"/>
  <c r="F270" i="15"/>
  <c r="G270" i="15"/>
  <c r="H270" i="15"/>
  <c r="F271" i="15"/>
  <c r="J271" i="15" s="1"/>
  <c r="G271" i="15"/>
  <c r="H271" i="15"/>
  <c r="F272" i="15"/>
  <c r="G272" i="15"/>
  <c r="H272" i="15"/>
  <c r="F273" i="15"/>
  <c r="J273" i="15" s="1"/>
  <c r="G273" i="15"/>
  <c r="H273" i="15"/>
  <c r="F274" i="15"/>
  <c r="J274" i="15" s="1"/>
  <c r="G274" i="15"/>
  <c r="H274" i="15"/>
  <c r="F275" i="15"/>
  <c r="G275" i="15"/>
  <c r="J275" i="15" s="1"/>
  <c r="H275" i="15"/>
  <c r="F276" i="15"/>
  <c r="G276" i="15"/>
  <c r="H276" i="15"/>
  <c r="F277" i="15"/>
  <c r="G277" i="15"/>
  <c r="H277" i="15"/>
  <c r="J277" i="15" s="1"/>
  <c r="F278" i="15"/>
  <c r="G278" i="15"/>
  <c r="H278" i="15"/>
  <c r="F279" i="15"/>
  <c r="G279" i="15"/>
  <c r="H279" i="15"/>
  <c r="J279" i="15"/>
  <c r="F280" i="15"/>
  <c r="J280" i="15" s="1"/>
  <c r="G280" i="15"/>
  <c r="H280" i="15"/>
  <c r="F281" i="15"/>
  <c r="J281" i="15" s="1"/>
  <c r="G281" i="15"/>
  <c r="H281" i="15"/>
  <c r="F282" i="15"/>
  <c r="J282" i="15" s="1"/>
  <c r="G282" i="15"/>
  <c r="H282" i="15"/>
  <c r="F283" i="15"/>
  <c r="G283" i="15"/>
  <c r="J283" i="15" s="1"/>
  <c r="H283" i="15"/>
  <c r="F284" i="15"/>
  <c r="G284" i="15"/>
  <c r="H284" i="15"/>
  <c r="F285" i="15"/>
  <c r="J285" i="15" s="1"/>
  <c r="G285" i="15"/>
  <c r="H285" i="15"/>
  <c r="F286" i="15"/>
  <c r="G286" i="15"/>
  <c r="H286" i="15"/>
  <c r="F287" i="15"/>
  <c r="J287" i="15" s="1"/>
  <c r="G287" i="15"/>
  <c r="H287" i="15"/>
  <c r="F288" i="15"/>
  <c r="G288" i="15"/>
  <c r="H288" i="15"/>
  <c r="F289" i="15"/>
  <c r="J289" i="15" s="1"/>
  <c r="G289" i="15"/>
  <c r="H289" i="15"/>
  <c r="F290" i="15"/>
  <c r="J290" i="15" s="1"/>
  <c r="G290" i="15"/>
  <c r="H290" i="15"/>
  <c r="F291" i="15"/>
  <c r="G291" i="15"/>
  <c r="J291" i="15" s="1"/>
  <c r="H291" i="15"/>
  <c r="F292" i="15"/>
  <c r="G292" i="15"/>
  <c r="H292" i="15"/>
  <c r="F293" i="15"/>
  <c r="G293" i="15"/>
  <c r="H293" i="15"/>
  <c r="J293" i="15" s="1"/>
  <c r="F294" i="15"/>
  <c r="G294" i="15"/>
  <c r="H294" i="15"/>
  <c r="F295" i="15"/>
  <c r="G295" i="15"/>
  <c r="H295" i="15"/>
  <c r="J295" i="15"/>
  <c r="F296" i="15"/>
  <c r="J296" i="15" s="1"/>
  <c r="G296" i="15"/>
  <c r="H296" i="15"/>
  <c r="F297" i="15"/>
  <c r="J297" i="15" s="1"/>
  <c r="G297" i="15"/>
  <c r="H297" i="15"/>
  <c r="F298" i="15"/>
  <c r="J298" i="15" s="1"/>
  <c r="G298" i="15"/>
  <c r="H298" i="15"/>
  <c r="F299" i="15"/>
  <c r="G299" i="15"/>
  <c r="J299" i="15" s="1"/>
  <c r="H299" i="15"/>
  <c r="F300" i="15"/>
  <c r="G300" i="15"/>
  <c r="H300" i="15"/>
  <c r="F301" i="15"/>
  <c r="J301" i="15" s="1"/>
  <c r="G301" i="15"/>
  <c r="H301" i="15"/>
  <c r="F302" i="15"/>
  <c r="G302" i="15"/>
  <c r="H302" i="15"/>
  <c r="F303" i="15"/>
  <c r="J303" i="15" s="1"/>
  <c r="G303" i="15"/>
  <c r="H303" i="15"/>
  <c r="F304" i="15"/>
  <c r="G304" i="15"/>
  <c r="H304" i="15"/>
  <c r="F305" i="15"/>
  <c r="J305" i="15" s="1"/>
  <c r="G305" i="15"/>
  <c r="H305" i="15"/>
  <c r="F306" i="15"/>
  <c r="J306" i="15" s="1"/>
  <c r="G306" i="15"/>
  <c r="H306" i="15"/>
  <c r="F307" i="15"/>
  <c r="G307" i="15"/>
  <c r="J307" i="15" s="1"/>
  <c r="H307" i="15"/>
  <c r="F308" i="15"/>
  <c r="G308" i="15"/>
  <c r="H308" i="15"/>
  <c r="F309" i="15"/>
  <c r="G309" i="15"/>
  <c r="H309" i="15"/>
  <c r="J309" i="15"/>
  <c r="F310" i="15"/>
  <c r="G310" i="15"/>
  <c r="H310" i="15"/>
  <c r="F311" i="15"/>
  <c r="G311" i="15"/>
  <c r="H311" i="15"/>
  <c r="J311" i="15"/>
  <c r="F312" i="15"/>
  <c r="J312" i="15" s="1"/>
  <c r="G312" i="15"/>
  <c r="H312" i="15"/>
  <c r="F313" i="15"/>
  <c r="J313" i="15" s="1"/>
  <c r="G313" i="15"/>
  <c r="H313" i="15"/>
  <c r="F314" i="15"/>
  <c r="J314" i="15" s="1"/>
  <c r="G314" i="15"/>
  <c r="H314" i="15"/>
  <c r="F315" i="15"/>
  <c r="G315" i="15"/>
  <c r="J315" i="15" s="1"/>
  <c r="H315" i="15"/>
  <c r="F316" i="15"/>
  <c r="G316" i="15"/>
  <c r="H316" i="15"/>
  <c r="F317" i="15"/>
  <c r="J317" i="15" s="1"/>
  <c r="G317" i="15"/>
  <c r="H317" i="15"/>
  <c r="F318" i="15"/>
  <c r="G318" i="15"/>
  <c r="H318" i="15"/>
  <c r="F319" i="15"/>
  <c r="J319" i="15" s="1"/>
  <c r="G319" i="15"/>
  <c r="H319" i="15"/>
  <c r="F320" i="15"/>
  <c r="G320" i="15"/>
  <c r="H320" i="15"/>
  <c r="F321" i="15"/>
  <c r="G321" i="15"/>
  <c r="H321" i="15"/>
  <c r="F322" i="15"/>
  <c r="J322" i="15" s="1"/>
  <c r="G322" i="15"/>
  <c r="H322" i="15"/>
  <c r="F323" i="15"/>
  <c r="G323" i="15"/>
  <c r="H323" i="15"/>
  <c r="F324" i="15"/>
  <c r="G324" i="15"/>
  <c r="H324" i="15"/>
  <c r="F325" i="15"/>
  <c r="G325" i="15"/>
  <c r="H325" i="15"/>
  <c r="J325" i="15" s="1"/>
  <c r="F326" i="15"/>
  <c r="G326" i="15"/>
  <c r="H326" i="15"/>
  <c r="F327" i="15"/>
  <c r="G327" i="15"/>
  <c r="H327" i="15"/>
  <c r="J327" i="15"/>
  <c r="F328" i="15"/>
  <c r="J328" i="15" s="1"/>
  <c r="G328" i="15"/>
  <c r="H328" i="15"/>
  <c r="F329" i="15"/>
  <c r="J329" i="15" s="1"/>
  <c r="G329" i="15"/>
  <c r="H329" i="15"/>
  <c r="F330" i="15"/>
  <c r="J330" i="15" s="1"/>
  <c r="G330" i="15"/>
  <c r="H330" i="15"/>
  <c r="F331" i="15"/>
  <c r="G331" i="15"/>
  <c r="J331" i="15" s="1"/>
  <c r="H331" i="15"/>
  <c r="F332" i="15"/>
  <c r="G332" i="15"/>
  <c r="H332" i="15"/>
  <c r="F333" i="15"/>
  <c r="J333" i="15" s="1"/>
  <c r="G333" i="15"/>
  <c r="H333" i="15"/>
  <c r="F334" i="15"/>
  <c r="G334" i="15"/>
  <c r="H334" i="15"/>
  <c r="F335" i="15"/>
  <c r="J335" i="15" s="1"/>
  <c r="G335" i="15"/>
  <c r="H335" i="15"/>
  <c r="F336" i="15"/>
  <c r="G336" i="15"/>
  <c r="H336" i="15"/>
  <c r="F337" i="15"/>
  <c r="G337" i="15"/>
  <c r="H337" i="15"/>
  <c r="F338" i="15"/>
  <c r="J338" i="15" s="1"/>
  <c r="G338" i="15"/>
  <c r="H338" i="15"/>
  <c r="F339" i="15"/>
  <c r="G339" i="15"/>
  <c r="J339" i="15" s="1"/>
  <c r="H339" i="15"/>
  <c r="F340" i="15"/>
  <c r="G340" i="15"/>
  <c r="H340" i="15"/>
  <c r="F341" i="15"/>
  <c r="G341" i="15"/>
  <c r="H341" i="15"/>
  <c r="J341" i="15"/>
  <c r="F342" i="15"/>
  <c r="G342" i="15"/>
  <c r="H342" i="15"/>
  <c r="F343" i="15"/>
  <c r="G343" i="15"/>
  <c r="H343" i="15"/>
  <c r="J343" i="15"/>
  <c r="F344" i="15"/>
  <c r="J344" i="15" s="1"/>
  <c r="G344" i="15"/>
  <c r="H344" i="15"/>
  <c r="F345" i="15"/>
  <c r="J345" i="15" s="1"/>
  <c r="G345" i="15"/>
  <c r="H345" i="15"/>
  <c r="F346" i="15"/>
  <c r="G346" i="15"/>
  <c r="H346" i="15"/>
  <c r="F347" i="15"/>
  <c r="G347" i="15"/>
  <c r="J347" i="15" s="1"/>
  <c r="H347" i="15"/>
  <c r="F348" i="15"/>
  <c r="G348" i="15"/>
  <c r="H348" i="15"/>
  <c r="F349" i="15"/>
  <c r="J349" i="15" s="1"/>
  <c r="G349" i="15"/>
  <c r="H349" i="15"/>
  <c r="F350" i="15"/>
  <c r="G350" i="15"/>
  <c r="H350" i="15"/>
  <c r="F351" i="15"/>
  <c r="J351" i="15" s="1"/>
  <c r="G351" i="15"/>
  <c r="H351" i="15"/>
  <c r="F352" i="15"/>
  <c r="G352" i="15"/>
  <c r="H352" i="15"/>
  <c r="F353" i="15"/>
  <c r="G353" i="15"/>
  <c r="H353" i="15"/>
  <c r="F354" i="15"/>
  <c r="J354" i="15" s="1"/>
  <c r="G354" i="15"/>
  <c r="H354" i="15"/>
  <c r="F355" i="15"/>
  <c r="G355" i="15"/>
  <c r="J355" i="15" s="1"/>
  <c r="H355" i="15"/>
  <c r="F356" i="15"/>
  <c r="G356" i="15"/>
  <c r="H356" i="15"/>
  <c r="F357" i="15"/>
  <c r="G357" i="15"/>
  <c r="H357" i="15"/>
  <c r="J357" i="15"/>
  <c r="F358" i="15"/>
  <c r="G358" i="15"/>
  <c r="H358" i="15"/>
  <c r="F359" i="15"/>
  <c r="G359" i="15"/>
  <c r="H359" i="15"/>
  <c r="J359" i="15"/>
  <c r="F360" i="15"/>
  <c r="J360" i="15" s="1"/>
  <c r="G360" i="15"/>
  <c r="H360" i="15"/>
  <c r="F361" i="15"/>
  <c r="J361" i="15" s="1"/>
  <c r="G361" i="15"/>
  <c r="H361" i="15"/>
  <c r="F362" i="15"/>
  <c r="J362" i="15" s="1"/>
  <c r="G362" i="15"/>
  <c r="H362" i="15"/>
  <c r="F363" i="15"/>
  <c r="G363" i="15"/>
  <c r="J363" i="15" s="1"/>
  <c r="H363" i="15"/>
  <c r="F364" i="15"/>
  <c r="G364" i="15"/>
  <c r="H364" i="15"/>
  <c r="F365" i="15"/>
  <c r="J365" i="15" s="1"/>
  <c r="G365" i="15"/>
  <c r="H365" i="15"/>
  <c r="F366" i="15"/>
  <c r="G366" i="15"/>
  <c r="H366" i="15"/>
  <c r="F367" i="15"/>
  <c r="J367" i="15" s="1"/>
  <c r="G367" i="15"/>
  <c r="H367" i="15"/>
  <c r="F368" i="15"/>
  <c r="G368" i="15"/>
  <c r="H368" i="15"/>
  <c r="F369" i="15"/>
  <c r="J369" i="15" s="1"/>
  <c r="G369" i="15"/>
  <c r="H369" i="15"/>
  <c r="F370" i="15"/>
  <c r="J370" i="15" s="1"/>
  <c r="G370" i="15"/>
  <c r="H370" i="15"/>
  <c r="F371" i="15"/>
  <c r="G371" i="15"/>
  <c r="J371" i="15" s="1"/>
  <c r="H371" i="15"/>
  <c r="F372" i="15"/>
  <c r="G372" i="15"/>
  <c r="H372" i="15"/>
  <c r="F373" i="15"/>
  <c r="G373" i="15"/>
  <c r="H373" i="15"/>
  <c r="J373" i="15"/>
  <c r="F374" i="15"/>
  <c r="G374" i="15"/>
  <c r="H374" i="15"/>
  <c r="F375" i="15"/>
  <c r="G375" i="15"/>
  <c r="H375" i="15"/>
  <c r="J375" i="15"/>
  <c r="F376" i="15"/>
  <c r="J376" i="15" s="1"/>
  <c r="G376" i="15"/>
  <c r="H376" i="15"/>
  <c r="F377" i="15"/>
  <c r="J377" i="15" s="1"/>
  <c r="G377" i="15"/>
  <c r="H377" i="15"/>
  <c r="F378" i="15"/>
  <c r="J378" i="15" s="1"/>
  <c r="G378" i="15"/>
  <c r="H378" i="15"/>
  <c r="F379" i="15"/>
  <c r="G379" i="15"/>
  <c r="J379" i="15" s="1"/>
  <c r="H379" i="15"/>
  <c r="F380" i="15"/>
  <c r="G380" i="15"/>
  <c r="H380" i="15"/>
  <c r="F381" i="15"/>
  <c r="J381" i="15" s="1"/>
  <c r="G381" i="15"/>
  <c r="H381" i="15"/>
  <c r="F382" i="15"/>
  <c r="G382" i="15"/>
  <c r="H382" i="15"/>
  <c r="F383" i="15"/>
  <c r="J383" i="15" s="1"/>
  <c r="G383" i="15"/>
  <c r="H383" i="15"/>
  <c r="F384" i="15"/>
  <c r="G384" i="15"/>
  <c r="H384" i="15"/>
  <c r="F385" i="15"/>
  <c r="G385" i="15"/>
  <c r="H385" i="15"/>
  <c r="F386" i="15"/>
  <c r="J386" i="15" s="1"/>
  <c r="G386" i="15"/>
  <c r="H386" i="15"/>
  <c r="F387" i="15"/>
  <c r="G387" i="15"/>
  <c r="H387" i="15"/>
  <c r="F388" i="15"/>
  <c r="G388" i="15"/>
  <c r="H388" i="15"/>
  <c r="F389" i="15"/>
  <c r="G389" i="15"/>
  <c r="H389" i="15"/>
  <c r="J389" i="15" s="1"/>
  <c r="F390" i="15"/>
  <c r="G390" i="15"/>
  <c r="H390" i="15"/>
  <c r="F391" i="15"/>
  <c r="G391" i="15"/>
  <c r="H391" i="15"/>
  <c r="J391" i="15"/>
  <c r="F392" i="15"/>
  <c r="J392" i="15" s="1"/>
  <c r="G392" i="15"/>
  <c r="H392" i="15"/>
  <c r="F393" i="15"/>
  <c r="J393" i="15" s="1"/>
  <c r="G393" i="15"/>
  <c r="H393" i="15"/>
  <c r="F394" i="15"/>
  <c r="J394" i="15" s="1"/>
  <c r="G394" i="15"/>
  <c r="H394" i="15"/>
  <c r="F395" i="15"/>
  <c r="G395" i="15"/>
  <c r="J395" i="15" s="1"/>
  <c r="H395" i="15"/>
  <c r="F396" i="15"/>
  <c r="G396" i="15"/>
  <c r="H396" i="15"/>
  <c r="F397" i="15"/>
  <c r="J397" i="15" s="1"/>
  <c r="G397" i="15"/>
  <c r="H397" i="15"/>
  <c r="F398" i="15"/>
  <c r="G398" i="15"/>
  <c r="H398" i="15"/>
  <c r="F399" i="15"/>
  <c r="J399" i="15" s="1"/>
  <c r="G399" i="15"/>
  <c r="H399" i="15"/>
  <c r="F400" i="15"/>
  <c r="G400" i="15"/>
  <c r="H400" i="15"/>
  <c r="F401" i="15"/>
  <c r="G401" i="15"/>
  <c r="H401" i="15"/>
  <c r="F402" i="15"/>
  <c r="J402" i="15" s="1"/>
  <c r="G402" i="15"/>
  <c r="H402" i="15"/>
  <c r="F403" i="15"/>
  <c r="G403" i="15"/>
  <c r="J403" i="15" s="1"/>
  <c r="H403" i="15"/>
  <c r="F404" i="15"/>
  <c r="G404" i="15"/>
  <c r="H404" i="15"/>
  <c r="F405" i="15"/>
  <c r="G405" i="15"/>
  <c r="H405" i="15"/>
  <c r="J405" i="15"/>
  <c r="F406" i="15"/>
  <c r="G406" i="15"/>
  <c r="H406" i="15"/>
  <c r="F407" i="15"/>
  <c r="G407" i="15"/>
  <c r="H407" i="15"/>
  <c r="J407" i="15"/>
  <c r="F408" i="15"/>
  <c r="J408" i="15" s="1"/>
  <c r="G408" i="15"/>
  <c r="H408" i="15"/>
  <c r="F409" i="15"/>
  <c r="J409" i="15" s="1"/>
  <c r="G409" i="15"/>
  <c r="H409" i="15"/>
  <c r="F410" i="15"/>
  <c r="G410" i="15"/>
  <c r="H410" i="15"/>
  <c r="F411" i="15"/>
  <c r="G411" i="15"/>
  <c r="J411" i="15" s="1"/>
  <c r="H411" i="15"/>
  <c r="F412" i="15"/>
  <c r="G412" i="15"/>
  <c r="H412" i="15"/>
  <c r="F413" i="15"/>
  <c r="J413" i="15" s="1"/>
  <c r="G413" i="15"/>
  <c r="H413" i="15"/>
  <c r="F414" i="15"/>
  <c r="G414" i="15"/>
  <c r="H414" i="15"/>
  <c r="F415" i="15"/>
  <c r="J415" i="15" s="1"/>
  <c r="G415" i="15"/>
  <c r="H415" i="15"/>
  <c r="F416" i="15"/>
  <c r="G416" i="15"/>
  <c r="H416" i="15"/>
  <c r="F417" i="15"/>
  <c r="G417" i="15"/>
  <c r="H417" i="15"/>
  <c r="F418" i="15"/>
  <c r="J418" i="15" s="1"/>
  <c r="G418" i="15"/>
  <c r="H418" i="15"/>
  <c r="F419" i="15"/>
  <c r="G419" i="15"/>
  <c r="J419" i="15" s="1"/>
  <c r="H419" i="15"/>
  <c r="F420" i="15"/>
  <c r="G420" i="15"/>
  <c r="H420" i="15"/>
  <c r="F421" i="15"/>
  <c r="G421" i="15"/>
  <c r="H421" i="15"/>
  <c r="J421" i="15"/>
  <c r="F422" i="15"/>
  <c r="G422" i="15"/>
  <c r="H422" i="15"/>
  <c r="F423" i="15"/>
  <c r="G423" i="15"/>
  <c r="H423" i="15"/>
  <c r="J423" i="15"/>
  <c r="F424" i="15"/>
  <c r="J424" i="15" s="1"/>
  <c r="G424" i="15"/>
  <c r="H424" i="15"/>
  <c r="F425" i="15"/>
  <c r="J425" i="15" s="1"/>
  <c r="G425" i="15"/>
  <c r="H425" i="15"/>
  <c r="F426" i="15"/>
  <c r="J426" i="15" s="1"/>
  <c r="G426" i="15"/>
  <c r="H426" i="15"/>
  <c r="F427" i="15"/>
  <c r="G427" i="15"/>
  <c r="J427" i="15" s="1"/>
  <c r="H427" i="15"/>
  <c r="F428" i="15"/>
  <c r="G428" i="15"/>
  <c r="H428" i="15"/>
  <c r="F429" i="15"/>
  <c r="J429" i="15" s="1"/>
  <c r="G429" i="15"/>
  <c r="H429" i="15"/>
  <c r="F430" i="15"/>
  <c r="G430" i="15"/>
  <c r="H430" i="15"/>
  <c r="F431" i="15"/>
  <c r="J431" i="15" s="1"/>
  <c r="G431" i="15"/>
  <c r="H431" i="15"/>
  <c r="F432" i="15"/>
  <c r="G432" i="15"/>
  <c r="H432" i="15"/>
  <c r="F433" i="15"/>
  <c r="J433" i="15" s="1"/>
  <c r="G433" i="15"/>
  <c r="H433" i="15"/>
  <c r="F434" i="15"/>
  <c r="J434" i="15" s="1"/>
  <c r="G434" i="15"/>
  <c r="H434" i="15"/>
  <c r="F435" i="15"/>
  <c r="G435" i="15"/>
  <c r="J435" i="15" s="1"/>
  <c r="H435" i="15"/>
  <c r="F436" i="15"/>
  <c r="G436" i="15"/>
  <c r="H436" i="15"/>
  <c r="F437" i="15"/>
  <c r="G437" i="15"/>
  <c r="H437" i="15"/>
  <c r="J437" i="15"/>
  <c r="F438" i="15"/>
  <c r="G438" i="15"/>
  <c r="H438" i="15"/>
  <c r="F439" i="15"/>
  <c r="G439" i="15"/>
  <c r="H439" i="15"/>
  <c r="J439" i="15"/>
  <c r="F440" i="15"/>
  <c r="J440" i="15" s="1"/>
  <c r="G440" i="15"/>
  <c r="H440" i="15"/>
  <c r="F441" i="15"/>
  <c r="J441" i="15" s="1"/>
  <c r="G441" i="15"/>
  <c r="H441" i="15"/>
  <c r="F442" i="15"/>
  <c r="J442" i="15" s="1"/>
  <c r="G442" i="15"/>
  <c r="H442" i="15"/>
  <c r="F443" i="15"/>
  <c r="G443" i="15"/>
  <c r="J443" i="15" s="1"/>
  <c r="H443" i="15"/>
  <c r="F444" i="15"/>
  <c r="G444" i="15"/>
  <c r="H444" i="15"/>
  <c r="F445" i="15"/>
  <c r="J445" i="15" s="1"/>
  <c r="G445" i="15"/>
  <c r="H445" i="15"/>
  <c r="F446" i="15"/>
  <c r="G446" i="15"/>
  <c r="H446" i="15"/>
  <c r="F447" i="15"/>
  <c r="J447" i="15" s="1"/>
  <c r="G447" i="15"/>
  <c r="H447" i="15"/>
  <c r="F448" i="15"/>
  <c r="G448" i="15"/>
  <c r="H448" i="15"/>
  <c r="F449" i="15"/>
  <c r="G449" i="15"/>
  <c r="H449" i="15"/>
  <c r="F450" i="15"/>
  <c r="J450" i="15" s="1"/>
  <c r="G450" i="15"/>
  <c r="H450" i="15"/>
  <c r="F451" i="15"/>
  <c r="G451" i="15"/>
  <c r="H451" i="15"/>
  <c r="F452" i="15"/>
  <c r="G452" i="15"/>
  <c r="H452" i="15"/>
  <c r="F453" i="15"/>
  <c r="G453" i="15"/>
  <c r="H453" i="15"/>
  <c r="J453" i="15" s="1"/>
  <c r="F454" i="15"/>
  <c r="G454" i="15"/>
  <c r="H454" i="15"/>
  <c r="F455" i="15"/>
  <c r="G455" i="15"/>
  <c r="H455" i="15"/>
  <c r="J455" i="15"/>
  <c r="F456" i="15"/>
  <c r="J456" i="15" s="1"/>
  <c r="G456" i="15"/>
  <c r="H456" i="15"/>
  <c r="F457" i="15"/>
  <c r="J457" i="15" s="1"/>
  <c r="G457" i="15"/>
  <c r="H457" i="15"/>
  <c r="F458" i="15"/>
  <c r="J458" i="15" s="1"/>
  <c r="G458" i="15"/>
  <c r="H458" i="15"/>
  <c r="F459" i="15"/>
  <c r="G459" i="15"/>
  <c r="J459" i="15" s="1"/>
  <c r="H459" i="15"/>
  <c r="F460" i="15"/>
  <c r="G460" i="15"/>
  <c r="H460" i="15"/>
  <c r="F461" i="15"/>
  <c r="J461" i="15" s="1"/>
  <c r="G461" i="15"/>
  <c r="H461" i="15"/>
  <c r="F462" i="15"/>
  <c r="G462" i="15"/>
  <c r="H462" i="15"/>
  <c r="F463" i="15"/>
  <c r="J463" i="15" s="1"/>
  <c r="G463" i="15"/>
  <c r="H463" i="15"/>
  <c r="F464" i="15"/>
  <c r="G464" i="15"/>
  <c r="H464" i="15"/>
  <c r="F465" i="15"/>
  <c r="G465" i="15"/>
  <c r="H465" i="15"/>
  <c r="F466" i="15"/>
  <c r="J466" i="15" s="1"/>
  <c r="G466" i="15"/>
  <c r="H466" i="15"/>
  <c r="F467" i="15"/>
  <c r="G467" i="15"/>
  <c r="J467" i="15" s="1"/>
  <c r="H467" i="15"/>
  <c r="F468" i="15"/>
  <c r="G468" i="15"/>
  <c r="H468" i="15"/>
  <c r="F469" i="15"/>
  <c r="G469" i="15"/>
  <c r="H469" i="15"/>
  <c r="J469" i="15"/>
  <c r="F470" i="15"/>
  <c r="G470" i="15"/>
  <c r="H470" i="15"/>
  <c r="F471" i="15"/>
  <c r="G471" i="15"/>
  <c r="H471" i="15"/>
  <c r="J471" i="15"/>
  <c r="F472" i="15"/>
  <c r="J472" i="15" s="1"/>
  <c r="G472" i="15"/>
  <c r="H472" i="15"/>
  <c r="F473" i="15"/>
  <c r="J473" i="15" s="1"/>
  <c r="G473" i="15"/>
  <c r="H473" i="15"/>
  <c r="F474" i="15"/>
  <c r="G474" i="15"/>
  <c r="H474" i="15"/>
  <c r="F475" i="15"/>
  <c r="G475" i="15"/>
  <c r="J475" i="15" s="1"/>
  <c r="H475" i="15"/>
  <c r="F476" i="15"/>
  <c r="G476" i="15"/>
  <c r="H476" i="15"/>
  <c r="F477" i="15"/>
  <c r="J477" i="15" s="1"/>
  <c r="G477" i="15"/>
  <c r="H477" i="15"/>
  <c r="F478" i="15"/>
  <c r="G478" i="15"/>
  <c r="H478" i="15"/>
  <c r="F479" i="15"/>
  <c r="J479" i="15" s="1"/>
  <c r="G479" i="15"/>
  <c r="H479" i="15"/>
  <c r="F480" i="15"/>
  <c r="G480" i="15"/>
  <c r="H480" i="15"/>
  <c r="F481" i="15"/>
  <c r="G481" i="15"/>
  <c r="H481" i="15"/>
  <c r="F482" i="15"/>
  <c r="J482" i="15" s="1"/>
  <c r="G482" i="15"/>
  <c r="H482" i="15"/>
  <c r="F483" i="15"/>
  <c r="G483" i="15"/>
  <c r="H483" i="15"/>
  <c r="F484" i="15"/>
  <c r="J484" i="15" s="1"/>
  <c r="G484" i="15"/>
  <c r="H484" i="15"/>
  <c r="F485" i="15"/>
  <c r="G485" i="15"/>
  <c r="H485" i="15"/>
  <c r="F486" i="15"/>
  <c r="J486" i="15" s="1"/>
  <c r="G486" i="15"/>
  <c r="H486" i="15"/>
  <c r="F487" i="15"/>
  <c r="G487" i="15"/>
  <c r="H487" i="15"/>
  <c r="F488" i="15"/>
  <c r="J488" i="15" s="1"/>
  <c r="G488" i="15"/>
  <c r="H488" i="15"/>
  <c r="F489" i="15"/>
  <c r="G489" i="15"/>
  <c r="H489" i="15"/>
  <c r="F490" i="15"/>
  <c r="G490" i="15"/>
  <c r="H490" i="15"/>
  <c r="F491" i="15"/>
  <c r="G491" i="15"/>
  <c r="H491" i="15"/>
  <c r="F492" i="15"/>
  <c r="J492" i="15" s="1"/>
  <c r="G492" i="15"/>
  <c r="H492" i="15"/>
  <c r="F493" i="15"/>
  <c r="G493" i="15"/>
  <c r="H493" i="15"/>
  <c r="F494" i="15"/>
  <c r="G494" i="15"/>
  <c r="H494" i="15"/>
  <c r="F495" i="15"/>
  <c r="G495" i="15"/>
  <c r="H495" i="15"/>
  <c r="F496" i="15"/>
  <c r="J496" i="15" s="1"/>
  <c r="G496" i="15"/>
  <c r="H496" i="15"/>
  <c r="F497" i="15"/>
  <c r="G497" i="15"/>
  <c r="H497" i="15"/>
  <c r="F498" i="15"/>
  <c r="G498" i="15"/>
  <c r="H498" i="15"/>
  <c r="F499" i="15"/>
  <c r="G499" i="15"/>
  <c r="H499" i="15"/>
  <c r="F500" i="15"/>
  <c r="J500" i="15" s="1"/>
  <c r="G500" i="15"/>
  <c r="H500" i="15"/>
  <c r="F501" i="15"/>
  <c r="G501" i="15"/>
  <c r="H501" i="15"/>
  <c r="F502" i="15"/>
  <c r="G502" i="15"/>
  <c r="H502" i="15"/>
  <c r="F503" i="15"/>
  <c r="G503" i="15"/>
  <c r="H503" i="15"/>
  <c r="F504" i="15"/>
  <c r="J504" i="15" s="1"/>
  <c r="G504" i="15"/>
  <c r="H504" i="15"/>
  <c r="F505" i="15"/>
  <c r="G505" i="15"/>
  <c r="H505" i="15"/>
  <c r="F506" i="15"/>
  <c r="G506" i="15"/>
  <c r="H506" i="15"/>
  <c r="F507" i="15"/>
  <c r="G507" i="15"/>
  <c r="H507" i="15"/>
  <c r="F508" i="15"/>
  <c r="J508" i="15" s="1"/>
  <c r="G508" i="15"/>
  <c r="H508" i="15"/>
  <c r="F509" i="15"/>
  <c r="G509" i="15"/>
  <c r="H509" i="15"/>
  <c r="F510" i="15"/>
  <c r="G510" i="15"/>
  <c r="H510" i="15"/>
  <c r="F511" i="15"/>
  <c r="G511" i="15"/>
  <c r="H511" i="15"/>
  <c r="F512" i="15"/>
  <c r="J512" i="15" s="1"/>
  <c r="G512" i="15"/>
  <c r="H512" i="15"/>
  <c r="F513" i="15"/>
  <c r="G513" i="15"/>
  <c r="H513" i="15"/>
  <c r="F514" i="15"/>
  <c r="G514" i="15"/>
  <c r="H514" i="15"/>
  <c r="F515" i="15"/>
  <c r="G515" i="15"/>
  <c r="H515" i="15"/>
  <c r="F516" i="15"/>
  <c r="J516" i="15" s="1"/>
  <c r="G516" i="15"/>
  <c r="H516" i="15"/>
  <c r="F517" i="15"/>
  <c r="G517" i="15"/>
  <c r="H517" i="15"/>
  <c r="F518" i="15"/>
  <c r="G518" i="15"/>
  <c r="H518" i="15"/>
  <c r="F519" i="15"/>
  <c r="G519" i="15"/>
  <c r="H519" i="15"/>
  <c r="F520" i="15"/>
  <c r="J520" i="15" s="1"/>
  <c r="G520" i="15"/>
  <c r="H520" i="15"/>
  <c r="F521" i="15"/>
  <c r="G521" i="15"/>
  <c r="H521" i="15"/>
  <c r="F522" i="15"/>
  <c r="G522" i="15"/>
  <c r="H522" i="15"/>
  <c r="F523" i="15"/>
  <c r="G523" i="15"/>
  <c r="H523" i="15"/>
  <c r="F524" i="15"/>
  <c r="J524" i="15" s="1"/>
  <c r="G524" i="15"/>
  <c r="H524" i="15"/>
  <c r="F525" i="15"/>
  <c r="G525" i="15"/>
  <c r="H525" i="15"/>
  <c r="F526" i="15"/>
  <c r="G526" i="15"/>
  <c r="H526" i="15"/>
  <c r="F527" i="15"/>
  <c r="G527" i="15"/>
  <c r="H527" i="15"/>
  <c r="F528" i="15"/>
  <c r="J528" i="15" s="1"/>
  <c r="G528" i="15"/>
  <c r="H528" i="15"/>
  <c r="F529" i="15"/>
  <c r="G529" i="15"/>
  <c r="H529" i="15"/>
  <c r="F530" i="15"/>
  <c r="G530" i="15"/>
  <c r="H530" i="15"/>
  <c r="F531" i="15"/>
  <c r="G531" i="15"/>
  <c r="H531" i="15"/>
  <c r="F532" i="15"/>
  <c r="J532" i="15" s="1"/>
  <c r="G532" i="15"/>
  <c r="H532" i="15"/>
  <c r="F533" i="15"/>
  <c r="G533" i="15"/>
  <c r="H533" i="15"/>
  <c r="F534" i="15"/>
  <c r="G534" i="15"/>
  <c r="H534" i="15"/>
  <c r="F535" i="15"/>
  <c r="G535" i="15"/>
  <c r="H535" i="15"/>
  <c r="F536" i="15"/>
  <c r="J536" i="15" s="1"/>
  <c r="G536" i="15"/>
  <c r="H536" i="15"/>
  <c r="F537" i="15"/>
  <c r="G537" i="15"/>
  <c r="H537" i="15"/>
  <c r="F538" i="15"/>
  <c r="G538" i="15"/>
  <c r="H538" i="15"/>
  <c r="F539" i="15"/>
  <c r="G539" i="15"/>
  <c r="H539" i="15"/>
  <c r="F540" i="15"/>
  <c r="J540" i="15" s="1"/>
  <c r="G540" i="15"/>
  <c r="H540" i="15"/>
  <c r="F541" i="15"/>
  <c r="G541" i="15"/>
  <c r="H541" i="15"/>
  <c r="F542" i="15"/>
  <c r="G542" i="15"/>
  <c r="H542" i="15"/>
  <c r="F543" i="15"/>
  <c r="G543" i="15"/>
  <c r="H543" i="15"/>
  <c r="F544" i="15"/>
  <c r="J544" i="15" s="1"/>
  <c r="G544" i="15"/>
  <c r="H544" i="15"/>
  <c r="F545" i="15"/>
  <c r="J545" i="15" s="1"/>
  <c r="G545" i="15"/>
  <c r="H545" i="15"/>
  <c r="F546" i="15"/>
  <c r="G546" i="15"/>
  <c r="J546" i="15" s="1"/>
  <c r="H546" i="15"/>
  <c r="F547" i="15"/>
  <c r="G547" i="15"/>
  <c r="H547" i="15"/>
  <c r="F548" i="15"/>
  <c r="G548" i="15"/>
  <c r="H548" i="15"/>
  <c r="F549" i="15"/>
  <c r="G549" i="15"/>
  <c r="H549" i="15"/>
  <c r="F550" i="15"/>
  <c r="G550" i="15"/>
  <c r="H550" i="15"/>
  <c r="J550" i="15"/>
  <c r="F551" i="15"/>
  <c r="G551" i="15"/>
  <c r="H551" i="15"/>
  <c r="F552" i="15"/>
  <c r="J552" i="15" s="1"/>
  <c r="G552" i="15"/>
  <c r="H552" i="15"/>
  <c r="F553" i="15"/>
  <c r="J553" i="15" s="1"/>
  <c r="G553" i="15"/>
  <c r="H553" i="15"/>
  <c r="F554" i="15"/>
  <c r="G554" i="15"/>
  <c r="H554" i="15"/>
  <c r="F555" i="15"/>
  <c r="G555" i="15"/>
  <c r="H555" i="15"/>
  <c r="F556" i="15"/>
  <c r="G556" i="15"/>
  <c r="H556" i="15"/>
  <c r="F557" i="15"/>
  <c r="G557" i="15"/>
  <c r="H557" i="15"/>
  <c r="F558" i="15"/>
  <c r="G558" i="15"/>
  <c r="H558" i="15"/>
  <c r="J558" i="15"/>
  <c r="F559" i="15"/>
  <c r="G559" i="15"/>
  <c r="H559" i="15"/>
  <c r="F560" i="15"/>
  <c r="J560" i="15" s="1"/>
  <c r="G560" i="15"/>
  <c r="H560" i="15"/>
  <c r="F561" i="15"/>
  <c r="J561" i="15" s="1"/>
  <c r="G561" i="15"/>
  <c r="H561" i="15"/>
  <c r="F562" i="15"/>
  <c r="G562" i="15"/>
  <c r="J562" i="15" s="1"/>
  <c r="H562" i="15"/>
  <c r="F563" i="15"/>
  <c r="G563" i="15"/>
  <c r="H563" i="15"/>
  <c r="F564" i="15"/>
  <c r="G564" i="15"/>
  <c r="H564" i="15"/>
  <c r="F565" i="15"/>
  <c r="G565" i="15"/>
  <c r="H565" i="15"/>
  <c r="F566" i="15"/>
  <c r="G566" i="15"/>
  <c r="H566" i="15"/>
  <c r="J566" i="15"/>
  <c r="F567" i="15"/>
  <c r="G567" i="15"/>
  <c r="H567" i="15"/>
  <c r="F568" i="15"/>
  <c r="J568" i="15" s="1"/>
  <c r="G568" i="15"/>
  <c r="H568" i="15"/>
  <c r="F569" i="15"/>
  <c r="J569" i="15" s="1"/>
  <c r="G569" i="15"/>
  <c r="H569" i="15"/>
  <c r="F570" i="15"/>
  <c r="G570" i="15"/>
  <c r="H570" i="15"/>
  <c r="F571" i="15"/>
  <c r="G571" i="15"/>
  <c r="H571" i="15"/>
  <c r="F572" i="15"/>
  <c r="G572" i="15"/>
  <c r="H572" i="15"/>
  <c r="F573" i="15"/>
  <c r="G573" i="15"/>
  <c r="H573" i="15"/>
  <c r="F574" i="15"/>
  <c r="G574" i="15"/>
  <c r="H574" i="15"/>
  <c r="J574" i="15"/>
  <c r="F575" i="15"/>
  <c r="G575" i="15"/>
  <c r="H575" i="15"/>
  <c r="F576" i="15"/>
  <c r="J576" i="15" s="1"/>
  <c r="G576" i="15"/>
  <c r="H576" i="15"/>
  <c r="F577" i="15"/>
  <c r="J577" i="15" s="1"/>
  <c r="G577" i="15"/>
  <c r="H577" i="15"/>
  <c r="F578" i="15"/>
  <c r="G578" i="15"/>
  <c r="J578" i="15" s="1"/>
  <c r="H578" i="15"/>
  <c r="F579" i="15"/>
  <c r="G579" i="15"/>
  <c r="H579" i="15"/>
  <c r="F580" i="15"/>
  <c r="G580" i="15"/>
  <c r="J580" i="15" s="1"/>
  <c r="H580" i="15"/>
  <c r="F581" i="15"/>
  <c r="G581" i="15"/>
  <c r="H581" i="15"/>
  <c r="F582" i="15"/>
  <c r="G582" i="15"/>
  <c r="H582" i="15"/>
  <c r="F583" i="15"/>
  <c r="G583" i="15"/>
  <c r="H583" i="15"/>
  <c r="F584" i="15"/>
  <c r="J584" i="15" s="1"/>
  <c r="G584" i="15"/>
  <c r="H584" i="15"/>
  <c r="F585" i="15"/>
  <c r="G585" i="15"/>
  <c r="H585" i="15"/>
  <c r="F586" i="15"/>
  <c r="G586" i="15"/>
  <c r="H586" i="15"/>
  <c r="F587" i="15"/>
  <c r="G587" i="15"/>
  <c r="H587" i="15"/>
  <c r="F588" i="15"/>
  <c r="J588" i="15" s="1"/>
  <c r="G588" i="15"/>
  <c r="H588" i="15"/>
  <c r="F589" i="15"/>
  <c r="G589" i="15"/>
  <c r="H589" i="15"/>
  <c r="F590" i="15"/>
  <c r="G590" i="15"/>
  <c r="H590" i="15"/>
  <c r="F591" i="15"/>
  <c r="G591" i="15"/>
  <c r="H591" i="15"/>
  <c r="F592" i="15"/>
  <c r="J592" i="15" s="1"/>
  <c r="G592" i="15"/>
  <c r="H592" i="15"/>
  <c r="F593" i="15"/>
  <c r="G593" i="15"/>
  <c r="H593" i="15"/>
  <c r="F594" i="15"/>
  <c r="G594" i="15"/>
  <c r="H594" i="15"/>
  <c r="F595" i="15"/>
  <c r="G595" i="15"/>
  <c r="H595" i="15"/>
  <c r="F596" i="15"/>
  <c r="J596" i="15" s="1"/>
  <c r="G596" i="15"/>
  <c r="H596" i="15"/>
  <c r="F597" i="15"/>
  <c r="G597" i="15"/>
  <c r="H597" i="15"/>
  <c r="F598" i="15"/>
  <c r="G598" i="15"/>
  <c r="H598" i="15"/>
  <c r="F599" i="15"/>
  <c r="G599" i="15"/>
  <c r="H599" i="15"/>
  <c r="F600" i="15"/>
  <c r="J600" i="15" s="1"/>
  <c r="G600" i="15"/>
  <c r="H600" i="15"/>
  <c r="F601" i="15"/>
  <c r="G601" i="15"/>
  <c r="H601" i="15"/>
  <c r="F602" i="15"/>
  <c r="G602" i="15"/>
  <c r="H602" i="15"/>
  <c r="F603" i="15"/>
  <c r="G603" i="15"/>
  <c r="H603" i="15"/>
  <c r="F604" i="15"/>
  <c r="J604" i="15" s="1"/>
  <c r="G604" i="15"/>
  <c r="H604" i="15"/>
  <c r="F605" i="15"/>
  <c r="G605" i="15"/>
  <c r="H605" i="15"/>
  <c r="F606" i="15"/>
  <c r="G606" i="15"/>
  <c r="H606" i="15"/>
  <c r="F607" i="15"/>
  <c r="G607" i="15"/>
  <c r="H607" i="15"/>
  <c r="F608" i="15"/>
  <c r="J608" i="15" s="1"/>
  <c r="G608" i="15"/>
  <c r="H608" i="15"/>
  <c r="F609" i="15"/>
  <c r="G609" i="15"/>
  <c r="H609" i="15"/>
  <c r="F610" i="15"/>
  <c r="G610" i="15"/>
  <c r="H610" i="15"/>
  <c r="F611" i="15"/>
  <c r="G611" i="15"/>
  <c r="H611" i="15"/>
  <c r="F612" i="15"/>
  <c r="J612" i="15" s="1"/>
  <c r="G612" i="15"/>
  <c r="H612" i="15"/>
  <c r="F613" i="15"/>
  <c r="G613" i="15"/>
  <c r="H613" i="15"/>
  <c r="F614" i="15"/>
  <c r="G614" i="15"/>
  <c r="H614" i="15"/>
  <c r="F615" i="15"/>
  <c r="G615" i="15"/>
  <c r="H615" i="15"/>
  <c r="F616" i="15"/>
  <c r="J616" i="15" s="1"/>
  <c r="G616" i="15"/>
  <c r="H616" i="15"/>
  <c r="F617" i="15"/>
  <c r="G617" i="15"/>
  <c r="H617" i="15"/>
  <c r="F618" i="15"/>
  <c r="G618" i="15"/>
  <c r="H618" i="15"/>
  <c r="F619" i="15"/>
  <c r="G619" i="15"/>
  <c r="H619" i="15"/>
  <c r="F620" i="15"/>
  <c r="J620" i="15" s="1"/>
  <c r="G620" i="15"/>
  <c r="H620" i="15"/>
  <c r="F621" i="15"/>
  <c r="G621" i="15"/>
  <c r="H621" i="15"/>
  <c r="F622" i="15"/>
  <c r="G622" i="15"/>
  <c r="H622" i="15"/>
  <c r="F623" i="15"/>
  <c r="G623" i="15"/>
  <c r="H623" i="15"/>
  <c r="F624" i="15"/>
  <c r="J624" i="15" s="1"/>
  <c r="G624" i="15"/>
  <c r="H624" i="15"/>
  <c r="F625" i="15"/>
  <c r="G625" i="15"/>
  <c r="H625" i="15"/>
  <c r="F626" i="15"/>
  <c r="G626" i="15"/>
  <c r="H626" i="15"/>
  <c r="F627" i="15"/>
  <c r="G627" i="15"/>
  <c r="H627" i="15"/>
  <c r="F628" i="15"/>
  <c r="J628" i="15" s="1"/>
  <c r="G628" i="15"/>
  <c r="H628" i="15"/>
  <c r="F629" i="15"/>
  <c r="J629" i="15" s="1"/>
  <c r="G629" i="15"/>
  <c r="H629" i="15"/>
  <c r="F630" i="15"/>
  <c r="G630" i="15"/>
  <c r="J630" i="15" s="1"/>
  <c r="H630" i="15"/>
  <c r="F631" i="15"/>
  <c r="G631" i="15"/>
  <c r="H631" i="15"/>
  <c r="F632" i="15"/>
  <c r="G632" i="15"/>
  <c r="H632" i="15"/>
  <c r="J632" i="15" s="1"/>
  <c r="F633" i="15"/>
  <c r="G633" i="15"/>
  <c r="H633" i="15"/>
  <c r="F634" i="15"/>
  <c r="G634" i="15"/>
  <c r="H634" i="15"/>
  <c r="J634" i="15"/>
  <c r="F635" i="15"/>
  <c r="G635" i="15"/>
  <c r="H635" i="15"/>
  <c r="F636" i="15"/>
  <c r="J636" i="15" s="1"/>
  <c r="G636" i="15"/>
  <c r="H636" i="15"/>
  <c r="F637" i="15"/>
  <c r="J637" i="15" s="1"/>
  <c r="G637" i="15"/>
  <c r="H637" i="15"/>
  <c r="F638" i="15"/>
  <c r="J638" i="15" s="1"/>
  <c r="G638" i="15"/>
  <c r="H638" i="15"/>
  <c r="F639" i="15"/>
  <c r="G639" i="15"/>
  <c r="H639" i="15"/>
  <c r="F640" i="15"/>
  <c r="J640" i="15" s="1"/>
  <c r="G640" i="15"/>
  <c r="H640" i="15"/>
  <c r="F641" i="15"/>
  <c r="G641" i="15"/>
  <c r="H641" i="15"/>
  <c r="F642" i="15"/>
  <c r="G642" i="15"/>
  <c r="H642" i="15"/>
  <c r="J642" i="15"/>
  <c r="F643" i="15"/>
  <c r="G643" i="15"/>
  <c r="H643" i="15"/>
  <c r="F644" i="15"/>
  <c r="J644" i="15" s="1"/>
  <c r="G644" i="15"/>
  <c r="H644" i="15"/>
  <c r="F645" i="15"/>
  <c r="J645" i="15" s="1"/>
  <c r="G645" i="15"/>
  <c r="H645" i="15"/>
  <c r="F646" i="15"/>
  <c r="G646" i="15"/>
  <c r="J646" i="15" s="1"/>
  <c r="H646" i="15"/>
  <c r="F647" i="15"/>
  <c r="G647" i="15"/>
  <c r="H647" i="15"/>
  <c r="F648" i="15"/>
  <c r="G648" i="15"/>
  <c r="H648" i="15"/>
  <c r="J648" i="15" s="1"/>
  <c r="F649" i="15"/>
  <c r="G649" i="15"/>
  <c r="H649" i="15"/>
  <c r="F650" i="15"/>
  <c r="G650" i="15"/>
  <c r="H650" i="15"/>
  <c r="J650" i="15"/>
  <c r="F651" i="15"/>
  <c r="G651" i="15"/>
  <c r="H651" i="15"/>
  <c r="F652" i="15"/>
  <c r="J652" i="15" s="1"/>
  <c r="G652" i="15"/>
  <c r="H652" i="15"/>
  <c r="F653" i="15"/>
  <c r="J653" i="15" s="1"/>
  <c r="G653" i="15"/>
  <c r="H653" i="15"/>
  <c r="F654" i="15"/>
  <c r="J654" i="15" s="1"/>
  <c r="G654" i="15"/>
  <c r="H654" i="15"/>
  <c r="F655" i="15"/>
  <c r="G655" i="15"/>
  <c r="H655" i="15"/>
  <c r="F656" i="15"/>
  <c r="J656" i="15" s="1"/>
  <c r="G656" i="15"/>
  <c r="H656" i="15"/>
  <c r="F657" i="15"/>
  <c r="G657" i="15"/>
  <c r="H657" i="15"/>
  <c r="F658" i="15"/>
  <c r="G658" i="15"/>
  <c r="H658" i="15"/>
  <c r="J658" i="15"/>
  <c r="F659" i="15"/>
  <c r="G659" i="15"/>
  <c r="H659" i="15"/>
  <c r="F660" i="15"/>
  <c r="J660" i="15" s="1"/>
  <c r="G660" i="15"/>
  <c r="H660" i="15"/>
  <c r="F661" i="15"/>
  <c r="J661" i="15" s="1"/>
  <c r="G661" i="15"/>
  <c r="H661" i="15"/>
  <c r="F662" i="15"/>
  <c r="G662" i="15"/>
  <c r="J662" i="15" s="1"/>
  <c r="H662" i="15"/>
  <c r="F663" i="15"/>
  <c r="G663" i="15"/>
  <c r="H663" i="15"/>
  <c r="F664" i="15"/>
  <c r="G664" i="15"/>
  <c r="H664" i="15"/>
  <c r="J664" i="15" s="1"/>
  <c r="F665" i="15"/>
  <c r="G665" i="15"/>
  <c r="H665" i="15"/>
  <c r="F666" i="15"/>
  <c r="G666" i="15"/>
  <c r="H666" i="15"/>
  <c r="J666" i="15"/>
  <c r="F667" i="15"/>
  <c r="G667" i="15"/>
  <c r="H667" i="15"/>
  <c r="F668" i="15"/>
  <c r="J668" i="15" s="1"/>
  <c r="G668" i="15"/>
  <c r="H668" i="15"/>
  <c r="F669" i="15"/>
  <c r="J669" i="15" s="1"/>
  <c r="G669" i="15"/>
  <c r="H669" i="15"/>
  <c r="F670" i="15"/>
  <c r="G670" i="15"/>
  <c r="H670" i="15"/>
  <c r="F671" i="15"/>
  <c r="G671" i="15"/>
  <c r="H671" i="15"/>
  <c r="F672" i="15"/>
  <c r="G672" i="15"/>
  <c r="H672" i="15"/>
  <c r="F673" i="15"/>
  <c r="G673" i="15"/>
  <c r="H673" i="15"/>
  <c r="F674" i="15"/>
  <c r="G674" i="15"/>
  <c r="H674" i="15"/>
  <c r="J674" i="15"/>
  <c r="F675" i="15"/>
  <c r="G675" i="15"/>
  <c r="H675" i="15"/>
  <c r="F676" i="15"/>
  <c r="J676" i="15" s="1"/>
  <c r="G676" i="15"/>
  <c r="H676" i="15"/>
  <c r="F677" i="15"/>
  <c r="J677" i="15" s="1"/>
  <c r="G677" i="15"/>
  <c r="H677" i="15"/>
  <c r="F678" i="15"/>
  <c r="G678" i="15"/>
  <c r="J678" i="15" s="1"/>
  <c r="H678" i="15"/>
  <c r="F679" i="15"/>
  <c r="G679" i="15"/>
  <c r="H679" i="15"/>
  <c r="F680" i="15"/>
  <c r="G680" i="15"/>
  <c r="H680" i="15"/>
  <c r="J680" i="15" s="1"/>
  <c r="F681" i="15"/>
  <c r="G681" i="15"/>
  <c r="H681" i="15"/>
  <c r="F682" i="15"/>
  <c r="G682" i="15"/>
  <c r="H682" i="15"/>
  <c r="J682" i="15"/>
  <c r="F683" i="15"/>
  <c r="G683" i="15"/>
  <c r="H683" i="15"/>
  <c r="F684" i="15"/>
  <c r="J684" i="15" s="1"/>
  <c r="G684" i="15"/>
  <c r="H684" i="15"/>
  <c r="F685" i="15"/>
  <c r="J685" i="15" s="1"/>
  <c r="G685" i="15"/>
  <c r="H685" i="15"/>
  <c r="F686" i="15"/>
  <c r="G686" i="15"/>
  <c r="H686" i="15"/>
  <c r="F687" i="15"/>
  <c r="G687" i="15"/>
  <c r="H687" i="15"/>
  <c r="F688" i="15"/>
  <c r="G688" i="15"/>
  <c r="H688" i="15"/>
  <c r="F689" i="15"/>
  <c r="G689" i="15"/>
  <c r="H689" i="15"/>
  <c r="F690" i="15"/>
  <c r="G690" i="15"/>
  <c r="H690" i="15"/>
  <c r="J690" i="15"/>
  <c r="F691" i="15"/>
  <c r="G691" i="15"/>
  <c r="H691" i="15"/>
  <c r="F692" i="15"/>
  <c r="J692" i="15" s="1"/>
  <c r="G692" i="15"/>
  <c r="H692" i="15"/>
  <c r="F693" i="15"/>
  <c r="J693" i="15" s="1"/>
  <c r="G693" i="15"/>
  <c r="H693" i="15"/>
  <c r="F694" i="15"/>
  <c r="G694" i="15"/>
  <c r="J694" i="15" s="1"/>
  <c r="H694" i="15"/>
  <c r="F695" i="15"/>
  <c r="J695" i="15" s="1"/>
  <c r="G695" i="15"/>
  <c r="H695" i="15"/>
  <c r="F696" i="15"/>
  <c r="G696" i="15"/>
  <c r="H696" i="15"/>
  <c r="J696" i="15" s="1"/>
  <c r="F697" i="15"/>
  <c r="G697" i="15"/>
  <c r="H697" i="15"/>
  <c r="F698" i="15"/>
  <c r="G698" i="15"/>
  <c r="H698" i="15"/>
  <c r="J698" i="15"/>
  <c r="F699" i="15"/>
  <c r="G699" i="15"/>
  <c r="H699" i="15"/>
  <c r="F700" i="15"/>
  <c r="J700" i="15" s="1"/>
  <c r="G700" i="15"/>
  <c r="H700" i="15"/>
  <c r="F701" i="15"/>
  <c r="J701" i="15" s="1"/>
  <c r="G701" i="15"/>
  <c r="H701" i="15"/>
  <c r="F702" i="15"/>
  <c r="J702" i="15" s="1"/>
  <c r="G702" i="15"/>
  <c r="H702" i="15"/>
  <c r="F703" i="15"/>
  <c r="G703" i="15"/>
  <c r="H703" i="15"/>
  <c r="F704" i="15"/>
  <c r="G704" i="15"/>
  <c r="H704" i="15"/>
  <c r="F705" i="15"/>
  <c r="G705" i="15"/>
  <c r="H705" i="15"/>
  <c r="F706" i="15"/>
  <c r="G706" i="15"/>
  <c r="H706" i="15"/>
  <c r="J706" i="15"/>
  <c r="F707" i="15"/>
  <c r="G707" i="15"/>
  <c r="H707" i="15"/>
  <c r="F708" i="15"/>
  <c r="G708" i="15"/>
  <c r="H708" i="15"/>
  <c r="J708" i="15"/>
  <c r="F709" i="15"/>
  <c r="J709" i="15" s="1"/>
  <c r="G709" i="15"/>
  <c r="H709" i="15"/>
  <c r="F710" i="15"/>
  <c r="J710" i="15" s="1"/>
  <c r="G710" i="15"/>
  <c r="H710" i="15"/>
  <c r="F711" i="15"/>
  <c r="J711" i="15" s="1"/>
  <c r="G711" i="15"/>
  <c r="H711" i="15"/>
  <c r="F712" i="15"/>
  <c r="G712" i="15"/>
  <c r="H712" i="15"/>
  <c r="J712" i="15"/>
  <c r="F713" i="15"/>
  <c r="J713" i="15" s="1"/>
  <c r="G713" i="15"/>
  <c r="H713" i="15"/>
  <c r="F714" i="15"/>
  <c r="J714" i="15" s="1"/>
  <c r="G714" i="15"/>
  <c r="H714" i="15"/>
  <c r="F715" i="15"/>
  <c r="J715" i="15" s="1"/>
  <c r="G715" i="15"/>
  <c r="H715" i="15"/>
  <c r="F716" i="15"/>
  <c r="J716" i="15" s="1"/>
  <c r="G716" i="15"/>
  <c r="H716" i="15"/>
  <c r="F717" i="15"/>
  <c r="J717" i="15" s="1"/>
  <c r="G717" i="15"/>
  <c r="H717" i="15"/>
  <c r="F718" i="15"/>
  <c r="J718" i="15" s="1"/>
  <c r="G718" i="15"/>
  <c r="H718" i="15"/>
  <c r="F719" i="15"/>
  <c r="J719" i="15" s="1"/>
  <c r="G719" i="15"/>
  <c r="H719" i="15"/>
  <c r="F720" i="15"/>
  <c r="G720" i="15"/>
  <c r="H720" i="15"/>
  <c r="J720" i="15" s="1"/>
  <c r="F721" i="15"/>
  <c r="J721" i="15" s="1"/>
  <c r="G721" i="15"/>
  <c r="H721" i="15"/>
  <c r="F722" i="15"/>
  <c r="G722" i="15"/>
  <c r="H722" i="15"/>
  <c r="J722" i="15"/>
  <c r="F723" i="15"/>
  <c r="J723" i="15" s="1"/>
  <c r="G723" i="15"/>
  <c r="H723" i="15"/>
  <c r="F724" i="15"/>
  <c r="G724" i="15"/>
  <c r="J724" i="15" s="1"/>
  <c r="H724" i="15"/>
  <c r="F725" i="15"/>
  <c r="J725" i="15" s="1"/>
  <c r="G725" i="15"/>
  <c r="H725" i="15"/>
  <c r="F726" i="15"/>
  <c r="G726" i="15"/>
  <c r="H726" i="15"/>
  <c r="J726" i="15" s="1"/>
  <c r="F727" i="15"/>
  <c r="J727" i="15" s="1"/>
  <c r="G727" i="15"/>
  <c r="H727" i="15"/>
  <c r="F728" i="15"/>
  <c r="G728" i="15"/>
  <c r="H728" i="15"/>
  <c r="J728" i="15"/>
  <c r="F729" i="15"/>
  <c r="G729" i="15"/>
  <c r="H729" i="15"/>
  <c r="F730" i="15"/>
  <c r="J730" i="15" s="1"/>
  <c r="G730" i="15"/>
  <c r="H730" i="15"/>
  <c r="F731" i="15"/>
  <c r="J731" i="15" s="1"/>
  <c r="G731" i="15"/>
  <c r="H731" i="15"/>
  <c r="F732" i="15"/>
  <c r="J732" i="15" s="1"/>
  <c r="G732" i="15"/>
  <c r="H732" i="15"/>
  <c r="F733" i="15"/>
  <c r="G733" i="15"/>
  <c r="H733" i="15"/>
  <c r="F734" i="15"/>
  <c r="J734" i="15" s="1"/>
  <c r="G734" i="15"/>
  <c r="H734" i="15"/>
  <c r="F735" i="15"/>
  <c r="G735" i="15"/>
  <c r="H735" i="15"/>
  <c r="F736" i="15"/>
  <c r="J736" i="15" s="1"/>
  <c r="G736" i="15"/>
  <c r="H736" i="15"/>
  <c r="F737" i="15"/>
  <c r="G737" i="15"/>
  <c r="H737" i="15"/>
  <c r="F738" i="15"/>
  <c r="G738" i="15"/>
  <c r="H738" i="15"/>
  <c r="J738" i="15"/>
  <c r="F739" i="15"/>
  <c r="G739" i="15"/>
  <c r="H739" i="15"/>
  <c r="F740" i="15"/>
  <c r="G740" i="15"/>
  <c r="J740" i="15" s="1"/>
  <c r="H740" i="15"/>
  <c r="F741" i="15"/>
  <c r="J741" i="15" s="1"/>
  <c r="G741" i="15"/>
  <c r="H741" i="15"/>
  <c r="F742" i="15"/>
  <c r="J742" i="15" s="1"/>
  <c r="G742" i="15"/>
  <c r="H742" i="15"/>
  <c r="F743" i="15"/>
  <c r="G743" i="15"/>
  <c r="H743" i="15"/>
  <c r="F744" i="15"/>
  <c r="G744" i="15"/>
  <c r="J744" i="15" s="1"/>
  <c r="H744" i="15"/>
  <c r="F745" i="15"/>
  <c r="G745" i="15"/>
  <c r="H745" i="15"/>
  <c r="F746" i="15"/>
  <c r="J746" i="15" s="1"/>
  <c r="G746" i="15"/>
  <c r="H746" i="15"/>
  <c r="F747" i="15"/>
  <c r="G747" i="15"/>
  <c r="H747" i="15"/>
  <c r="F748" i="15"/>
  <c r="J748" i="15" s="1"/>
  <c r="G748" i="15"/>
  <c r="H748" i="15"/>
  <c r="F749" i="15"/>
  <c r="G749" i="15"/>
  <c r="H749" i="15"/>
  <c r="F750" i="15"/>
  <c r="J750" i="15" s="1"/>
  <c r="G750" i="15"/>
  <c r="H750" i="15"/>
  <c r="F751" i="15"/>
  <c r="G751" i="15"/>
  <c r="H751" i="15"/>
  <c r="F752" i="15"/>
  <c r="J752" i="15" s="1"/>
  <c r="G752" i="15"/>
  <c r="H752" i="15"/>
  <c r="F753" i="15"/>
  <c r="G753" i="15"/>
  <c r="H753" i="15"/>
  <c r="F754" i="15"/>
  <c r="G754" i="15"/>
  <c r="H754" i="15"/>
  <c r="J754" i="15"/>
  <c r="F755" i="15"/>
  <c r="G755" i="15"/>
  <c r="H755" i="15"/>
  <c r="F756" i="15"/>
  <c r="G756" i="15"/>
  <c r="J756" i="15" s="1"/>
  <c r="H756" i="15"/>
  <c r="F757" i="15"/>
  <c r="J757" i="15" s="1"/>
  <c r="G757" i="15"/>
  <c r="H757" i="15"/>
  <c r="F758" i="15"/>
  <c r="J758" i="15" s="1"/>
  <c r="G758" i="15"/>
  <c r="H758" i="15"/>
  <c r="F759" i="15"/>
  <c r="G759" i="15"/>
  <c r="H759" i="15"/>
  <c r="F760" i="15"/>
  <c r="G760" i="15"/>
  <c r="J760" i="15" s="1"/>
  <c r="H760" i="15"/>
  <c r="F761" i="15"/>
  <c r="G761" i="15"/>
  <c r="H761" i="15"/>
  <c r="F762" i="15"/>
  <c r="J762" i="15" s="1"/>
  <c r="G762" i="15"/>
  <c r="H762" i="15"/>
  <c r="F763" i="15"/>
  <c r="G763" i="15"/>
  <c r="H763" i="15"/>
  <c r="F764" i="15"/>
  <c r="J764" i="15" s="1"/>
  <c r="G764" i="15"/>
  <c r="H764" i="15"/>
  <c r="F765" i="15"/>
  <c r="G765" i="15"/>
  <c r="H765" i="15"/>
  <c r="F766" i="15"/>
  <c r="J766" i="15" s="1"/>
  <c r="G766" i="15"/>
  <c r="H766" i="15"/>
  <c r="F767" i="15"/>
  <c r="G767" i="15"/>
  <c r="H767" i="15"/>
  <c r="F768" i="15"/>
  <c r="J768" i="15" s="1"/>
  <c r="G768" i="15"/>
  <c r="H768" i="15"/>
  <c r="F769" i="15"/>
  <c r="G769" i="15"/>
  <c r="H769" i="15"/>
  <c r="F770" i="15"/>
  <c r="G770" i="15"/>
  <c r="H770" i="15"/>
  <c r="J770" i="15"/>
  <c r="F771" i="15"/>
  <c r="G771" i="15"/>
  <c r="H771" i="15"/>
  <c r="F772" i="15"/>
  <c r="G772" i="15"/>
  <c r="J772" i="15" s="1"/>
  <c r="H772" i="15"/>
  <c r="F773" i="15"/>
  <c r="J773" i="15" s="1"/>
  <c r="G773" i="15"/>
  <c r="H773" i="15"/>
  <c r="F774" i="15"/>
  <c r="J774" i="15" s="1"/>
  <c r="G774" i="15"/>
  <c r="H774" i="15"/>
  <c r="F775" i="15"/>
  <c r="G775" i="15"/>
  <c r="H775" i="15"/>
  <c r="F776" i="15"/>
  <c r="G776" i="15"/>
  <c r="J776" i="15" s="1"/>
  <c r="H776" i="15"/>
  <c r="F777" i="15"/>
  <c r="G777" i="15"/>
  <c r="H777" i="15"/>
  <c r="F778" i="15"/>
  <c r="J778" i="15" s="1"/>
  <c r="G778" i="15"/>
  <c r="H778" i="15"/>
  <c r="F779" i="15"/>
  <c r="G779" i="15"/>
  <c r="H779" i="15"/>
  <c r="F780" i="15"/>
  <c r="J780" i="15" s="1"/>
  <c r="G780" i="15"/>
  <c r="H780" i="15"/>
  <c r="F781" i="15"/>
  <c r="G781" i="15"/>
  <c r="H781" i="15"/>
  <c r="F782" i="15"/>
  <c r="J782" i="15" s="1"/>
  <c r="G782" i="15"/>
  <c r="H782" i="15"/>
  <c r="F783" i="15"/>
  <c r="G783" i="15"/>
  <c r="H783" i="15"/>
  <c r="F784" i="15"/>
  <c r="J784" i="15" s="1"/>
  <c r="G784" i="15"/>
  <c r="H784" i="15"/>
  <c r="F785" i="15"/>
  <c r="G785" i="15"/>
  <c r="H785" i="15"/>
  <c r="F786" i="15"/>
  <c r="G786" i="15"/>
  <c r="H786" i="15"/>
  <c r="J786" i="15"/>
  <c r="F787" i="15"/>
  <c r="G787" i="15"/>
  <c r="H787" i="15"/>
  <c r="F788" i="15"/>
  <c r="G788" i="15"/>
  <c r="J788" i="15" s="1"/>
  <c r="H788" i="15"/>
  <c r="F789" i="15"/>
  <c r="J789" i="15" s="1"/>
  <c r="G789" i="15"/>
  <c r="H789" i="15"/>
  <c r="F790" i="15"/>
  <c r="J790" i="15" s="1"/>
  <c r="G790" i="15"/>
  <c r="H790" i="15"/>
  <c r="F791" i="15"/>
  <c r="G791" i="15"/>
  <c r="H791" i="15"/>
  <c r="F792" i="15"/>
  <c r="G792" i="15"/>
  <c r="J792" i="15" s="1"/>
  <c r="H792" i="15"/>
  <c r="F793" i="15"/>
  <c r="G793" i="15"/>
  <c r="H793" i="15"/>
  <c r="F794" i="15"/>
  <c r="J794" i="15" s="1"/>
  <c r="G794" i="15"/>
  <c r="H794" i="15"/>
  <c r="F795" i="15"/>
  <c r="G795" i="15"/>
  <c r="H795" i="15"/>
  <c r="F796" i="15"/>
  <c r="J796" i="15" s="1"/>
  <c r="G796" i="15"/>
  <c r="H796" i="15"/>
  <c r="F797" i="15"/>
  <c r="G797" i="15"/>
  <c r="H797" i="15"/>
  <c r="F798" i="15"/>
  <c r="J798" i="15" s="1"/>
  <c r="G798" i="15"/>
  <c r="H798" i="15"/>
  <c r="F799" i="15"/>
  <c r="G799" i="15"/>
  <c r="H799" i="15"/>
  <c r="F800" i="15"/>
  <c r="J800" i="15" s="1"/>
  <c r="G800" i="15"/>
  <c r="H800" i="15"/>
  <c r="F801" i="15"/>
  <c r="G801" i="15"/>
  <c r="H801" i="15"/>
  <c r="F802" i="15"/>
  <c r="G802" i="15"/>
  <c r="H802" i="15"/>
  <c r="J802" i="15"/>
  <c r="F803" i="15"/>
  <c r="G803" i="15"/>
  <c r="H803" i="15"/>
  <c r="F804" i="15"/>
  <c r="G804" i="15"/>
  <c r="J804" i="15" s="1"/>
  <c r="H804" i="15"/>
  <c r="F805" i="15"/>
  <c r="J805" i="15" s="1"/>
  <c r="G805" i="15"/>
  <c r="H805" i="15"/>
  <c r="F806" i="15"/>
  <c r="J806" i="15" s="1"/>
  <c r="G806" i="15"/>
  <c r="H806" i="15"/>
  <c r="F807" i="15"/>
  <c r="G807" i="15"/>
  <c r="H807" i="15"/>
  <c r="F808" i="15"/>
  <c r="G808" i="15"/>
  <c r="J808" i="15" s="1"/>
  <c r="H808" i="15"/>
  <c r="F809" i="15"/>
  <c r="G809" i="15"/>
  <c r="H809" i="15"/>
  <c r="F810" i="15"/>
  <c r="J810" i="15" s="1"/>
  <c r="G810" i="15"/>
  <c r="H810" i="15"/>
  <c r="F811" i="15"/>
  <c r="G811" i="15"/>
  <c r="H811" i="15"/>
  <c r="F812" i="15"/>
  <c r="J812" i="15" s="1"/>
  <c r="G812" i="15"/>
  <c r="H812" i="15"/>
  <c r="F813" i="15"/>
  <c r="G813" i="15"/>
  <c r="H813" i="15"/>
  <c r="F814" i="15"/>
  <c r="J814" i="15" s="1"/>
  <c r="G814" i="15"/>
  <c r="H814" i="15"/>
  <c r="F815" i="15"/>
  <c r="G815" i="15"/>
  <c r="H815" i="15"/>
  <c r="F816" i="15"/>
  <c r="J816" i="15" s="1"/>
  <c r="G816" i="15"/>
  <c r="H816" i="15"/>
  <c r="F817" i="15"/>
  <c r="G817" i="15"/>
  <c r="H817" i="15"/>
  <c r="F818" i="15"/>
  <c r="G818" i="15"/>
  <c r="H818" i="15"/>
  <c r="J818" i="15"/>
  <c r="F819" i="15"/>
  <c r="G819" i="15"/>
  <c r="H819" i="15"/>
  <c r="F820" i="15"/>
  <c r="G820" i="15"/>
  <c r="J820" i="15" s="1"/>
  <c r="H820" i="15"/>
  <c r="F821" i="15"/>
  <c r="J821" i="15" s="1"/>
  <c r="G821" i="15"/>
  <c r="H821" i="15"/>
  <c r="F822" i="15"/>
  <c r="J822" i="15" s="1"/>
  <c r="G822" i="15"/>
  <c r="H822" i="15"/>
  <c r="F823" i="15"/>
  <c r="G823" i="15"/>
  <c r="H823" i="15"/>
  <c r="F824" i="15"/>
  <c r="G824" i="15"/>
  <c r="J824" i="15" s="1"/>
  <c r="H824" i="15"/>
  <c r="F825" i="15"/>
  <c r="G825" i="15"/>
  <c r="H825" i="15"/>
  <c r="F826" i="15"/>
  <c r="J826" i="15" s="1"/>
  <c r="G826" i="15"/>
  <c r="H826" i="15"/>
  <c r="F827" i="15"/>
  <c r="G827" i="15"/>
  <c r="H827" i="15"/>
  <c r="F828" i="15"/>
  <c r="J828" i="15" s="1"/>
  <c r="G828" i="15"/>
  <c r="H828" i="15"/>
  <c r="F829" i="15"/>
  <c r="G829" i="15"/>
  <c r="H829" i="15"/>
  <c r="F830" i="15"/>
  <c r="J830" i="15" s="1"/>
  <c r="G830" i="15"/>
  <c r="H830" i="15"/>
  <c r="F831" i="15"/>
  <c r="G831" i="15"/>
  <c r="H831" i="15"/>
  <c r="F832" i="15"/>
  <c r="J832" i="15" s="1"/>
  <c r="G832" i="15"/>
  <c r="H832" i="15"/>
  <c r="F833" i="15"/>
  <c r="G833" i="15"/>
  <c r="H833" i="15"/>
  <c r="F834" i="15"/>
  <c r="G834" i="15"/>
  <c r="H834" i="15"/>
  <c r="J834" i="15"/>
  <c r="F835" i="15"/>
  <c r="G835" i="15"/>
  <c r="H835" i="15"/>
  <c r="F836" i="15"/>
  <c r="G836" i="15"/>
  <c r="J836" i="15" s="1"/>
  <c r="H836" i="15"/>
  <c r="F837" i="15"/>
  <c r="J837" i="15" s="1"/>
  <c r="G837" i="15"/>
  <c r="H837" i="15"/>
  <c r="F838" i="15"/>
  <c r="J838" i="15" s="1"/>
  <c r="G838" i="15"/>
  <c r="H838" i="15"/>
  <c r="F839" i="15"/>
  <c r="G839" i="15"/>
  <c r="H839" i="15"/>
  <c r="F840" i="15"/>
  <c r="G840" i="15"/>
  <c r="J840" i="15" s="1"/>
  <c r="H840" i="15"/>
  <c r="F841" i="15"/>
  <c r="J841" i="15" s="1"/>
  <c r="G841" i="15"/>
  <c r="H841" i="15"/>
  <c r="F842" i="15"/>
  <c r="G842" i="15"/>
  <c r="J842" i="15" s="1"/>
  <c r="H842" i="15"/>
  <c r="F843" i="15"/>
  <c r="J843" i="15" s="1"/>
  <c r="G843" i="15"/>
  <c r="H843" i="15"/>
  <c r="F844" i="15"/>
  <c r="J844" i="15" s="1"/>
  <c r="G844" i="15"/>
  <c r="H844" i="15"/>
  <c r="F845" i="15"/>
  <c r="J845" i="15" s="1"/>
  <c r="G845" i="15"/>
  <c r="H845" i="15"/>
  <c r="F846" i="15"/>
  <c r="J846" i="15" s="1"/>
  <c r="G846" i="15"/>
  <c r="H846" i="15"/>
  <c r="F847" i="15"/>
  <c r="J847" i="15" s="1"/>
  <c r="G847" i="15"/>
  <c r="H847" i="15"/>
  <c r="F848" i="15"/>
  <c r="J848" i="15" s="1"/>
  <c r="G848" i="15"/>
  <c r="H848" i="15"/>
  <c r="F849" i="15"/>
  <c r="J849" i="15" s="1"/>
  <c r="G849" i="15"/>
  <c r="H849" i="15"/>
  <c r="F850" i="15"/>
  <c r="J850" i="15" s="1"/>
  <c r="G850" i="15"/>
  <c r="H850" i="15"/>
  <c r="F851" i="15"/>
  <c r="J851" i="15" s="1"/>
  <c r="G851" i="15"/>
  <c r="H851" i="15"/>
  <c r="F852" i="15"/>
  <c r="J852" i="15" s="1"/>
  <c r="G852" i="15"/>
  <c r="H852" i="15"/>
  <c r="F853" i="15"/>
  <c r="J853" i="15" s="1"/>
  <c r="G853" i="15"/>
  <c r="H853" i="15"/>
  <c r="F854" i="15"/>
  <c r="J854" i="15" s="1"/>
  <c r="G854" i="15"/>
  <c r="H854" i="15"/>
  <c r="F855" i="15"/>
  <c r="J855" i="15" s="1"/>
  <c r="G855" i="15"/>
  <c r="H855" i="15"/>
  <c r="F856" i="15"/>
  <c r="J856" i="15" s="1"/>
  <c r="G856" i="15"/>
  <c r="H856" i="15"/>
  <c r="F857" i="15"/>
  <c r="G857" i="15"/>
  <c r="H857" i="15"/>
  <c r="F858" i="15"/>
  <c r="J858" i="15" s="1"/>
  <c r="G858" i="15"/>
  <c r="H858" i="15"/>
  <c r="F859" i="15"/>
  <c r="G859" i="15"/>
  <c r="H859" i="15"/>
  <c r="F860" i="15"/>
  <c r="J860" i="15" s="1"/>
  <c r="G860" i="15"/>
  <c r="H860" i="15"/>
  <c r="F861" i="15"/>
  <c r="G861" i="15"/>
  <c r="H861" i="15"/>
  <c r="F862" i="15"/>
  <c r="G862" i="15"/>
  <c r="H862" i="15"/>
  <c r="F863" i="15"/>
  <c r="J863" i="15" s="1"/>
  <c r="G863" i="15"/>
  <c r="H863" i="15"/>
  <c r="F864" i="15"/>
  <c r="G864" i="15"/>
  <c r="H864" i="15"/>
  <c r="F865" i="15"/>
  <c r="G865" i="15"/>
  <c r="H865" i="15"/>
  <c r="F866" i="15"/>
  <c r="G866" i="15"/>
  <c r="H866" i="15"/>
  <c r="F867" i="15"/>
  <c r="G867" i="15"/>
  <c r="H867" i="15"/>
  <c r="F868" i="15"/>
  <c r="G868" i="15"/>
  <c r="H868" i="15"/>
  <c r="F869" i="15"/>
  <c r="G869" i="15"/>
  <c r="H869" i="15"/>
  <c r="F870" i="15"/>
  <c r="G870" i="15"/>
  <c r="H870" i="15"/>
  <c r="F871" i="15"/>
  <c r="J871" i="15" s="1"/>
  <c r="G871" i="15"/>
  <c r="H871" i="15"/>
  <c r="F872" i="15"/>
  <c r="G872" i="15"/>
  <c r="H872" i="15"/>
  <c r="F873" i="15"/>
  <c r="G873" i="15"/>
  <c r="H873" i="15"/>
  <c r="F874" i="15"/>
  <c r="G874" i="15"/>
  <c r="H874" i="15"/>
  <c r="F875" i="15"/>
  <c r="G875" i="15"/>
  <c r="H875" i="15"/>
  <c r="F876" i="15"/>
  <c r="G876" i="15"/>
  <c r="H876" i="15"/>
  <c r="F877" i="15"/>
  <c r="G877" i="15"/>
  <c r="H877" i="15"/>
  <c r="F878" i="15"/>
  <c r="G878" i="15"/>
  <c r="H878" i="15"/>
  <c r="F879" i="15"/>
  <c r="J879" i="15" s="1"/>
  <c r="G879" i="15"/>
  <c r="H879" i="15"/>
  <c r="F880" i="15"/>
  <c r="G880" i="15"/>
  <c r="H880" i="15"/>
  <c r="F881" i="15"/>
  <c r="G881" i="15"/>
  <c r="H881" i="15"/>
  <c r="F882" i="15"/>
  <c r="G882" i="15"/>
  <c r="H882" i="15"/>
  <c r="F883" i="15"/>
  <c r="G883" i="15"/>
  <c r="H883" i="15"/>
  <c r="F884" i="15"/>
  <c r="G884" i="15"/>
  <c r="H884" i="15"/>
  <c r="F885" i="15"/>
  <c r="G885" i="15"/>
  <c r="H885" i="15"/>
  <c r="F886" i="15"/>
  <c r="G886" i="15"/>
  <c r="H886" i="15"/>
  <c r="F887" i="15"/>
  <c r="J887" i="15" s="1"/>
  <c r="G887" i="15"/>
  <c r="H887" i="15"/>
  <c r="F888" i="15"/>
  <c r="G888" i="15"/>
  <c r="H888" i="15"/>
  <c r="F889" i="15"/>
  <c r="G889" i="15"/>
  <c r="H889" i="15"/>
  <c r="F890" i="15"/>
  <c r="G890" i="15"/>
  <c r="H890" i="15"/>
  <c r="F891" i="15"/>
  <c r="G891" i="15"/>
  <c r="H891" i="15"/>
  <c r="F892" i="15"/>
  <c r="G892" i="15"/>
  <c r="H892" i="15"/>
  <c r="F893" i="15"/>
  <c r="G893" i="15"/>
  <c r="H893" i="15"/>
  <c r="F894" i="15"/>
  <c r="G894" i="15"/>
  <c r="H894" i="15"/>
  <c r="F895" i="15"/>
  <c r="J895" i="15" s="1"/>
  <c r="G895" i="15"/>
  <c r="H895" i="15"/>
  <c r="F896" i="15"/>
  <c r="G896" i="15"/>
  <c r="H896" i="15"/>
  <c r="F897" i="15"/>
  <c r="G897" i="15"/>
  <c r="H897" i="15"/>
  <c r="F898" i="15"/>
  <c r="G898" i="15"/>
  <c r="H898" i="15"/>
  <c r="F899" i="15"/>
  <c r="G899" i="15"/>
  <c r="H899" i="15"/>
  <c r="F900" i="15"/>
  <c r="G900" i="15"/>
  <c r="H900" i="15"/>
  <c r="F901" i="15"/>
  <c r="G901" i="15"/>
  <c r="H901" i="15"/>
  <c r="F902" i="15"/>
  <c r="G902" i="15"/>
  <c r="H902" i="15"/>
  <c r="F903" i="15"/>
  <c r="J903" i="15" s="1"/>
  <c r="G903" i="15"/>
  <c r="H903" i="15"/>
  <c r="F904" i="15"/>
  <c r="G904" i="15"/>
  <c r="H904" i="15"/>
  <c r="F905" i="15"/>
  <c r="G905" i="15"/>
  <c r="H905" i="15"/>
  <c r="F906" i="15"/>
  <c r="G906" i="15"/>
  <c r="H906" i="15"/>
  <c r="F907" i="15"/>
  <c r="G907" i="15"/>
  <c r="H907" i="15"/>
  <c r="F908" i="15"/>
  <c r="G908" i="15"/>
  <c r="H908" i="15"/>
  <c r="F909" i="15"/>
  <c r="G909" i="15"/>
  <c r="H909" i="15"/>
  <c r="F910" i="15"/>
  <c r="G910" i="15"/>
  <c r="H910" i="15"/>
  <c r="F911" i="15"/>
  <c r="J911" i="15" s="1"/>
  <c r="G911" i="15"/>
  <c r="H911" i="15"/>
  <c r="F912" i="15"/>
  <c r="G912" i="15"/>
  <c r="H912" i="15"/>
  <c r="F913" i="15"/>
  <c r="G913" i="15"/>
  <c r="H913" i="15"/>
  <c r="F914" i="15"/>
  <c r="G914" i="15"/>
  <c r="H914" i="15"/>
  <c r="F915" i="15"/>
  <c r="G915" i="15"/>
  <c r="H915" i="15"/>
  <c r="F916" i="15"/>
  <c r="G916" i="15"/>
  <c r="H916" i="15"/>
  <c r="F917" i="15"/>
  <c r="G917" i="15"/>
  <c r="H917" i="15"/>
  <c r="F918" i="15"/>
  <c r="G918" i="15"/>
  <c r="H918" i="15"/>
  <c r="F919" i="15"/>
  <c r="J919" i="15" s="1"/>
  <c r="G919" i="15"/>
  <c r="H919" i="15"/>
  <c r="F920" i="15"/>
  <c r="G920" i="15"/>
  <c r="H920" i="15"/>
  <c r="F921" i="15"/>
  <c r="G921" i="15"/>
  <c r="H921" i="15"/>
  <c r="F922" i="15"/>
  <c r="G922" i="15"/>
  <c r="H922" i="15"/>
  <c r="F923" i="15"/>
  <c r="G923" i="15"/>
  <c r="H923" i="15"/>
  <c r="F924" i="15"/>
  <c r="G924" i="15"/>
  <c r="H924" i="15"/>
  <c r="F925" i="15"/>
  <c r="G925" i="15"/>
  <c r="H925" i="15"/>
  <c r="F926" i="15"/>
  <c r="G926" i="15"/>
  <c r="H926" i="15"/>
  <c r="F927" i="15"/>
  <c r="J927" i="15" s="1"/>
  <c r="G927" i="15"/>
  <c r="H927" i="15"/>
  <c r="F928" i="15"/>
  <c r="G928" i="15"/>
  <c r="H928" i="15"/>
  <c r="F929" i="15"/>
  <c r="G929" i="15"/>
  <c r="H929" i="15"/>
  <c r="F930" i="15"/>
  <c r="G930" i="15"/>
  <c r="H930" i="15"/>
  <c r="F931" i="15"/>
  <c r="G931" i="15"/>
  <c r="H931" i="15"/>
  <c r="F932" i="15"/>
  <c r="G932" i="15"/>
  <c r="H932" i="15"/>
  <c r="F933" i="15"/>
  <c r="G933" i="15"/>
  <c r="H933" i="15"/>
  <c r="F934" i="15"/>
  <c r="G934" i="15"/>
  <c r="H934" i="15"/>
  <c r="F935" i="15"/>
  <c r="J935" i="15" s="1"/>
  <c r="G935" i="15"/>
  <c r="H935" i="15"/>
  <c r="F936" i="15"/>
  <c r="G936" i="15"/>
  <c r="H936" i="15"/>
  <c r="F937" i="15"/>
  <c r="G937" i="15"/>
  <c r="H937" i="15"/>
  <c r="F938" i="15"/>
  <c r="G938" i="15"/>
  <c r="H938" i="15"/>
  <c r="F939" i="15"/>
  <c r="G939" i="15"/>
  <c r="H939" i="15"/>
  <c r="F940" i="15"/>
  <c r="G940" i="15"/>
  <c r="H940" i="15"/>
  <c r="F941" i="15"/>
  <c r="G941" i="15"/>
  <c r="H941" i="15"/>
  <c r="F942" i="15"/>
  <c r="G942" i="15"/>
  <c r="H942" i="15"/>
  <c r="F943" i="15"/>
  <c r="J943" i="15" s="1"/>
  <c r="G943" i="15"/>
  <c r="H943" i="15"/>
  <c r="F944" i="15"/>
  <c r="G944" i="15"/>
  <c r="H944" i="15"/>
  <c r="F945" i="15"/>
  <c r="G945" i="15"/>
  <c r="H945" i="15"/>
  <c r="F946" i="15"/>
  <c r="G946" i="15"/>
  <c r="H946" i="15"/>
  <c r="F947" i="15"/>
  <c r="G947" i="15"/>
  <c r="H947" i="15"/>
  <c r="F948" i="15"/>
  <c r="G948" i="15"/>
  <c r="H948" i="15"/>
  <c r="F949" i="15"/>
  <c r="G949" i="15"/>
  <c r="H949" i="15"/>
  <c r="F950" i="15"/>
  <c r="G950" i="15"/>
  <c r="H950" i="15"/>
  <c r="F951" i="15"/>
  <c r="J951" i="15" s="1"/>
  <c r="G951" i="15"/>
  <c r="H951" i="15"/>
  <c r="F952" i="15"/>
  <c r="G952" i="15"/>
  <c r="H952" i="15"/>
  <c r="F953" i="15"/>
  <c r="G953" i="15"/>
  <c r="H953" i="15"/>
  <c r="F954" i="15"/>
  <c r="G954" i="15"/>
  <c r="H954" i="15"/>
  <c r="F955" i="15"/>
  <c r="G955" i="15"/>
  <c r="H955" i="15"/>
  <c r="F956" i="15"/>
  <c r="G956" i="15"/>
  <c r="H956" i="15"/>
  <c r="F957" i="15"/>
  <c r="G957" i="15"/>
  <c r="H957" i="15"/>
  <c r="F958" i="15"/>
  <c r="G958" i="15"/>
  <c r="H958" i="15"/>
  <c r="F959" i="15"/>
  <c r="J959" i="15" s="1"/>
  <c r="G959" i="15"/>
  <c r="H959" i="15"/>
  <c r="F960" i="15"/>
  <c r="G960" i="15"/>
  <c r="H960" i="15"/>
  <c r="F961" i="15"/>
  <c r="G961" i="15"/>
  <c r="H961" i="15"/>
  <c r="F962" i="15"/>
  <c r="G962" i="15"/>
  <c r="H962" i="15"/>
  <c r="F963" i="15"/>
  <c r="G963" i="15"/>
  <c r="H963" i="15"/>
  <c r="F964" i="15"/>
  <c r="G964" i="15"/>
  <c r="H964" i="15"/>
  <c r="F965" i="15"/>
  <c r="G965" i="15"/>
  <c r="H965" i="15"/>
  <c r="F966" i="15"/>
  <c r="G966" i="15"/>
  <c r="H966" i="15"/>
  <c r="F967" i="15"/>
  <c r="J967" i="15" s="1"/>
  <c r="G967" i="15"/>
  <c r="H967" i="15"/>
  <c r="F968" i="15"/>
  <c r="G968" i="15"/>
  <c r="H968" i="15"/>
  <c r="F969" i="15"/>
  <c r="G969" i="15"/>
  <c r="H969" i="15"/>
  <c r="F970" i="15"/>
  <c r="G970" i="15"/>
  <c r="H970" i="15"/>
  <c r="F971" i="15"/>
  <c r="G971" i="15"/>
  <c r="H971" i="15"/>
  <c r="F972" i="15"/>
  <c r="G972" i="15"/>
  <c r="H972" i="15"/>
  <c r="F973" i="15"/>
  <c r="G973" i="15"/>
  <c r="H973" i="15"/>
  <c r="F974" i="15"/>
  <c r="G974" i="15"/>
  <c r="H974" i="15"/>
  <c r="F975" i="15"/>
  <c r="J975" i="15" s="1"/>
  <c r="G975" i="15"/>
  <c r="H975" i="15"/>
  <c r="F976" i="15"/>
  <c r="G976" i="15"/>
  <c r="H976" i="15"/>
  <c r="F977" i="15"/>
  <c r="G977" i="15"/>
  <c r="H977" i="15"/>
  <c r="F978" i="15"/>
  <c r="G978" i="15"/>
  <c r="H978" i="15"/>
  <c r="F979" i="15"/>
  <c r="G979" i="15"/>
  <c r="H979" i="15"/>
  <c r="F980" i="15"/>
  <c r="G980" i="15"/>
  <c r="H980" i="15"/>
  <c r="F981" i="15"/>
  <c r="G981" i="15"/>
  <c r="H981" i="15"/>
  <c r="J981" i="15" s="1"/>
  <c r="F982" i="15"/>
  <c r="J982" i="15" s="1"/>
  <c r="G982" i="15"/>
  <c r="H982" i="15"/>
  <c r="F983" i="15"/>
  <c r="J983" i="15" s="1"/>
  <c r="G983" i="15"/>
  <c r="H983" i="15"/>
  <c r="F984" i="15"/>
  <c r="J984" i="15" s="1"/>
  <c r="G984" i="15"/>
  <c r="H984" i="15"/>
  <c r="O6" i="15" s="1"/>
  <c r="O10" i="15" s="1"/>
  <c r="F985" i="15"/>
  <c r="J985" i="15" s="1"/>
  <c r="G985" i="15"/>
  <c r="H985" i="15"/>
  <c r="F986" i="15"/>
  <c r="J986" i="15" s="1"/>
  <c r="G986" i="15"/>
  <c r="H986" i="15"/>
  <c r="F987" i="15"/>
  <c r="J987" i="15" s="1"/>
  <c r="G987" i="15"/>
  <c r="H987" i="15"/>
  <c r="F988" i="15"/>
  <c r="J988" i="15" s="1"/>
  <c r="G988" i="15"/>
  <c r="H988" i="15"/>
  <c r="F989" i="15"/>
  <c r="J989" i="15" s="1"/>
  <c r="G989" i="15"/>
  <c r="H989" i="15"/>
  <c r="F990" i="15"/>
  <c r="J990" i="15" s="1"/>
  <c r="G990" i="15"/>
  <c r="H990" i="15"/>
  <c r="F991" i="15"/>
  <c r="J991" i="15" s="1"/>
  <c r="G991" i="15"/>
  <c r="H991" i="15"/>
  <c r="F992" i="15"/>
  <c r="J992" i="15" s="1"/>
  <c r="G992" i="15"/>
  <c r="H992" i="15"/>
  <c r="F993" i="15"/>
  <c r="J993" i="15" s="1"/>
  <c r="G993" i="15"/>
  <c r="H993" i="15"/>
  <c r="F994" i="15"/>
  <c r="J994" i="15" s="1"/>
  <c r="G994" i="15"/>
  <c r="H994" i="15"/>
  <c r="F995" i="15"/>
  <c r="J995" i="15" s="1"/>
  <c r="G995" i="15"/>
  <c r="H995" i="15"/>
  <c r="F996" i="15"/>
  <c r="J996" i="15" s="1"/>
  <c r="G996" i="15"/>
  <c r="H996" i="15"/>
  <c r="F997" i="15"/>
  <c r="J997" i="15" s="1"/>
  <c r="G997" i="15"/>
  <c r="H997" i="15"/>
  <c r="F998" i="15"/>
  <c r="J998" i="15" s="1"/>
  <c r="G998" i="15"/>
  <c r="H998" i="15"/>
  <c r="F999" i="15"/>
  <c r="J999" i="15" s="1"/>
  <c r="G999" i="15"/>
  <c r="H999" i="15"/>
  <c r="F1000" i="15"/>
  <c r="J1000" i="15" s="1"/>
  <c r="G1000" i="15"/>
  <c r="H1000" i="15"/>
  <c r="F1001" i="15"/>
  <c r="J1001" i="15" s="1"/>
  <c r="G1001" i="15"/>
  <c r="H1001" i="15"/>
  <c r="F1002" i="15"/>
  <c r="J1002" i="15" s="1"/>
  <c r="G1002" i="15"/>
  <c r="H1002" i="15"/>
  <c r="N6" i="15"/>
  <c r="N10" i="15" s="1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8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1" i="15"/>
  <c r="I792" i="15"/>
  <c r="I793" i="15"/>
  <c r="I794" i="15"/>
  <c r="I795" i="15"/>
  <c r="I796" i="15"/>
  <c r="I797" i="15"/>
  <c r="I798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3" i="15"/>
  <c r="I814" i="15"/>
  <c r="I815" i="15"/>
  <c r="I816" i="15"/>
  <c r="I817" i="15"/>
  <c r="I818" i="15"/>
  <c r="I819" i="15"/>
  <c r="I820" i="15"/>
  <c r="I821" i="15"/>
  <c r="I822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7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2" i="15"/>
  <c r="I853" i="15"/>
  <c r="I854" i="15"/>
  <c r="I855" i="15"/>
  <c r="I856" i="15"/>
  <c r="I857" i="15"/>
  <c r="I858" i="15"/>
  <c r="I859" i="15"/>
  <c r="I860" i="15"/>
  <c r="I861" i="15"/>
  <c r="I862" i="15"/>
  <c r="I863" i="15"/>
  <c r="I864" i="15"/>
  <c r="I865" i="15"/>
  <c r="I866" i="15"/>
  <c r="I867" i="15"/>
  <c r="I868" i="15"/>
  <c r="I869" i="15"/>
  <c r="I870" i="15"/>
  <c r="I871" i="15"/>
  <c r="I872" i="15"/>
  <c r="I873" i="15"/>
  <c r="I874" i="15"/>
  <c r="I875" i="15"/>
  <c r="I876" i="15"/>
  <c r="I877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899" i="15"/>
  <c r="I900" i="15"/>
  <c r="I901" i="15"/>
  <c r="I902" i="15"/>
  <c r="I903" i="15"/>
  <c r="I904" i="15"/>
  <c r="I905" i="15"/>
  <c r="I906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1" i="15"/>
  <c r="I922" i="15"/>
  <c r="I923" i="15"/>
  <c r="I924" i="15"/>
  <c r="I925" i="15"/>
  <c r="I926" i="15"/>
  <c r="I927" i="15"/>
  <c r="I928" i="15"/>
  <c r="I929" i="15"/>
  <c r="I930" i="15"/>
  <c r="I931" i="15"/>
  <c r="I932" i="15"/>
  <c r="I933" i="15"/>
  <c r="I934" i="15"/>
  <c r="I935" i="15"/>
  <c r="I936" i="15"/>
  <c r="I937" i="15"/>
  <c r="I938" i="15"/>
  <c r="I939" i="15"/>
  <c r="I940" i="15"/>
  <c r="I941" i="15"/>
  <c r="I942" i="15"/>
  <c r="I943" i="15"/>
  <c r="I944" i="15"/>
  <c r="I945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0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5" i="15"/>
  <c r="I976" i="15"/>
  <c r="I977" i="15"/>
  <c r="I978" i="15"/>
  <c r="I979" i="15"/>
  <c r="I980" i="15"/>
  <c r="I981" i="15"/>
  <c r="I982" i="15"/>
  <c r="I983" i="15"/>
  <c r="I984" i="15"/>
  <c r="I985" i="15"/>
  <c r="I986" i="15"/>
  <c r="I987" i="15"/>
  <c r="I988" i="15"/>
  <c r="I989" i="15"/>
  <c r="I990" i="15"/>
  <c r="I991" i="15"/>
  <c r="I992" i="15"/>
  <c r="I993" i="15"/>
  <c r="I994" i="15"/>
  <c r="I995" i="15"/>
  <c r="I996" i="15"/>
  <c r="I997" i="15"/>
  <c r="I998" i="15"/>
  <c r="I999" i="15"/>
  <c r="I1000" i="15"/>
  <c r="I1001" i="15"/>
  <c r="I1002" i="15"/>
  <c r="I3" i="15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753" i="16"/>
  <c r="F754" i="16"/>
  <c r="F755" i="16"/>
  <c r="F756" i="16"/>
  <c r="F757" i="16"/>
  <c r="F758" i="16"/>
  <c r="F759" i="16"/>
  <c r="F760" i="16"/>
  <c r="F761" i="16"/>
  <c r="F762" i="16"/>
  <c r="F763" i="16"/>
  <c r="F764" i="16"/>
  <c r="F765" i="16"/>
  <c r="F766" i="16"/>
  <c r="F767" i="16"/>
  <c r="F768" i="16"/>
  <c r="F769" i="16"/>
  <c r="F770" i="16"/>
  <c r="F771" i="16"/>
  <c r="F772" i="16"/>
  <c r="F773" i="16"/>
  <c r="F774" i="16"/>
  <c r="F775" i="16"/>
  <c r="F776" i="16"/>
  <c r="F777" i="16"/>
  <c r="F778" i="16"/>
  <c r="F779" i="16"/>
  <c r="F780" i="16"/>
  <c r="F781" i="16"/>
  <c r="F782" i="16"/>
  <c r="F783" i="16"/>
  <c r="F784" i="16"/>
  <c r="F785" i="16"/>
  <c r="F786" i="16"/>
  <c r="F787" i="16"/>
  <c r="F788" i="16"/>
  <c r="F789" i="16"/>
  <c r="F790" i="16"/>
  <c r="F791" i="16"/>
  <c r="F792" i="16"/>
  <c r="F793" i="16"/>
  <c r="F794" i="16"/>
  <c r="F795" i="16"/>
  <c r="F796" i="16"/>
  <c r="F797" i="16"/>
  <c r="F798" i="16"/>
  <c r="F799" i="16"/>
  <c r="F800" i="16"/>
  <c r="F801" i="16"/>
  <c r="F802" i="16"/>
  <c r="F803" i="16"/>
  <c r="F804" i="16"/>
  <c r="F805" i="16"/>
  <c r="F806" i="16"/>
  <c r="F807" i="16"/>
  <c r="F808" i="16"/>
  <c r="F809" i="16"/>
  <c r="F810" i="16"/>
  <c r="F811" i="16"/>
  <c r="F812" i="16"/>
  <c r="F813" i="16"/>
  <c r="F814" i="16"/>
  <c r="F815" i="16"/>
  <c r="F816" i="16"/>
  <c r="F817" i="16"/>
  <c r="F818" i="16"/>
  <c r="F819" i="16"/>
  <c r="F820" i="16"/>
  <c r="F821" i="16"/>
  <c r="F822" i="16"/>
  <c r="F823" i="16"/>
  <c r="F824" i="16"/>
  <c r="F825" i="16"/>
  <c r="F826" i="16"/>
  <c r="F827" i="16"/>
  <c r="F828" i="16"/>
  <c r="F829" i="16"/>
  <c r="F830" i="16"/>
  <c r="F831" i="16"/>
  <c r="F832" i="16"/>
  <c r="F833" i="16"/>
  <c r="F834" i="16"/>
  <c r="F835" i="16"/>
  <c r="F836" i="16"/>
  <c r="F837" i="16"/>
  <c r="F838" i="16"/>
  <c r="F839" i="16"/>
  <c r="F840" i="16"/>
  <c r="F841" i="16"/>
  <c r="F842" i="16"/>
  <c r="F843" i="16"/>
  <c r="F844" i="16"/>
  <c r="F845" i="16"/>
  <c r="F846" i="16"/>
  <c r="F847" i="16"/>
  <c r="F848" i="16"/>
  <c r="F849" i="16"/>
  <c r="F850" i="16"/>
  <c r="F851" i="16"/>
  <c r="F852" i="16"/>
  <c r="F853" i="16"/>
  <c r="F854" i="16"/>
  <c r="F855" i="16"/>
  <c r="F856" i="16"/>
  <c r="F857" i="16"/>
  <c r="F858" i="16"/>
  <c r="F859" i="16"/>
  <c r="F860" i="16"/>
  <c r="F861" i="16"/>
  <c r="F862" i="16"/>
  <c r="F863" i="16"/>
  <c r="F864" i="16"/>
  <c r="F865" i="16"/>
  <c r="F866" i="16"/>
  <c r="F867" i="16"/>
  <c r="F868" i="16"/>
  <c r="F869" i="16"/>
  <c r="F870" i="16"/>
  <c r="F871" i="16"/>
  <c r="F872" i="16"/>
  <c r="F873" i="16"/>
  <c r="F874" i="16"/>
  <c r="F875" i="16"/>
  <c r="F876" i="16"/>
  <c r="F877" i="16"/>
  <c r="F878" i="16"/>
  <c r="F879" i="16"/>
  <c r="F880" i="16"/>
  <c r="F881" i="16"/>
  <c r="F882" i="16"/>
  <c r="F883" i="16"/>
  <c r="F884" i="16"/>
  <c r="F885" i="16"/>
  <c r="F886" i="16"/>
  <c r="F887" i="16"/>
  <c r="F888" i="16"/>
  <c r="F889" i="16"/>
  <c r="F890" i="16"/>
  <c r="F891" i="16"/>
  <c r="F892" i="16"/>
  <c r="F893" i="16"/>
  <c r="F894" i="16"/>
  <c r="F895" i="16"/>
  <c r="F896" i="16"/>
  <c r="F897" i="16"/>
  <c r="F898" i="16"/>
  <c r="F899" i="16"/>
  <c r="F900" i="16"/>
  <c r="F901" i="16"/>
  <c r="F902" i="16"/>
  <c r="F903" i="16"/>
  <c r="F904" i="16"/>
  <c r="F905" i="16"/>
  <c r="F906" i="16"/>
  <c r="F907" i="16"/>
  <c r="F908" i="16"/>
  <c r="F909" i="16"/>
  <c r="F910" i="16"/>
  <c r="F911" i="16"/>
  <c r="F912" i="16"/>
  <c r="F913" i="16"/>
  <c r="F914" i="16"/>
  <c r="F915" i="16"/>
  <c r="F916" i="16"/>
  <c r="F917" i="16"/>
  <c r="F918" i="16"/>
  <c r="F919" i="16"/>
  <c r="F920" i="16"/>
  <c r="F921" i="16"/>
  <c r="F922" i="16"/>
  <c r="F923" i="16"/>
  <c r="F924" i="16"/>
  <c r="F925" i="16"/>
  <c r="F926" i="16"/>
  <c r="F927" i="16"/>
  <c r="F928" i="16"/>
  <c r="F929" i="16"/>
  <c r="F930" i="16"/>
  <c r="F931" i="16"/>
  <c r="F932" i="16"/>
  <c r="F933" i="16"/>
  <c r="F934" i="16"/>
  <c r="F935" i="16"/>
  <c r="F936" i="16"/>
  <c r="F937" i="16"/>
  <c r="F938" i="16"/>
  <c r="F939" i="16"/>
  <c r="F940" i="16"/>
  <c r="F941" i="16"/>
  <c r="F942" i="16"/>
  <c r="F943" i="16"/>
  <c r="F944" i="16"/>
  <c r="F945" i="16"/>
  <c r="F946" i="16"/>
  <c r="F947" i="16"/>
  <c r="F948" i="16"/>
  <c r="F949" i="16"/>
  <c r="F950" i="16"/>
  <c r="F951" i="16"/>
  <c r="F952" i="16"/>
  <c r="F953" i="16"/>
  <c r="F954" i="16"/>
  <c r="F955" i="16"/>
  <c r="F956" i="16"/>
  <c r="F957" i="16"/>
  <c r="F958" i="16"/>
  <c r="F959" i="16"/>
  <c r="F960" i="16"/>
  <c r="F961" i="16"/>
  <c r="F962" i="16"/>
  <c r="F963" i="16"/>
  <c r="F964" i="16"/>
  <c r="F965" i="16"/>
  <c r="F966" i="16"/>
  <c r="F967" i="16"/>
  <c r="F968" i="16"/>
  <c r="F969" i="16"/>
  <c r="F970" i="16"/>
  <c r="F971" i="16"/>
  <c r="F972" i="16"/>
  <c r="F973" i="16"/>
  <c r="F974" i="16"/>
  <c r="F975" i="16"/>
  <c r="F976" i="16"/>
  <c r="F977" i="16"/>
  <c r="F978" i="16"/>
  <c r="F979" i="16"/>
  <c r="F980" i="16"/>
  <c r="F981" i="16"/>
  <c r="F982" i="16"/>
  <c r="F983" i="16"/>
  <c r="F984" i="16"/>
  <c r="F985" i="16"/>
  <c r="F986" i="16"/>
  <c r="F987" i="16"/>
  <c r="F988" i="16"/>
  <c r="F989" i="16"/>
  <c r="F990" i="16"/>
  <c r="F991" i="16"/>
  <c r="F992" i="16"/>
  <c r="F993" i="16"/>
  <c r="F994" i="16"/>
  <c r="F995" i="16"/>
  <c r="F996" i="16"/>
  <c r="F997" i="16"/>
  <c r="F998" i="16"/>
  <c r="F999" i="16"/>
  <c r="F1000" i="16"/>
  <c r="F1001" i="16"/>
  <c r="F1002" i="16"/>
  <c r="N6" i="16"/>
  <c r="G3" i="16"/>
  <c r="I3" i="16" s="1"/>
  <c r="H3" i="16"/>
  <c r="G4" i="16"/>
  <c r="I4" i="16" s="1"/>
  <c r="H4" i="16"/>
  <c r="G5" i="16"/>
  <c r="I5" i="16" s="1"/>
  <c r="H5" i="16"/>
  <c r="G6" i="16"/>
  <c r="I6" i="16" s="1"/>
  <c r="H6" i="16"/>
  <c r="G7" i="16"/>
  <c r="H7" i="16"/>
  <c r="I7" i="16"/>
  <c r="G8" i="16"/>
  <c r="I8" i="16" s="1"/>
  <c r="H8" i="16"/>
  <c r="G9" i="16"/>
  <c r="I9" i="16" s="1"/>
  <c r="H9" i="16"/>
  <c r="G10" i="16"/>
  <c r="H10" i="16"/>
  <c r="I10" i="16"/>
  <c r="G11" i="16"/>
  <c r="I11" i="16" s="1"/>
  <c r="H11" i="16"/>
  <c r="G12" i="16"/>
  <c r="I12" i="16" s="1"/>
  <c r="H12" i="16"/>
  <c r="G13" i="16"/>
  <c r="I13" i="16" s="1"/>
  <c r="H13" i="16"/>
  <c r="G14" i="16"/>
  <c r="I14" i="16" s="1"/>
  <c r="H14" i="16"/>
  <c r="G15" i="16"/>
  <c r="H15" i="16"/>
  <c r="I15" i="16"/>
  <c r="G16" i="16"/>
  <c r="I16" i="16" s="1"/>
  <c r="H16" i="16"/>
  <c r="G17" i="16"/>
  <c r="I17" i="16" s="1"/>
  <c r="H17" i="16"/>
  <c r="G18" i="16"/>
  <c r="H18" i="16"/>
  <c r="I18" i="16"/>
  <c r="G19" i="16"/>
  <c r="I19" i="16" s="1"/>
  <c r="H19" i="16"/>
  <c r="G20" i="16"/>
  <c r="I20" i="16" s="1"/>
  <c r="H20" i="16"/>
  <c r="G21" i="16"/>
  <c r="I21" i="16" s="1"/>
  <c r="H21" i="16"/>
  <c r="G22" i="16"/>
  <c r="I22" i="16" s="1"/>
  <c r="H22" i="16"/>
  <c r="G23" i="16"/>
  <c r="H23" i="16"/>
  <c r="I23" i="16"/>
  <c r="G24" i="16"/>
  <c r="I24" i="16" s="1"/>
  <c r="J24" i="16" s="1"/>
  <c r="H24" i="16"/>
  <c r="G25" i="16"/>
  <c r="I25" i="16" s="1"/>
  <c r="H25" i="16"/>
  <c r="G26" i="16"/>
  <c r="H26" i="16"/>
  <c r="I26" i="16"/>
  <c r="G27" i="16"/>
  <c r="I27" i="16" s="1"/>
  <c r="H27" i="16"/>
  <c r="G28" i="16"/>
  <c r="I28" i="16" s="1"/>
  <c r="H28" i="16"/>
  <c r="G29" i="16"/>
  <c r="I29" i="16" s="1"/>
  <c r="H29" i="16"/>
  <c r="G30" i="16"/>
  <c r="I30" i="16" s="1"/>
  <c r="H30" i="16"/>
  <c r="G31" i="16"/>
  <c r="H31" i="16"/>
  <c r="I31" i="16"/>
  <c r="G32" i="16"/>
  <c r="I32" i="16" s="1"/>
  <c r="H32" i="16"/>
  <c r="G33" i="16"/>
  <c r="I33" i="16" s="1"/>
  <c r="H33" i="16"/>
  <c r="G34" i="16"/>
  <c r="H34" i="16"/>
  <c r="I34" i="16"/>
  <c r="G35" i="16"/>
  <c r="I35" i="16" s="1"/>
  <c r="H35" i="16"/>
  <c r="G36" i="16"/>
  <c r="I36" i="16" s="1"/>
  <c r="H36" i="16"/>
  <c r="G37" i="16"/>
  <c r="I37" i="16" s="1"/>
  <c r="H37" i="16"/>
  <c r="G38" i="16"/>
  <c r="I38" i="16" s="1"/>
  <c r="H38" i="16"/>
  <c r="G39" i="16"/>
  <c r="H39" i="16"/>
  <c r="I39" i="16"/>
  <c r="G40" i="16"/>
  <c r="I40" i="16" s="1"/>
  <c r="H40" i="16"/>
  <c r="G41" i="16"/>
  <c r="I41" i="16" s="1"/>
  <c r="H41" i="16"/>
  <c r="G42" i="16"/>
  <c r="H42" i="16"/>
  <c r="I42" i="16"/>
  <c r="G43" i="16"/>
  <c r="I43" i="16" s="1"/>
  <c r="H43" i="16"/>
  <c r="G44" i="16"/>
  <c r="I44" i="16" s="1"/>
  <c r="H44" i="16"/>
  <c r="G45" i="16"/>
  <c r="I45" i="16" s="1"/>
  <c r="H45" i="16"/>
  <c r="G46" i="16"/>
  <c r="I46" i="16" s="1"/>
  <c r="H46" i="16"/>
  <c r="G47" i="16"/>
  <c r="H47" i="16"/>
  <c r="I47" i="16"/>
  <c r="G48" i="16"/>
  <c r="I48" i="16" s="1"/>
  <c r="H48" i="16"/>
  <c r="G49" i="16"/>
  <c r="I49" i="16" s="1"/>
  <c r="K49" i="16" s="1"/>
  <c r="H49" i="16"/>
  <c r="G50" i="16"/>
  <c r="H50" i="16"/>
  <c r="I50" i="16"/>
  <c r="G51" i="16"/>
  <c r="I51" i="16" s="1"/>
  <c r="H51" i="16"/>
  <c r="G52" i="16"/>
  <c r="I52" i="16" s="1"/>
  <c r="H52" i="16"/>
  <c r="G53" i="16"/>
  <c r="I53" i="16" s="1"/>
  <c r="H53" i="16"/>
  <c r="G54" i="16"/>
  <c r="I54" i="16" s="1"/>
  <c r="H54" i="16"/>
  <c r="G55" i="16"/>
  <c r="H55" i="16"/>
  <c r="I55" i="16"/>
  <c r="G56" i="16"/>
  <c r="I56" i="16" s="1"/>
  <c r="J56" i="16" s="1"/>
  <c r="H56" i="16"/>
  <c r="G57" i="16"/>
  <c r="I57" i="16" s="1"/>
  <c r="H57" i="16"/>
  <c r="G58" i="16"/>
  <c r="H58" i="16"/>
  <c r="I58" i="16"/>
  <c r="G59" i="16"/>
  <c r="I59" i="16" s="1"/>
  <c r="H59" i="16"/>
  <c r="G60" i="16"/>
  <c r="I60" i="16" s="1"/>
  <c r="H60" i="16"/>
  <c r="G61" i="16"/>
  <c r="I61" i="16" s="1"/>
  <c r="H61" i="16"/>
  <c r="G62" i="16"/>
  <c r="I62" i="16" s="1"/>
  <c r="H62" i="16"/>
  <c r="G63" i="16"/>
  <c r="H63" i="16"/>
  <c r="I63" i="16"/>
  <c r="G64" i="16"/>
  <c r="I64" i="16" s="1"/>
  <c r="H64" i="16"/>
  <c r="G65" i="16"/>
  <c r="I65" i="16" s="1"/>
  <c r="H65" i="16"/>
  <c r="G66" i="16"/>
  <c r="H66" i="16"/>
  <c r="I66" i="16"/>
  <c r="G67" i="16"/>
  <c r="I67" i="16" s="1"/>
  <c r="H67" i="16"/>
  <c r="G68" i="16"/>
  <c r="I68" i="16" s="1"/>
  <c r="H68" i="16"/>
  <c r="G69" i="16"/>
  <c r="I69" i="16" s="1"/>
  <c r="H69" i="16"/>
  <c r="G70" i="16"/>
  <c r="I70" i="16" s="1"/>
  <c r="H70" i="16"/>
  <c r="G71" i="16"/>
  <c r="H71" i="16"/>
  <c r="I71" i="16"/>
  <c r="G72" i="16"/>
  <c r="I72" i="16" s="1"/>
  <c r="H72" i="16"/>
  <c r="G73" i="16"/>
  <c r="I73" i="16" s="1"/>
  <c r="H73" i="16"/>
  <c r="G74" i="16"/>
  <c r="H74" i="16"/>
  <c r="I74" i="16"/>
  <c r="G75" i="16"/>
  <c r="I75" i="16" s="1"/>
  <c r="H75" i="16"/>
  <c r="G76" i="16"/>
  <c r="I76" i="16" s="1"/>
  <c r="H76" i="16"/>
  <c r="G77" i="16"/>
  <c r="I77" i="16" s="1"/>
  <c r="H77" i="16"/>
  <c r="G78" i="16"/>
  <c r="I78" i="16" s="1"/>
  <c r="H78" i="16"/>
  <c r="G79" i="16"/>
  <c r="H79" i="16"/>
  <c r="I79" i="16"/>
  <c r="G80" i="16"/>
  <c r="I80" i="16" s="1"/>
  <c r="H80" i="16"/>
  <c r="G81" i="16"/>
  <c r="I81" i="16" s="1"/>
  <c r="K81" i="16" s="1"/>
  <c r="H81" i="16"/>
  <c r="G82" i="16"/>
  <c r="H82" i="16"/>
  <c r="I82" i="16"/>
  <c r="G83" i="16"/>
  <c r="I83" i="16" s="1"/>
  <c r="H83" i="16"/>
  <c r="G84" i="16"/>
  <c r="I84" i="16" s="1"/>
  <c r="H84" i="16"/>
  <c r="G85" i="16"/>
  <c r="H85" i="16"/>
  <c r="I85" i="16" s="1"/>
  <c r="G86" i="16"/>
  <c r="I86" i="16" s="1"/>
  <c r="H86" i="16"/>
  <c r="G87" i="16"/>
  <c r="H87" i="16"/>
  <c r="I87" i="16"/>
  <c r="G88" i="16"/>
  <c r="I88" i="16" s="1"/>
  <c r="J88" i="16" s="1"/>
  <c r="H88" i="16"/>
  <c r="G89" i="16"/>
  <c r="I89" i="16" s="1"/>
  <c r="H89" i="16"/>
  <c r="G90" i="16"/>
  <c r="H90" i="16"/>
  <c r="I90" i="16"/>
  <c r="G91" i="16"/>
  <c r="I91" i="16" s="1"/>
  <c r="H91" i="16"/>
  <c r="G92" i="16"/>
  <c r="I92" i="16" s="1"/>
  <c r="H92" i="16"/>
  <c r="G93" i="16"/>
  <c r="H93" i="16"/>
  <c r="I93" i="16" s="1"/>
  <c r="G94" i="16"/>
  <c r="I94" i="16" s="1"/>
  <c r="H94" i="16"/>
  <c r="G95" i="16"/>
  <c r="H95" i="16"/>
  <c r="I95" i="16"/>
  <c r="G96" i="16"/>
  <c r="I96" i="16" s="1"/>
  <c r="H96" i="16"/>
  <c r="G97" i="16"/>
  <c r="I97" i="16" s="1"/>
  <c r="H97" i="16"/>
  <c r="G98" i="16"/>
  <c r="H98" i="16"/>
  <c r="I98" i="16"/>
  <c r="G99" i="16"/>
  <c r="I99" i="16" s="1"/>
  <c r="H99" i="16"/>
  <c r="G100" i="16"/>
  <c r="I100" i="16" s="1"/>
  <c r="H100" i="16"/>
  <c r="G101" i="16"/>
  <c r="H101" i="16"/>
  <c r="I101" i="16" s="1"/>
  <c r="G102" i="16"/>
  <c r="I102" i="16" s="1"/>
  <c r="H102" i="16"/>
  <c r="G103" i="16"/>
  <c r="H103" i="16"/>
  <c r="I103" i="16"/>
  <c r="G104" i="16"/>
  <c r="I104" i="16" s="1"/>
  <c r="H104" i="16"/>
  <c r="G105" i="16"/>
  <c r="H105" i="16"/>
  <c r="I105" i="16"/>
  <c r="G106" i="16"/>
  <c r="H106" i="16"/>
  <c r="I106" i="16"/>
  <c r="G107" i="16"/>
  <c r="I107" i="16" s="1"/>
  <c r="H107" i="16"/>
  <c r="G108" i="16"/>
  <c r="I108" i="16" s="1"/>
  <c r="H108" i="16"/>
  <c r="G109" i="16"/>
  <c r="H109" i="16"/>
  <c r="I109" i="16" s="1"/>
  <c r="G110" i="16"/>
  <c r="I110" i="16" s="1"/>
  <c r="H110" i="16"/>
  <c r="G111" i="16"/>
  <c r="H111" i="16"/>
  <c r="I111" i="16"/>
  <c r="G112" i="16"/>
  <c r="I112" i="16" s="1"/>
  <c r="H112" i="16"/>
  <c r="G113" i="16"/>
  <c r="H113" i="16"/>
  <c r="I113" i="16"/>
  <c r="G114" i="16"/>
  <c r="H114" i="16"/>
  <c r="I114" i="16"/>
  <c r="G115" i="16"/>
  <c r="I115" i="16" s="1"/>
  <c r="H115" i="16"/>
  <c r="G116" i="16"/>
  <c r="I116" i="16" s="1"/>
  <c r="H116" i="16"/>
  <c r="G117" i="16"/>
  <c r="H117" i="16"/>
  <c r="I117" i="16" s="1"/>
  <c r="G118" i="16"/>
  <c r="I118" i="16" s="1"/>
  <c r="H118" i="16"/>
  <c r="G119" i="16"/>
  <c r="H119" i="16"/>
  <c r="I119" i="16"/>
  <c r="G120" i="16"/>
  <c r="I120" i="16" s="1"/>
  <c r="H120" i="16"/>
  <c r="G121" i="16"/>
  <c r="I121" i="16" s="1"/>
  <c r="H121" i="16"/>
  <c r="G122" i="16"/>
  <c r="H122" i="16"/>
  <c r="I122" i="16"/>
  <c r="G123" i="16"/>
  <c r="I123" i="16" s="1"/>
  <c r="H123" i="16"/>
  <c r="G124" i="16"/>
  <c r="I124" i="16" s="1"/>
  <c r="H124" i="16"/>
  <c r="G125" i="16"/>
  <c r="H125" i="16"/>
  <c r="I125" i="16" s="1"/>
  <c r="G126" i="16"/>
  <c r="I126" i="16" s="1"/>
  <c r="H126" i="16"/>
  <c r="G127" i="16"/>
  <c r="H127" i="16"/>
  <c r="I127" i="16"/>
  <c r="G128" i="16"/>
  <c r="I128" i="16" s="1"/>
  <c r="H128" i="16"/>
  <c r="G129" i="16"/>
  <c r="I129" i="16" s="1"/>
  <c r="H129" i="16"/>
  <c r="G130" i="16"/>
  <c r="H130" i="16"/>
  <c r="I130" i="16"/>
  <c r="G131" i="16"/>
  <c r="I131" i="16" s="1"/>
  <c r="H131" i="16"/>
  <c r="G132" i="16"/>
  <c r="I132" i="16" s="1"/>
  <c r="H132" i="16"/>
  <c r="G133" i="16"/>
  <c r="H133" i="16"/>
  <c r="I133" i="16" s="1"/>
  <c r="K133" i="16" s="1"/>
  <c r="G134" i="16"/>
  <c r="I134" i="16" s="1"/>
  <c r="H134" i="16"/>
  <c r="G135" i="16"/>
  <c r="H135" i="16"/>
  <c r="I135" i="16"/>
  <c r="G136" i="16"/>
  <c r="I136" i="16" s="1"/>
  <c r="H136" i="16"/>
  <c r="G137" i="16"/>
  <c r="I137" i="16" s="1"/>
  <c r="K137" i="16" s="1"/>
  <c r="H137" i="16"/>
  <c r="G138" i="16"/>
  <c r="H138" i="16"/>
  <c r="I138" i="16"/>
  <c r="G139" i="16"/>
  <c r="I139" i="16" s="1"/>
  <c r="H139" i="16"/>
  <c r="G140" i="16"/>
  <c r="I140" i="16" s="1"/>
  <c r="H140" i="16"/>
  <c r="G141" i="16"/>
  <c r="H141" i="16"/>
  <c r="I141" i="16" s="1"/>
  <c r="G142" i="16"/>
  <c r="I142" i="16" s="1"/>
  <c r="H142" i="16"/>
  <c r="G143" i="16"/>
  <c r="H143" i="16"/>
  <c r="I143" i="16"/>
  <c r="G144" i="16"/>
  <c r="I144" i="16" s="1"/>
  <c r="J144" i="16" s="1"/>
  <c r="H144" i="16"/>
  <c r="G145" i="16"/>
  <c r="I145" i="16" s="1"/>
  <c r="H145" i="16"/>
  <c r="G146" i="16"/>
  <c r="H146" i="16"/>
  <c r="I146" i="16"/>
  <c r="G147" i="16"/>
  <c r="I147" i="16" s="1"/>
  <c r="H147" i="16"/>
  <c r="G148" i="16"/>
  <c r="I148" i="16" s="1"/>
  <c r="H148" i="16"/>
  <c r="G149" i="16"/>
  <c r="H149" i="16"/>
  <c r="I149" i="16" s="1"/>
  <c r="G150" i="16"/>
  <c r="I150" i="16" s="1"/>
  <c r="H150" i="16"/>
  <c r="G151" i="16"/>
  <c r="H151" i="16"/>
  <c r="I151" i="16"/>
  <c r="G152" i="16"/>
  <c r="I152" i="16" s="1"/>
  <c r="H152" i="16"/>
  <c r="G153" i="16"/>
  <c r="I153" i="16" s="1"/>
  <c r="H153" i="16"/>
  <c r="G154" i="16"/>
  <c r="H154" i="16"/>
  <c r="I154" i="16"/>
  <c r="G155" i="16"/>
  <c r="I155" i="16" s="1"/>
  <c r="H155" i="16"/>
  <c r="G156" i="16"/>
  <c r="I156" i="16" s="1"/>
  <c r="H156" i="16"/>
  <c r="G157" i="16"/>
  <c r="H157" i="16"/>
  <c r="I157" i="16" s="1"/>
  <c r="G158" i="16"/>
  <c r="I158" i="16" s="1"/>
  <c r="H158" i="16"/>
  <c r="G159" i="16"/>
  <c r="H159" i="16"/>
  <c r="I159" i="16"/>
  <c r="G160" i="16"/>
  <c r="I160" i="16" s="1"/>
  <c r="H160" i="16"/>
  <c r="G161" i="16"/>
  <c r="I161" i="16" s="1"/>
  <c r="H161" i="16"/>
  <c r="G162" i="16"/>
  <c r="H162" i="16"/>
  <c r="I162" i="16"/>
  <c r="G163" i="16"/>
  <c r="I163" i="16" s="1"/>
  <c r="H163" i="16"/>
  <c r="G164" i="16"/>
  <c r="I164" i="16" s="1"/>
  <c r="H164" i="16"/>
  <c r="G165" i="16"/>
  <c r="H165" i="16"/>
  <c r="I165" i="16" s="1"/>
  <c r="K165" i="16" s="1"/>
  <c r="G166" i="16"/>
  <c r="I166" i="16" s="1"/>
  <c r="H166" i="16"/>
  <c r="G167" i="16"/>
  <c r="H167" i="16"/>
  <c r="I167" i="16"/>
  <c r="G168" i="16"/>
  <c r="I168" i="16" s="1"/>
  <c r="H168" i="16"/>
  <c r="G169" i="16"/>
  <c r="I169" i="16" s="1"/>
  <c r="K169" i="16" s="1"/>
  <c r="H169" i="16"/>
  <c r="G170" i="16"/>
  <c r="H170" i="16"/>
  <c r="I170" i="16"/>
  <c r="G171" i="16"/>
  <c r="I171" i="16" s="1"/>
  <c r="H171" i="16"/>
  <c r="G172" i="16"/>
  <c r="I172" i="16" s="1"/>
  <c r="H172" i="16"/>
  <c r="G173" i="16"/>
  <c r="H173" i="16"/>
  <c r="I173" i="16" s="1"/>
  <c r="G174" i="16"/>
  <c r="I174" i="16" s="1"/>
  <c r="H174" i="16"/>
  <c r="G175" i="16"/>
  <c r="H175" i="16"/>
  <c r="I175" i="16"/>
  <c r="G176" i="16"/>
  <c r="I176" i="16" s="1"/>
  <c r="J176" i="16" s="1"/>
  <c r="H176" i="16"/>
  <c r="G177" i="16"/>
  <c r="I177" i="16" s="1"/>
  <c r="H177" i="16"/>
  <c r="G178" i="16"/>
  <c r="H178" i="16"/>
  <c r="I178" i="16"/>
  <c r="G179" i="16"/>
  <c r="I179" i="16" s="1"/>
  <c r="H179" i="16"/>
  <c r="G180" i="16"/>
  <c r="I180" i="16" s="1"/>
  <c r="H180" i="16"/>
  <c r="G181" i="16"/>
  <c r="H181" i="16"/>
  <c r="I181" i="16" s="1"/>
  <c r="G182" i="16"/>
  <c r="I182" i="16" s="1"/>
  <c r="H182" i="16"/>
  <c r="G183" i="16"/>
  <c r="H183" i="16"/>
  <c r="I183" i="16"/>
  <c r="G184" i="16"/>
  <c r="I184" i="16" s="1"/>
  <c r="H184" i="16"/>
  <c r="G185" i="16"/>
  <c r="I185" i="16" s="1"/>
  <c r="H185" i="16"/>
  <c r="G186" i="16"/>
  <c r="H186" i="16"/>
  <c r="I186" i="16"/>
  <c r="G187" i="16"/>
  <c r="I187" i="16" s="1"/>
  <c r="H187" i="16"/>
  <c r="G188" i="16"/>
  <c r="I188" i="16" s="1"/>
  <c r="H188" i="16"/>
  <c r="G189" i="16"/>
  <c r="H189" i="16"/>
  <c r="I189" i="16" s="1"/>
  <c r="G190" i="16"/>
  <c r="I190" i="16" s="1"/>
  <c r="H190" i="16"/>
  <c r="G191" i="16"/>
  <c r="H191" i="16"/>
  <c r="I191" i="16"/>
  <c r="G192" i="16"/>
  <c r="I192" i="16" s="1"/>
  <c r="H192" i="16"/>
  <c r="G193" i="16"/>
  <c r="I193" i="16" s="1"/>
  <c r="H193" i="16"/>
  <c r="G194" i="16"/>
  <c r="H194" i="16"/>
  <c r="I194" i="16"/>
  <c r="G195" i="16"/>
  <c r="I195" i="16" s="1"/>
  <c r="H195" i="16"/>
  <c r="G196" i="16"/>
  <c r="I196" i="16" s="1"/>
  <c r="H196" i="16"/>
  <c r="G197" i="16"/>
  <c r="H197" i="16"/>
  <c r="I197" i="16" s="1"/>
  <c r="K197" i="16" s="1"/>
  <c r="G198" i="16"/>
  <c r="I198" i="16" s="1"/>
  <c r="H198" i="16"/>
  <c r="G199" i="16"/>
  <c r="H199" i="16"/>
  <c r="I199" i="16"/>
  <c r="G200" i="16"/>
  <c r="I200" i="16" s="1"/>
  <c r="H200" i="16"/>
  <c r="G201" i="16"/>
  <c r="I201" i="16" s="1"/>
  <c r="L201" i="16" s="1"/>
  <c r="H201" i="16"/>
  <c r="G202" i="16"/>
  <c r="H202" i="16"/>
  <c r="I202" i="16"/>
  <c r="G203" i="16"/>
  <c r="I203" i="16" s="1"/>
  <c r="H203" i="16"/>
  <c r="G204" i="16"/>
  <c r="I204" i="16" s="1"/>
  <c r="H204" i="16"/>
  <c r="G205" i="16"/>
  <c r="H205" i="16"/>
  <c r="I205" i="16" s="1"/>
  <c r="G206" i="16"/>
  <c r="I206" i="16" s="1"/>
  <c r="H206" i="16"/>
  <c r="G207" i="16"/>
  <c r="H207" i="16"/>
  <c r="I207" i="16"/>
  <c r="G208" i="16"/>
  <c r="I208" i="16" s="1"/>
  <c r="J208" i="16" s="1"/>
  <c r="H208" i="16"/>
  <c r="G209" i="16"/>
  <c r="I209" i="16" s="1"/>
  <c r="H209" i="16"/>
  <c r="G210" i="16"/>
  <c r="H210" i="16"/>
  <c r="I210" i="16"/>
  <c r="G211" i="16"/>
  <c r="I211" i="16" s="1"/>
  <c r="H211" i="16"/>
  <c r="G212" i="16"/>
  <c r="I212" i="16" s="1"/>
  <c r="H212" i="16"/>
  <c r="G213" i="16"/>
  <c r="H213" i="16"/>
  <c r="I213" i="16" s="1"/>
  <c r="G214" i="16"/>
  <c r="I214" i="16" s="1"/>
  <c r="H214" i="16"/>
  <c r="G215" i="16"/>
  <c r="H215" i="16"/>
  <c r="I215" i="16"/>
  <c r="G216" i="16"/>
  <c r="I216" i="16" s="1"/>
  <c r="H216" i="16"/>
  <c r="G217" i="16"/>
  <c r="I217" i="16" s="1"/>
  <c r="H217" i="16"/>
  <c r="G218" i="16"/>
  <c r="H218" i="16"/>
  <c r="I218" i="16"/>
  <c r="G219" i="16"/>
  <c r="I219" i="16" s="1"/>
  <c r="H219" i="16"/>
  <c r="G220" i="16"/>
  <c r="I220" i="16" s="1"/>
  <c r="H220" i="16"/>
  <c r="G221" i="16"/>
  <c r="H221" i="16"/>
  <c r="I221" i="16" s="1"/>
  <c r="G222" i="16"/>
  <c r="I222" i="16" s="1"/>
  <c r="H222" i="16"/>
  <c r="G223" i="16"/>
  <c r="H223" i="16"/>
  <c r="I223" i="16"/>
  <c r="G224" i="16"/>
  <c r="I224" i="16" s="1"/>
  <c r="H224" i="16"/>
  <c r="G225" i="16"/>
  <c r="I225" i="16" s="1"/>
  <c r="H225" i="16"/>
  <c r="G226" i="16"/>
  <c r="H226" i="16"/>
  <c r="I226" i="16"/>
  <c r="G227" i="16"/>
  <c r="I227" i="16" s="1"/>
  <c r="H227" i="16"/>
  <c r="G228" i="16"/>
  <c r="I228" i="16" s="1"/>
  <c r="H228" i="16"/>
  <c r="G229" i="16"/>
  <c r="H229" i="16"/>
  <c r="I229" i="16" s="1"/>
  <c r="J229" i="16" s="1"/>
  <c r="G230" i="16"/>
  <c r="I230" i="16" s="1"/>
  <c r="H230" i="16"/>
  <c r="G231" i="16"/>
  <c r="H231" i="16"/>
  <c r="I231" i="16"/>
  <c r="G232" i="16"/>
  <c r="I232" i="16" s="1"/>
  <c r="H232" i="16"/>
  <c r="G233" i="16"/>
  <c r="I233" i="16" s="1"/>
  <c r="L233" i="16" s="1"/>
  <c r="H233" i="16"/>
  <c r="G234" i="16"/>
  <c r="H234" i="16"/>
  <c r="I234" i="16"/>
  <c r="G235" i="16"/>
  <c r="I235" i="16" s="1"/>
  <c r="H235" i="16"/>
  <c r="G236" i="16"/>
  <c r="I236" i="16" s="1"/>
  <c r="H236" i="16"/>
  <c r="G237" i="16"/>
  <c r="H237" i="16"/>
  <c r="I237" i="16" s="1"/>
  <c r="G238" i="16"/>
  <c r="I238" i="16" s="1"/>
  <c r="H238" i="16"/>
  <c r="G239" i="16"/>
  <c r="H239" i="16"/>
  <c r="I239" i="16"/>
  <c r="G240" i="16"/>
  <c r="I240" i="16" s="1"/>
  <c r="J240" i="16" s="1"/>
  <c r="H240" i="16"/>
  <c r="G241" i="16"/>
  <c r="I241" i="16" s="1"/>
  <c r="H241" i="16"/>
  <c r="G242" i="16"/>
  <c r="H242" i="16"/>
  <c r="I242" i="16"/>
  <c r="G243" i="16"/>
  <c r="I243" i="16" s="1"/>
  <c r="H243" i="16"/>
  <c r="G244" i="16"/>
  <c r="I244" i="16" s="1"/>
  <c r="H244" i="16"/>
  <c r="G245" i="16"/>
  <c r="H245" i="16"/>
  <c r="I245" i="16" s="1"/>
  <c r="G246" i="16"/>
  <c r="I246" i="16" s="1"/>
  <c r="H246" i="16"/>
  <c r="G247" i="16"/>
  <c r="H247" i="16"/>
  <c r="I247" i="16"/>
  <c r="G248" i="16"/>
  <c r="I248" i="16" s="1"/>
  <c r="H248" i="16"/>
  <c r="G249" i="16"/>
  <c r="I249" i="16" s="1"/>
  <c r="H249" i="16"/>
  <c r="G250" i="16"/>
  <c r="H250" i="16"/>
  <c r="I250" i="16"/>
  <c r="G251" i="16"/>
  <c r="I251" i="16" s="1"/>
  <c r="H251" i="16"/>
  <c r="G252" i="16"/>
  <c r="I252" i="16" s="1"/>
  <c r="H252" i="16"/>
  <c r="G253" i="16"/>
  <c r="H253" i="16"/>
  <c r="I253" i="16" s="1"/>
  <c r="G254" i="16"/>
  <c r="I254" i="16" s="1"/>
  <c r="H254" i="16"/>
  <c r="G255" i="16"/>
  <c r="H255" i="16"/>
  <c r="I255" i="16"/>
  <c r="G256" i="16"/>
  <c r="I256" i="16" s="1"/>
  <c r="H256" i="16"/>
  <c r="G257" i="16"/>
  <c r="I257" i="16" s="1"/>
  <c r="H257" i="16"/>
  <c r="G258" i="16"/>
  <c r="H258" i="16"/>
  <c r="I258" i="16"/>
  <c r="G259" i="16"/>
  <c r="I259" i="16" s="1"/>
  <c r="H259" i="16"/>
  <c r="G260" i="16"/>
  <c r="I260" i="16" s="1"/>
  <c r="H260" i="16"/>
  <c r="G261" i="16"/>
  <c r="H261" i="16"/>
  <c r="I261" i="16" s="1"/>
  <c r="K261" i="16" s="1"/>
  <c r="G262" i="16"/>
  <c r="I262" i="16" s="1"/>
  <c r="H262" i="16"/>
  <c r="G263" i="16"/>
  <c r="H263" i="16"/>
  <c r="I263" i="16"/>
  <c r="G264" i="16"/>
  <c r="I264" i="16" s="1"/>
  <c r="H264" i="16"/>
  <c r="G265" i="16"/>
  <c r="I265" i="16" s="1"/>
  <c r="L265" i="16" s="1"/>
  <c r="H265" i="16"/>
  <c r="G266" i="16"/>
  <c r="H266" i="16"/>
  <c r="I266" i="16"/>
  <c r="G267" i="16"/>
  <c r="I267" i="16" s="1"/>
  <c r="H267" i="16"/>
  <c r="G268" i="16"/>
  <c r="I268" i="16" s="1"/>
  <c r="H268" i="16"/>
  <c r="G269" i="16"/>
  <c r="H269" i="16"/>
  <c r="I269" i="16" s="1"/>
  <c r="G270" i="16"/>
  <c r="I270" i="16" s="1"/>
  <c r="H270" i="16"/>
  <c r="G271" i="16"/>
  <c r="H271" i="16"/>
  <c r="I271" i="16"/>
  <c r="G272" i="16"/>
  <c r="I272" i="16" s="1"/>
  <c r="J272" i="16" s="1"/>
  <c r="H272" i="16"/>
  <c r="G273" i="16"/>
  <c r="I273" i="16" s="1"/>
  <c r="H273" i="16"/>
  <c r="G274" i="16"/>
  <c r="H274" i="16"/>
  <c r="I274" i="16"/>
  <c r="G275" i="16"/>
  <c r="I275" i="16" s="1"/>
  <c r="H275" i="16"/>
  <c r="G276" i="16"/>
  <c r="H276" i="16"/>
  <c r="I276" i="16" s="1"/>
  <c r="G277" i="16"/>
  <c r="H277" i="16"/>
  <c r="I277" i="16" s="1"/>
  <c r="G278" i="16"/>
  <c r="I278" i="16" s="1"/>
  <c r="H278" i="16"/>
  <c r="G279" i="16"/>
  <c r="H279" i="16"/>
  <c r="I279" i="16"/>
  <c r="G280" i="16"/>
  <c r="I280" i="16" s="1"/>
  <c r="H280" i="16"/>
  <c r="G281" i="16"/>
  <c r="I281" i="16" s="1"/>
  <c r="H281" i="16"/>
  <c r="G282" i="16"/>
  <c r="H282" i="16"/>
  <c r="I282" i="16"/>
  <c r="G283" i="16"/>
  <c r="I283" i="16" s="1"/>
  <c r="H283" i="16"/>
  <c r="G284" i="16"/>
  <c r="H284" i="16"/>
  <c r="I284" i="16"/>
  <c r="G285" i="16"/>
  <c r="H285" i="16"/>
  <c r="I285" i="16" s="1"/>
  <c r="G286" i="16"/>
  <c r="I286" i="16" s="1"/>
  <c r="J286" i="16" s="1"/>
  <c r="H286" i="16"/>
  <c r="G287" i="16"/>
  <c r="H287" i="16"/>
  <c r="I287" i="16"/>
  <c r="G288" i="16"/>
  <c r="I288" i="16" s="1"/>
  <c r="H288" i="16"/>
  <c r="G289" i="16"/>
  <c r="I289" i="16" s="1"/>
  <c r="H289" i="16"/>
  <c r="G290" i="16"/>
  <c r="H290" i="16"/>
  <c r="I290" i="16"/>
  <c r="G291" i="16"/>
  <c r="I291" i="16" s="1"/>
  <c r="H291" i="16"/>
  <c r="G292" i="16"/>
  <c r="H292" i="16"/>
  <c r="I292" i="16"/>
  <c r="G293" i="16"/>
  <c r="H293" i="16"/>
  <c r="I293" i="16" s="1"/>
  <c r="G294" i="16"/>
  <c r="I294" i="16" s="1"/>
  <c r="H294" i="16"/>
  <c r="G295" i="16"/>
  <c r="H295" i="16"/>
  <c r="I295" i="16"/>
  <c r="G296" i="16"/>
  <c r="I296" i="16" s="1"/>
  <c r="J296" i="16" s="1"/>
  <c r="H296" i="16"/>
  <c r="G297" i="16"/>
  <c r="I297" i="16" s="1"/>
  <c r="H297" i="16"/>
  <c r="G298" i="16"/>
  <c r="H298" i="16"/>
  <c r="I298" i="16"/>
  <c r="G299" i="16"/>
  <c r="I299" i="16" s="1"/>
  <c r="H299" i="16"/>
  <c r="G300" i="16"/>
  <c r="H300" i="16"/>
  <c r="I300" i="16"/>
  <c r="G301" i="16"/>
  <c r="H301" i="16"/>
  <c r="I301" i="16" s="1"/>
  <c r="G302" i="16"/>
  <c r="I302" i="16" s="1"/>
  <c r="H302" i="16"/>
  <c r="G303" i="16"/>
  <c r="H303" i="16"/>
  <c r="I303" i="16"/>
  <c r="G304" i="16"/>
  <c r="I304" i="16" s="1"/>
  <c r="H304" i="16"/>
  <c r="G305" i="16"/>
  <c r="I305" i="16" s="1"/>
  <c r="H305" i="16"/>
  <c r="G306" i="16"/>
  <c r="H306" i="16"/>
  <c r="I306" i="16"/>
  <c r="G307" i="16"/>
  <c r="I307" i="16" s="1"/>
  <c r="H307" i="16"/>
  <c r="G308" i="16"/>
  <c r="H308" i="16"/>
  <c r="I308" i="16"/>
  <c r="G309" i="16"/>
  <c r="H309" i="16"/>
  <c r="I309" i="16" s="1"/>
  <c r="K309" i="16" s="1"/>
  <c r="G310" i="16"/>
  <c r="I310" i="16" s="1"/>
  <c r="H310" i="16"/>
  <c r="G311" i="16"/>
  <c r="H311" i="16"/>
  <c r="I311" i="16"/>
  <c r="G312" i="16"/>
  <c r="I312" i="16" s="1"/>
  <c r="H312" i="16"/>
  <c r="G313" i="16"/>
  <c r="I313" i="16" s="1"/>
  <c r="J313" i="16" s="1"/>
  <c r="H313" i="16"/>
  <c r="G314" i="16"/>
  <c r="H314" i="16"/>
  <c r="I314" i="16"/>
  <c r="G315" i="16"/>
  <c r="I315" i="16" s="1"/>
  <c r="H315" i="16"/>
  <c r="G316" i="16"/>
  <c r="H316" i="16"/>
  <c r="I316" i="16"/>
  <c r="G317" i="16"/>
  <c r="H317" i="16"/>
  <c r="I317" i="16" s="1"/>
  <c r="G318" i="16"/>
  <c r="I318" i="16" s="1"/>
  <c r="H318" i="16"/>
  <c r="G319" i="16"/>
  <c r="H319" i="16"/>
  <c r="I319" i="16"/>
  <c r="G320" i="16"/>
  <c r="I320" i="16" s="1"/>
  <c r="H320" i="16"/>
  <c r="G321" i="16"/>
  <c r="I321" i="16" s="1"/>
  <c r="H321" i="16"/>
  <c r="G322" i="16"/>
  <c r="H322" i="16"/>
  <c r="I322" i="16"/>
  <c r="G323" i="16"/>
  <c r="I323" i="16" s="1"/>
  <c r="J323" i="16" s="1"/>
  <c r="H323" i="16"/>
  <c r="G324" i="16"/>
  <c r="H324" i="16"/>
  <c r="I324" i="16"/>
  <c r="G325" i="16"/>
  <c r="H325" i="16"/>
  <c r="I325" i="16" s="1"/>
  <c r="G326" i="16"/>
  <c r="I326" i="16" s="1"/>
  <c r="H326" i="16"/>
  <c r="G327" i="16"/>
  <c r="H327" i="16"/>
  <c r="I327" i="16"/>
  <c r="G328" i="16"/>
  <c r="I328" i="16" s="1"/>
  <c r="H328" i="16"/>
  <c r="G329" i="16"/>
  <c r="H329" i="16"/>
  <c r="I329" i="16"/>
  <c r="G330" i="16"/>
  <c r="H330" i="16"/>
  <c r="I330" i="16"/>
  <c r="G331" i="16"/>
  <c r="I331" i="16" s="1"/>
  <c r="H331" i="16"/>
  <c r="G332" i="16"/>
  <c r="H332" i="16"/>
  <c r="I332" i="16"/>
  <c r="G333" i="16"/>
  <c r="H333" i="16"/>
  <c r="I333" i="16" s="1"/>
  <c r="G334" i="16"/>
  <c r="I334" i="16" s="1"/>
  <c r="H334" i="16"/>
  <c r="G335" i="16"/>
  <c r="H335" i="16"/>
  <c r="I335" i="16"/>
  <c r="G336" i="16"/>
  <c r="I336" i="16" s="1"/>
  <c r="J336" i="16" s="1"/>
  <c r="H336" i="16"/>
  <c r="G337" i="16"/>
  <c r="H337" i="16"/>
  <c r="I337" i="16"/>
  <c r="G338" i="16"/>
  <c r="H338" i="16"/>
  <c r="I338" i="16"/>
  <c r="G339" i="16"/>
  <c r="I339" i="16" s="1"/>
  <c r="J339" i="16" s="1"/>
  <c r="H339" i="16"/>
  <c r="G340" i="16"/>
  <c r="H340" i="16"/>
  <c r="I340" i="16"/>
  <c r="G341" i="16"/>
  <c r="H341" i="16"/>
  <c r="I341" i="16" s="1"/>
  <c r="G342" i="16"/>
  <c r="I342" i="16" s="1"/>
  <c r="H342" i="16"/>
  <c r="G343" i="16"/>
  <c r="H343" i="16"/>
  <c r="I343" i="16"/>
  <c r="G344" i="16"/>
  <c r="I344" i="16" s="1"/>
  <c r="H344" i="16"/>
  <c r="G345" i="16"/>
  <c r="H345" i="16"/>
  <c r="I345" i="16"/>
  <c r="G346" i="16"/>
  <c r="H346" i="16"/>
  <c r="I346" i="16"/>
  <c r="G347" i="16"/>
  <c r="I347" i="16" s="1"/>
  <c r="H347" i="16"/>
  <c r="G348" i="16"/>
  <c r="H348" i="16"/>
  <c r="I348" i="16"/>
  <c r="G349" i="16"/>
  <c r="H349" i="16"/>
  <c r="I349" i="16" s="1"/>
  <c r="G350" i="16"/>
  <c r="I350" i="16" s="1"/>
  <c r="H350" i="16"/>
  <c r="G351" i="16"/>
  <c r="H351" i="16"/>
  <c r="I351" i="16"/>
  <c r="G352" i="16"/>
  <c r="I352" i="16" s="1"/>
  <c r="J352" i="16" s="1"/>
  <c r="H352" i="16"/>
  <c r="G353" i="16"/>
  <c r="H353" i="16"/>
  <c r="I353" i="16"/>
  <c r="G354" i="16"/>
  <c r="H354" i="16"/>
  <c r="I354" i="16"/>
  <c r="G355" i="16"/>
  <c r="I355" i="16" s="1"/>
  <c r="J355" i="16" s="1"/>
  <c r="H355" i="16"/>
  <c r="G356" i="16"/>
  <c r="H356" i="16"/>
  <c r="I356" i="16"/>
  <c r="G357" i="16"/>
  <c r="H357" i="16"/>
  <c r="I357" i="16" s="1"/>
  <c r="G358" i="16"/>
  <c r="I358" i="16" s="1"/>
  <c r="H358" i="16"/>
  <c r="G359" i="16"/>
  <c r="H359" i="16"/>
  <c r="I359" i="16"/>
  <c r="G360" i="16"/>
  <c r="I360" i="16" s="1"/>
  <c r="H360" i="16"/>
  <c r="G361" i="16"/>
  <c r="I361" i="16" s="1"/>
  <c r="H361" i="16"/>
  <c r="G362" i="16"/>
  <c r="H362" i="16"/>
  <c r="I362" i="16"/>
  <c r="G363" i="16"/>
  <c r="I363" i="16" s="1"/>
  <c r="H363" i="16"/>
  <c r="G364" i="16"/>
  <c r="H364" i="16"/>
  <c r="I364" i="16"/>
  <c r="G365" i="16"/>
  <c r="H365" i="16"/>
  <c r="I365" i="16" s="1"/>
  <c r="G366" i="16"/>
  <c r="I366" i="16" s="1"/>
  <c r="H366" i="16"/>
  <c r="G367" i="16"/>
  <c r="H367" i="16"/>
  <c r="I367" i="16"/>
  <c r="G368" i="16"/>
  <c r="I368" i="16" s="1"/>
  <c r="H368" i="16"/>
  <c r="G369" i="16"/>
  <c r="I369" i="16" s="1"/>
  <c r="H369" i="16"/>
  <c r="G370" i="16"/>
  <c r="H370" i="16"/>
  <c r="I370" i="16"/>
  <c r="G371" i="16"/>
  <c r="I371" i="16" s="1"/>
  <c r="H371" i="16"/>
  <c r="G372" i="16"/>
  <c r="H372" i="16"/>
  <c r="I372" i="16"/>
  <c r="G373" i="16"/>
  <c r="H373" i="16"/>
  <c r="I373" i="16" s="1"/>
  <c r="G374" i="16"/>
  <c r="I374" i="16" s="1"/>
  <c r="H374" i="16"/>
  <c r="G375" i="16"/>
  <c r="H375" i="16"/>
  <c r="I375" i="16"/>
  <c r="G376" i="16"/>
  <c r="I376" i="16" s="1"/>
  <c r="H376" i="16"/>
  <c r="G377" i="16"/>
  <c r="I377" i="16" s="1"/>
  <c r="H377" i="16"/>
  <c r="G378" i="16"/>
  <c r="H378" i="16"/>
  <c r="I378" i="16"/>
  <c r="G379" i="16"/>
  <c r="I379" i="16" s="1"/>
  <c r="H379" i="16"/>
  <c r="G380" i="16"/>
  <c r="H380" i="16"/>
  <c r="I380" i="16"/>
  <c r="G381" i="16"/>
  <c r="H381" i="16"/>
  <c r="I381" i="16" s="1"/>
  <c r="G382" i="16"/>
  <c r="I382" i="16" s="1"/>
  <c r="J382" i="16" s="1"/>
  <c r="H382" i="16"/>
  <c r="G383" i="16"/>
  <c r="H383" i="16"/>
  <c r="I383" i="16"/>
  <c r="G384" i="16"/>
  <c r="I384" i="16" s="1"/>
  <c r="H384" i="16"/>
  <c r="G385" i="16"/>
  <c r="I385" i="16" s="1"/>
  <c r="H385" i="16"/>
  <c r="G386" i="16"/>
  <c r="H386" i="16"/>
  <c r="I386" i="16"/>
  <c r="G387" i="16"/>
  <c r="I387" i="16" s="1"/>
  <c r="H387" i="16"/>
  <c r="G388" i="16"/>
  <c r="H388" i="16"/>
  <c r="I388" i="16" s="1"/>
  <c r="G389" i="16"/>
  <c r="H389" i="16"/>
  <c r="I389" i="16" s="1"/>
  <c r="G390" i="16"/>
  <c r="I390" i="16" s="1"/>
  <c r="H390" i="16"/>
  <c r="G391" i="16"/>
  <c r="H391" i="16"/>
  <c r="I391" i="16"/>
  <c r="G392" i="16"/>
  <c r="I392" i="16" s="1"/>
  <c r="H392" i="16"/>
  <c r="G393" i="16"/>
  <c r="H393" i="16"/>
  <c r="I393" i="16" s="1"/>
  <c r="G394" i="16"/>
  <c r="H394" i="16"/>
  <c r="I394" i="16"/>
  <c r="G395" i="16"/>
  <c r="I395" i="16" s="1"/>
  <c r="H395" i="16"/>
  <c r="G396" i="16"/>
  <c r="I396" i="16" s="1"/>
  <c r="J396" i="16" s="1"/>
  <c r="H396" i="16"/>
  <c r="G397" i="16"/>
  <c r="H397" i="16"/>
  <c r="I397" i="16" s="1"/>
  <c r="G398" i="16"/>
  <c r="I398" i="16" s="1"/>
  <c r="H398" i="16"/>
  <c r="G399" i="16"/>
  <c r="H399" i="16"/>
  <c r="I399" i="16"/>
  <c r="G400" i="16"/>
  <c r="I400" i="16" s="1"/>
  <c r="H400" i="16"/>
  <c r="G401" i="16"/>
  <c r="I401" i="16" s="1"/>
  <c r="H401" i="16"/>
  <c r="G402" i="16"/>
  <c r="H402" i="16"/>
  <c r="I402" i="16"/>
  <c r="G403" i="16"/>
  <c r="I403" i="16" s="1"/>
  <c r="J403" i="16" s="1"/>
  <c r="H403" i="16"/>
  <c r="G404" i="16"/>
  <c r="H404" i="16"/>
  <c r="I404" i="16" s="1"/>
  <c r="G405" i="16"/>
  <c r="H405" i="16"/>
  <c r="I405" i="16" s="1"/>
  <c r="G406" i="16"/>
  <c r="I406" i="16" s="1"/>
  <c r="H406" i="16"/>
  <c r="G407" i="16"/>
  <c r="H407" i="16"/>
  <c r="I407" i="16"/>
  <c r="G408" i="16"/>
  <c r="I408" i="16" s="1"/>
  <c r="H408" i="16"/>
  <c r="G409" i="16"/>
  <c r="I409" i="16" s="1"/>
  <c r="H409" i="16"/>
  <c r="G410" i="16"/>
  <c r="H410" i="16"/>
  <c r="I410" i="16"/>
  <c r="G411" i="16"/>
  <c r="I411" i="16" s="1"/>
  <c r="H411" i="16"/>
  <c r="G412" i="16"/>
  <c r="H412" i="16"/>
  <c r="I412" i="16" s="1"/>
  <c r="G413" i="16"/>
  <c r="H413" i="16"/>
  <c r="I413" i="16" s="1"/>
  <c r="G414" i="16"/>
  <c r="I414" i="16" s="1"/>
  <c r="J414" i="16" s="1"/>
  <c r="H414" i="16"/>
  <c r="G415" i="16"/>
  <c r="H415" i="16"/>
  <c r="I415" i="16"/>
  <c r="G416" i="16"/>
  <c r="I416" i="16" s="1"/>
  <c r="H416" i="16"/>
  <c r="G417" i="16"/>
  <c r="I417" i="16" s="1"/>
  <c r="H417" i="16"/>
  <c r="G418" i="16"/>
  <c r="H418" i="16"/>
  <c r="I418" i="16"/>
  <c r="G419" i="16"/>
  <c r="I419" i="16" s="1"/>
  <c r="H419" i="16"/>
  <c r="G420" i="16"/>
  <c r="H420" i="16"/>
  <c r="I420" i="16" s="1"/>
  <c r="G421" i="16"/>
  <c r="H421" i="16"/>
  <c r="I421" i="16" s="1"/>
  <c r="G422" i="16"/>
  <c r="I422" i="16" s="1"/>
  <c r="H422" i="16"/>
  <c r="G423" i="16"/>
  <c r="H423" i="16"/>
  <c r="I423" i="16"/>
  <c r="G424" i="16"/>
  <c r="I424" i="16" s="1"/>
  <c r="H424" i="16"/>
  <c r="G425" i="16"/>
  <c r="I425" i="16" s="1"/>
  <c r="H425" i="16"/>
  <c r="G426" i="16"/>
  <c r="H426" i="16"/>
  <c r="I426" i="16"/>
  <c r="G427" i="16"/>
  <c r="I427" i="16" s="1"/>
  <c r="H427" i="16"/>
  <c r="G428" i="16"/>
  <c r="H428" i="16"/>
  <c r="I428" i="16"/>
  <c r="G429" i="16"/>
  <c r="H429" i="16"/>
  <c r="I429" i="16" s="1"/>
  <c r="G430" i="16"/>
  <c r="I430" i="16" s="1"/>
  <c r="H430" i="16"/>
  <c r="G431" i="16"/>
  <c r="H431" i="16"/>
  <c r="I431" i="16"/>
  <c r="G432" i="16"/>
  <c r="I432" i="16" s="1"/>
  <c r="H432" i="16"/>
  <c r="G433" i="16"/>
  <c r="I433" i="16" s="1"/>
  <c r="H433" i="16"/>
  <c r="G434" i="16"/>
  <c r="H434" i="16"/>
  <c r="I434" i="16"/>
  <c r="G435" i="16"/>
  <c r="I435" i="16" s="1"/>
  <c r="H435" i="16"/>
  <c r="G436" i="16"/>
  <c r="H436" i="16"/>
  <c r="I436" i="16"/>
  <c r="G437" i="16"/>
  <c r="H437" i="16"/>
  <c r="I437" i="16" s="1"/>
  <c r="G438" i="16"/>
  <c r="I438" i="16" s="1"/>
  <c r="J438" i="16" s="1"/>
  <c r="H438" i="16"/>
  <c r="G439" i="16"/>
  <c r="H439" i="16"/>
  <c r="I439" i="16"/>
  <c r="G440" i="16"/>
  <c r="I440" i="16" s="1"/>
  <c r="H440" i="16"/>
  <c r="G441" i="16"/>
  <c r="I441" i="16" s="1"/>
  <c r="H441" i="16"/>
  <c r="G442" i="16"/>
  <c r="H442" i="16"/>
  <c r="I442" i="16"/>
  <c r="G443" i="16"/>
  <c r="I443" i="16" s="1"/>
  <c r="H443" i="16"/>
  <c r="G444" i="16"/>
  <c r="H444" i="16"/>
  <c r="I444" i="16"/>
  <c r="G445" i="16"/>
  <c r="H445" i="16"/>
  <c r="I445" i="16" s="1"/>
  <c r="G446" i="16"/>
  <c r="I446" i="16" s="1"/>
  <c r="H446" i="16"/>
  <c r="G447" i="16"/>
  <c r="H447" i="16"/>
  <c r="I447" i="16"/>
  <c r="G448" i="16"/>
  <c r="I448" i="16" s="1"/>
  <c r="J448" i="16" s="1"/>
  <c r="H448" i="16"/>
  <c r="G449" i="16"/>
  <c r="I449" i="16" s="1"/>
  <c r="H449" i="16"/>
  <c r="G450" i="16"/>
  <c r="H450" i="16"/>
  <c r="I450" i="16"/>
  <c r="G451" i="16"/>
  <c r="I451" i="16" s="1"/>
  <c r="H451" i="16"/>
  <c r="G452" i="16"/>
  <c r="H452" i="16"/>
  <c r="I452" i="16"/>
  <c r="G453" i="16"/>
  <c r="H453" i="16"/>
  <c r="I453" i="16" s="1"/>
  <c r="G454" i="16"/>
  <c r="I454" i="16" s="1"/>
  <c r="H454" i="16"/>
  <c r="G455" i="16"/>
  <c r="H455" i="16"/>
  <c r="I455" i="16"/>
  <c r="G456" i="16"/>
  <c r="I456" i="16" s="1"/>
  <c r="H456" i="16"/>
  <c r="G457" i="16"/>
  <c r="I457" i="16" s="1"/>
  <c r="H457" i="16"/>
  <c r="G458" i="16"/>
  <c r="H458" i="16"/>
  <c r="I458" i="16"/>
  <c r="G459" i="16"/>
  <c r="I459" i="16" s="1"/>
  <c r="H459" i="16"/>
  <c r="G460" i="16"/>
  <c r="H460" i="16"/>
  <c r="I460" i="16"/>
  <c r="G461" i="16"/>
  <c r="H461" i="16"/>
  <c r="I461" i="16" s="1"/>
  <c r="K461" i="16" s="1"/>
  <c r="G462" i="16"/>
  <c r="I462" i="16" s="1"/>
  <c r="H462" i="16"/>
  <c r="G463" i="16"/>
  <c r="H463" i="16"/>
  <c r="I463" i="16"/>
  <c r="G464" i="16"/>
  <c r="I464" i="16" s="1"/>
  <c r="H464" i="16"/>
  <c r="G465" i="16"/>
  <c r="I465" i="16" s="1"/>
  <c r="L465" i="16" s="1"/>
  <c r="H465" i="16"/>
  <c r="G466" i="16"/>
  <c r="H466" i="16"/>
  <c r="I466" i="16"/>
  <c r="G467" i="16"/>
  <c r="I467" i="16" s="1"/>
  <c r="H467" i="16"/>
  <c r="G468" i="16"/>
  <c r="H468" i="16"/>
  <c r="I468" i="16"/>
  <c r="G469" i="16"/>
  <c r="H469" i="16"/>
  <c r="I469" i="16" s="1"/>
  <c r="G470" i="16"/>
  <c r="I470" i="16" s="1"/>
  <c r="H470" i="16"/>
  <c r="G471" i="16"/>
  <c r="H471" i="16"/>
  <c r="I471" i="16"/>
  <c r="G472" i="16"/>
  <c r="I472" i="16" s="1"/>
  <c r="H472" i="16"/>
  <c r="G473" i="16"/>
  <c r="I473" i="16" s="1"/>
  <c r="H473" i="16"/>
  <c r="G474" i="16"/>
  <c r="H474" i="16"/>
  <c r="I474" i="16"/>
  <c r="G475" i="16"/>
  <c r="I475" i="16" s="1"/>
  <c r="J475" i="16" s="1"/>
  <c r="H475" i="16"/>
  <c r="G476" i="16"/>
  <c r="H476" i="16"/>
  <c r="I476" i="16"/>
  <c r="G477" i="16"/>
  <c r="H477" i="16"/>
  <c r="I477" i="16" s="1"/>
  <c r="G478" i="16"/>
  <c r="I478" i="16" s="1"/>
  <c r="H478" i="16"/>
  <c r="G479" i="16"/>
  <c r="H479" i="16"/>
  <c r="I479" i="16"/>
  <c r="G480" i="16"/>
  <c r="I480" i="16" s="1"/>
  <c r="H480" i="16"/>
  <c r="G481" i="16"/>
  <c r="I481" i="16" s="1"/>
  <c r="H481" i="16"/>
  <c r="G482" i="16"/>
  <c r="H482" i="16"/>
  <c r="I482" i="16"/>
  <c r="G483" i="16"/>
  <c r="I483" i="16" s="1"/>
  <c r="H483" i="16"/>
  <c r="G484" i="16"/>
  <c r="H484" i="16"/>
  <c r="I484" i="16"/>
  <c r="G485" i="16"/>
  <c r="H485" i="16"/>
  <c r="I485" i="16" s="1"/>
  <c r="G486" i="16"/>
  <c r="I486" i="16" s="1"/>
  <c r="H486" i="16"/>
  <c r="G487" i="16"/>
  <c r="H487" i="16"/>
  <c r="I487" i="16"/>
  <c r="G488" i="16"/>
  <c r="I488" i="16" s="1"/>
  <c r="H488" i="16"/>
  <c r="G489" i="16"/>
  <c r="I489" i="16" s="1"/>
  <c r="H489" i="16"/>
  <c r="G490" i="16"/>
  <c r="H490" i="16"/>
  <c r="I490" i="16"/>
  <c r="G491" i="16"/>
  <c r="I491" i="16" s="1"/>
  <c r="H491" i="16"/>
  <c r="G492" i="16"/>
  <c r="H492" i="16"/>
  <c r="I492" i="16"/>
  <c r="G493" i="16"/>
  <c r="H493" i="16"/>
  <c r="I493" i="16" s="1"/>
  <c r="G494" i="16"/>
  <c r="I494" i="16" s="1"/>
  <c r="H494" i="16"/>
  <c r="G495" i="16"/>
  <c r="H495" i="16"/>
  <c r="I495" i="16"/>
  <c r="G496" i="16"/>
  <c r="I496" i="16" s="1"/>
  <c r="H496" i="16"/>
  <c r="G497" i="16"/>
  <c r="I497" i="16" s="1"/>
  <c r="H497" i="16"/>
  <c r="G498" i="16"/>
  <c r="H498" i="16"/>
  <c r="I498" i="16"/>
  <c r="G499" i="16"/>
  <c r="I499" i="16" s="1"/>
  <c r="H499" i="16"/>
  <c r="G500" i="16"/>
  <c r="H500" i="16"/>
  <c r="I500" i="16"/>
  <c r="G501" i="16"/>
  <c r="H501" i="16"/>
  <c r="I501" i="16" s="1"/>
  <c r="G502" i="16"/>
  <c r="I502" i="16" s="1"/>
  <c r="J502" i="16" s="1"/>
  <c r="H502" i="16"/>
  <c r="G503" i="16"/>
  <c r="H503" i="16"/>
  <c r="I503" i="16"/>
  <c r="G504" i="16"/>
  <c r="I504" i="16" s="1"/>
  <c r="H504" i="16"/>
  <c r="G505" i="16"/>
  <c r="I505" i="16" s="1"/>
  <c r="H505" i="16"/>
  <c r="G506" i="16"/>
  <c r="H506" i="16"/>
  <c r="I506" i="16"/>
  <c r="G507" i="16"/>
  <c r="I507" i="16" s="1"/>
  <c r="H507" i="16"/>
  <c r="G508" i="16"/>
  <c r="H508" i="16"/>
  <c r="I508" i="16"/>
  <c r="G509" i="16"/>
  <c r="H509" i="16"/>
  <c r="I509" i="16" s="1"/>
  <c r="G510" i="16"/>
  <c r="I510" i="16" s="1"/>
  <c r="H510" i="16"/>
  <c r="G511" i="16"/>
  <c r="H511" i="16"/>
  <c r="I511" i="16"/>
  <c r="G512" i="16"/>
  <c r="I512" i="16" s="1"/>
  <c r="J512" i="16" s="1"/>
  <c r="H512" i="16"/>
  <c r="G513" i="16"/>
  <c r="I513" i="16" s="1"/>
  <c r="H513" i="16"/>
  <c r="G514" i="16"/>
  <c r="H514" i="16"/>
  <c r="I514" i="16"/>
  <c r="G515" i="16"/>
  <c r="I515" i="16" s="1"/>
  <c r="H515" i="16"/>
  <c r="G516" i="16"/>
  <c r="H516" i="16"/>
  <c r="I516" i="16"/>
  <c r="G517" i="16"/>
  <c r="H517" i="16"/>
  <c r="I517" i="16" s="1"/>
  <c r="G518" i="16"/>
  <c r="I518" i="16" s="1"/>
  <c r="H518" i="16"/>
  <c r="G519" i="16"/>
  <c r="H519" i="16"/>
  <c r="I519" i="16"/>
  <c r="G520" i="16"/>
  <c r="I520" i="16" s="1"/>
  <c r="H520" i="16"/>
  <c r="G521" i="16"/>
  <c r="I521" i="16" s="1"/>
  <c r="H521" i="16"/>
  <c r="G522" i="16"/>
  <c r="H522" i="16"/>
  <c r="I522" i="16"/>
  <c r="G523" i="16"/>
  <c r="I523" i="16" s="1"/>
  <c r="H523" i="16"/>
  <c r="G524" i="16"/>
  <c r="H524" i="16"/>
  <c r="I524" i="16"/>
  <c r="G525" i="16"/>
  <c r="H525" i="16"/>
  <c r="I525" i="16" s="1"/>
  <c r="K525" i="16" s="1"/>
  <c r="G526" i="16"/>
  <c r="I526" i="16" s="1"/>
  <c r="H526" i="16"/>
  <c r="G527" i="16"/>
  <c r="H527" i="16"/>
  <c r="I527" i="16"/>
  <c r="G528" i="16"/>
  <c r="I528" i="16" s="1"/>
  <c r="H528" i="16"/>
  <c r="G529" i="16"/>
  <c r="I529" i="16" s="1"/>
  <c r="L529" i="16" s="1"/>
  <c r="H529" i="16"/>
  <c r="G530" i="16"/>
  <c r="H530" i="16"/>
  <c r="I530" i="16"/>
  <c r="G531" i="16"/>
  <c r="I531" i="16" s="1"/>
  <c r="H531" i="16"/>
  <c r="G532" i="16"/>
  <c r="H532" i="16"/>
  <c r="I532" i="16" s="1"/>
  <c r="J532" i="16" s="1"/>
  <c r="G533" i="16"/>
  <c r="H533" i="16"/>
  <c r="I533" i="16" s="1"/>
  <c r="G534" i="16"/>
  <c r="I534" i="16" s="1"/>
  <c r="H534" i="16"/>
  <c r="G535" i="16"/>
  <c r="H535" i="16"/>
  <c r="I535" i="16"/>
  <c r="G536" i="16"/>
  <c r="I536" i="16" s="1"/>
  <c r="J536" i="16" s="1"/>
  <c r="H536" i="16"/>
  <c r="G537" i="16"/>
  <c r="I537" i="16" s="1"/>
  <c r="H537" i="16"/>
  <c r="G538" i="16"/>
  <c r="H538" i="16"/>
  <c r="I538" i="16"/>
  <c r="G539" i="16"/>
  <c r="I539" i="16" s="1"/>
  <c r="H539" i="16"/>
  <c r="G540" i="16"/>
  <c r="H540" i="16"/>
  <c r="I540" i="16"/>
  <c r="G541" i="16"/>
  <c r="H541" i="16"/>
  <c r="I541" i="16" s="1"/>
  <c r="G542" i="16"/>
  <c r="I542" i="16" s="1"/>
  <c r="H542" i="16"/>
  <c r="G543" i="16"/>
  <c r="H543" i="16"/>
  <c r="I543" i="16"/>
  <c r="G544" i="16"/>
  <c r="I544" i="16" s="1"/>
  <c r="H544" i="16"/>
  <c r="G545" i="16"/>
  <c r="I545" i="16" s="1"/>
  <c r="H545" i="16"/>
  <c r="G546" i="16"/>
  <c r="H546" i="16"/>
  <c r="I546" i="16"/>
  <c r="G547" i="16"/>
  <c r="I547" i="16" s="1"/>
  <c r="H547" i="16"/>
  <c r="G548" i="16"/>
  <c r="H548" i="16"/>
  <c r="I548" i="16"/>
  <c r="G549" i="16"/>
  <c r="H549" i="16"/>
  <c r="I549" i="16" s="1"/>
  <c r="K549" i="16" s="1"/>
  <c r="G550" i="16"/>
  <c r="I550" i="16" s="1"/>
  <c r="H550" i="16"/>
  <c r="G551" i="16"/>
  <c r="H551" i="16"/>
  <c r="I551" i="16"/>
  <c r="G552" i="16"/>
  <c r="I552" i="16" s="1"/>
  <c r="H552" i="16"/>
  <c r="G553" i="16"/>
  <c r="I553" i="16" s="1"/>
  <c r="J553" i="16" s="1"/>
  <c r="H553" i="16"/>
  <c r="G554" i="16"/>
  <c r="H554" i="16"/>
  <c r="I554" i="16"/>
  <c r="G555" i="16"/>
  <c r="I555" i="16" s="1"/>
  <c r="H555" i="16"/>
  <c r="G556" i="16"/>
  <c r="H556" i="16"/>
  <c r="I556" i="16"/>
  <c r="G557" i="16"/>
  <c r="H557" i="16"/>
  <c r="I557" i="16" s="1"/>
  <c r="G558" i="16"/>
  <c r="I558" i="16" s="1"/>
  <c r="H558" i="16"/>
  <c r="G559" i="16"/>
  <c r="H559" i="16"/>
  <c r="I559" i="16"/>
  <c r="G560" i="16"/>
  <c r="I560" i="16" s="1"/>
  <c r="H560" i="16"/>
  <c r="G561" i="16"/>
  <c r="I561" i="16" s="1"/>
  <c r="H561" i="16"/>
  <c r="G562" i="16"/>
  <c r="H562" i="16"/>
  <c r="I562" i="16"/>
  <c r="G563" i="16"/>
  <c r="I563" i="16" s="1"/>
  <c r="J563" i="16" s="1"/>
  <c r="H563" i="16"/>
  <c r="G564" i="16"/>
  <c r="H564" i="16"/>
  <c r="I564" i="16"/>
  <c r="G565" i="16"/>
  <c r="H565" i="16"/>
  <c r="I565" i="16" s="1"/>
  <c r="G566" i="16"/>
  <c r="I566" i="16" s="1"/>
  <c r="H566" i="16"/>
  <c r="G567" i="16"/>
  <c r="H567" i="16"/>
  <c r="I567" i="16"/>
  <c r="G568" i="16"/>
  <c r="I568" i="16" s="1"/>
  <c r="H568" i="16"/>
  <c r="G569" i="16"/>
  <c r="I569" i="16" s="1"/>
  <c r="H569" i="16"/>
  <c r="G570" i="16"/>
  <c r="H570" i="16"/>
  <c r="I570" i="16"/>
  <c r="G571" i="16"/>
  <c r="I571" i="16" s="1"/>
  <c r="H571" i="16"/>
  <c r="G572" i="16"/>
  <c r="H572" i="16"/>
  <c r="I572" i="16"/>
  <c r="G573" i="16"/>
  <c r="I573" i="16" s="1"/>
  <c r="J573" i="16" s="1"/>
  <c r="H573" i="16"/>
  <c r="G574" i="16"/>
  <c r="I574" i="16" s="1"/>
  <c r="H574" i="16"/>
  <c r="G575" i="16"/>
  <c r="H575" i="16"/>
  <c r="I575" i="16"/>
  <c r="G576" i="16"/>
  <c r="I576" i="16" s="1"/>
  <c r="J576" i="16" s="1"/>
  <c r="H576" i="16"/>
  <c r="G577" i="16"/>
  <c r="I577" i="16" s="1"/>
  <c r="H577" i="16"/>
  <c r="G578" i="16"/>
  <c r="I578" i="16" s="1"/>
  <c r="J578" i="16" s="1"/>
  <c r="H578" i="16"/>
  <c r="G579" i="16"/>
  <c r="H579" i="16"/>
  <c r="I579" i="16"/>
  <c r="G580" i="16"/>
  <c r="H580" i="16"/>
  <c r="I580" i="16"/>
  <c r="G581" i="16"/>
  <c r="H581" i="16"/>
  <c r="I581" i="16"/>
  <c r="G582" i="16"/>
  <c r="I582" i="16" s="1"/>
  <c r="J582" i="16" s="1"/>
  <c r="H582" i="16"/>
  <c r="G583" i="16"/>
  <c r="I583" i="16" s="1"/>
  <c r="J583" i="16" s="1"/>
  <c r="H583" i="16"/>
  <c r="G584" i="16"/>
  <c r="H584" i="16"/>
  <c r="I584" i="16"/>
  <c r="J584" i="16" s="1"/>
  <c r="G585" i="16"/>
  <c r="H585" i="16"/>
  <c r="I585" i="16"/>
  <c r="G586" i="16"/>
  <c r="I586" i="16" s="1"/>
  <c r="J586" i="16" s="1"/>
  <c r="H586" i="16"/>
  <c r="G587" i="16"/>
  <c r="H587" i="16"/>
  <c r="G588" i="16"/>
  <c r="H588" i="16"/>
  <c r="I588" i="16"/>
  <c r="G589" i="16"/>
  <c r="H589" i="16"/>
  <c r="I589" i="16"/>
  <c r="G590" i="16"/>
  <c r="I590" i="16" s="1"/>
  <c r="J590" i="16" s="1"/>
  <c r="H590" i="16"/>
  <c r="G591" i="16"/>
  <c r="I591" i="16" s="1"/>
  <c r="J591" i="16" s="1"/>
  <c r="H591" i="16"/>
  <c r="G592" i="16"/>
  <c r="H592" i="16"/>
  <c r="I592" i="16"/>
  <c r="J592" i="16" s="1"/>
  <c r="G593" i="16"/>
  <c r="H593" i="16"/>
  <c r="I593" i="16"/>
  <c r="G594" i="16"/>
  <c r="I594" i="16" s="1"/>
  <c r="J594" i="16" s="1"/>
  <c r="H594" i="16"/>
  <c r="G595" i="16"/>
  <c r="I595" i="16" s="1"/>
  <c r="J595" i="16" s="1"/>
  <c r="H595" i="16"/>
  <c r="G596" i="16"/>
  <c r="H596" i="16"/>
  <c r="I596" i="16"/>
  <c r="G597" i="16"/>
  <c r="H597" i="16"/>
  <c r="I597" i="16"/>
  <c r="G598" i="16"/>
  <c r="I598" i="16" s="1"/>
  <c r="J598" i="16" s="1"/>
  <c r="H598" i="16"/>
  <c r="G599" i="16"/>
  <c r="I599" i="16" s="1"/>
  <c r="J599" i="16" s="1"/>
  <c r="H599" i="16"/>
  <c r="G600" i="16"/>
  <c r="H600" i="16"/>
  <c r="I600" i="16"/>
  <c r="J600" i="16" s="1"/>
  <c r="G601" i="16"/>
  <c r="H601" i="16"/>
  <c r="I601" i="16"/>
  <c r="G602" i="16"/>
  <c r="I602" i="16" s="1"/>
  <c r="J602" i="16" s="1"/>
  <c r="H602" i="16"/>
  <c r="G603" i="16"/>
  <c r="I603" i="16" s="1"/>
  <c r="J603" i="16" s="1"/>
  <c r="H603" i="16"/>
  <c r="G604" i="16"/>
  <c r="H604" i="16"/>
  <c r="I604" i="16"/>
  <c r="G605" i="16"/>
  <c r="H605" i="16"/>
  <c r="I605" i="16"/>
  <c r="G606" i="16"/>
  <c r="I606" i="16" s="1"/>
  <c r="J606" i="16" s="1"/>
  <c r="H606" i="16"/>
  <c r="G607" i="16"/>
  <c r="I607" i="16" s="1"/>
  <c r="J607" i="16" s="1"/>
  <c r="H607" i="16"/>
  <c r="G608" i="16"/>
  <c r="H608" i="16"/>
  <c r="I608" i="16"/>
  <c r="J608" i="16" s="1"/>
  <c r="G609" i="16"/>
  <c r="H609" i="16"/>
  <c r="I609" i="16"/>
  <c r="G610" i="16"/>
  <c r="I610" i="16" s="1"/>
  <c r="J610" i="16" s="1"/>
  <c r="H610" i="16"/>
  <c r="G611" i="16"/>
  <c r="I611" i="16" s="1"/>
  <c r="J611" i="16" s="1"/>
  <c r="H611" i="16"/>
  <c r="G612" i="16"/>
  <c r="H612" i="16"/>
  <c r="I612" i="16"/>
  <c r="G613" i="16"/>
  <c r="H613" i="16"/>
  <c r="I613" i="16"/>
  <c r="G614" i="16"/>
  <c r="I614" i="16" s="1"/>
  <c r="J614" i="16" s="1"/>
  <c r="H614" i="16"/>
  <c r="G615" i="16"/>
  <c r="I615" i="16" s="1"/>
  <c r="J615" i="16" s="1"/>
  <c r="H615" i="16"/>
  <c r="G616" i="16"/>
  <c r="H616" i="16"/>
  <c r="I616" i="16"/>
  <c r="J616" i="16" s="1"/>
  <c r="G617" i="16"/>
  <c r="H617" i="16"/>
  <c r="I617" i="16"/>
  <c r="G618" i="16"/>
  <c r="I618" i="16" s="1"/>
  <c r="J618" i="16" s="1"/>
  <c r="H618" i="16"/>
  <c r="G619" i="16"/>
  <c r="I619" i="16" s="1"/>
  <c r="J619" i="16" s="1"/>
  <c r="H619" i="16"/>
  <c r="G620" i="16"/>
  <c r="H620" i="16"/>
  <c r="I620" i="16"/>
  <c r="G621" i="16"/>
  <c r="H621" i="16"/>
  <c r="I621" i="16"/>
  <c r="G622" i="16"/>
  <c r="I622" i="16" s="1"/>
  <c r="J622" i="16" s="1"/>
  <c r="H622" i="16"/>
  <c r="G623" i="16"/>
  <c r="I623" i="16" s="1"/>
  <c r="J623" i="16" s="1"/>
  <c r="H623" i="16"/>
  <c r="G624" i="16"/>
  <c r="H624" i="16"/>
  <c r="I624" i="16"/>
  <c r="J624" i="16" s="1"/>
  <c r="G625" i="16"/>
  <c r="H625" i="16"/>
  <c r="I625" i="16"/>
  <c r="G626" i="16"/>
  <c r="I626" i="16" s="1"/>
  <c r="J626" i="16" s="1"/>
  <c r="H626" i="16"/>
  <c r="G627" i="16"/>
  <c r="H627" i="16"/>
  <c r="I627" i="16" s="1"/>
  <c r="J627" i="16" s="1"/>
  <c r="G628" i="16"/>
  <c r="H628" i="16"/>
  <c r="I628" i="16"/>
  <c r="G629" i="16"/>
  <c r="H629" i="16"/>
  <c r="I629" i="16"/>
  <c r="G630" i="16"/>
  <c r="I630" i="16" s="1"/>
  <c r="J630" i="16" s="1"/>
  <c r="H630" i="16"/>
  <c r="G631" i="16"/>
  <c r="I631" i="16" s="1"/>
  <c r="J631" i="16" s="1"/>
  <c r="H631" i="16"/>
  <c r="G632" i="16"/>
  <c r="H632" i="16"/>
  <c r="I632" i="16"/>
  <c r="J632" i="16" s="1"/>
  <c r="G633" i="16"/>
  <c r="H633" i="16"/>
  <c r="I633" i="16"/>
  <c r="G634" i="16"/>
  <c r="I634" i="16" s="1"/>
  <c r="J634" i="16" s="1"/>
  <c r="H634" i="16"/>
  <c r="G635" i="16"/>
  <c r="H635" i="16"/>
  <c r="I635" i="16" s="1"/>
  <c r="J635" i="16" s="1"/>
  <c r="G636" i="16"/>
  <c r="H636" i="16"/>
  <c r="I636" i="16"/>
  <c r="G637" i="16"/>
  <c r="H637" i="16"/>
  <c r="I637" i="16"/>
  <c r="G638" i="16"/>
  <c r="I638" i="16" s="1"/>
  <c r="J638" i="16" s="1"/>
  <c r="H638" i="16"/>
  <c r="G639" i="16"/>
  <c r="I639" i="16" s="1"/>
  <c r="J639" i="16" s="1"/>
  <c r="H639" i="16"/>
  <c r="G640" i="16"/>
  <c r="H640" i="16"/>
  <c r="I640" i="16"/>
  <c r="J640" i="16" s="1"/>
  <c r="G641" i="16"/>
  <c r="H641" i="16"/>
  <c r="I641" i="16"/>
  <c r="G642" i="16"/>
  <c r="I642" i="16" s="1"/>
  <c r="J642" i="16" s="1"/>
  <c r="H642" i="16"/>
  <c r="G643" i="16"/>
  <c r="H643" i="16"/>
  <c r="I643" i="16" s="1"/>
  <c r="J643" i="16" s="1"/>
  <c r="G644" i="16"/>
  <c r="H644" i="16"/>
  <c r="I644" i="16"/>
  <c r="G645" i="16"/>
  <c r="H645" i="16"/>
  <c r="I645" i="16"/>
  <c r="G646" i="16"/>
  <c r="I646" i="16" s="1"/>
  <c r="J646" i="16" s="1"/>
  <c r="H646" i="16"/>
  <c r="G647" i="16"/>
  <c r="I647" i="16" s="1"/>
  <c r="J647" i="16" s="1"/>
  <c r="H647" i="16"/>
  <c r="G648" i="16"/>
  <c r="H648" i="16"/>
  <c r="I648" i="16"/>
  <c r="J648" i="16" s="1"/>
  <c r="G649" i="16"/>
  <c r="H649" i="16"/>
  <c r="I649" i="16"/>
  <c r="G650" i="16"/>
  <c r="I650" i="16" s="1"/>
  <c r="J650" i="16" s="1"/>
  <c r="H650" i="16"/>
  <c r="G651" i="16"/>
  <c r="H651" i="16"/>
  <c r="I651" i="16" s="1"/>
  <c r="J651" i="16" s="1"/>
  <c r="G652" i="16"/>
  <c r="H652" i="16"/>
  <c r="I652" i="16"/>
  <c r="G653" i="16"/>
  <c r="H653" i="16"/>
  <c r="I653" i="16"/>
  <c r="G654" i="16"/>
  <c r="I654" i="16" s="1"/>
  <c r="J654" i="16" s="1"/>
  <c r="H654" i="16"/>
  <c r="G655" i="16"/>
  <c r="I655" i="16" s="1"/>
  <c r="J655" i="16" s="1"/>
  <c r="H655" i="16"/>
  <c r="G656" i="16"/>
  <c r="H656" i="16"/>
  <c r="I656" i="16"/>
  <c r="J656" i="16" s="1"/>
  <c r="G657" i="16"/>
  <c r="H657" i="16"/>
  <c r="I657" i="16"/>
  <c r="G658" i="16"/>
  <c r="I658" i="16" s="1"/>
  <c r="J658" i="16" s="1"/>
  <c r="H658" i="16"/>
  <c r="G659" i="16"/>
  <c r="H659" i="16"/>
  <c r="I659" i="16" s="1"/>
  <c r="J659" i="16" s="1"/>
  <c r="G660" i="16"/>
  <c r="H660" i="16"/>
  <c r="I660" i="16"/>
  <c r="G661" i="16"/>
  <c r="H661" i="16"/>
  <c r="I661" i="16"/>
  <c r="G662" i="16"/>
  <c r="I662" i="16" s="1"/>
  <c r="J662" i="16" s="1"/>
  <c r="H662" i="16"/>
  <c r="G663" i="16"/>
  <c r="I663" i="16" s="1"/>
  <c r="J663" i="16" s="1"/>
  <c r="H663" i="16"/>
  <c r="G664" i="16"/>
  <c r="H664" i="16"/>
  <c r="I664" i="16"/>
  <c r="J664" i="16" s="1"/>
  <c r="G665" i="16"/>
  <c r="H665" i="16"/>
  <c r="I665" i="16"/>
  <c r="G666" i="16"/>
  <c r="I666" i="16" s="1"/>
  <c r="J666" i="16" s="1"/>
  <c r="H666" i="16"/>
  <c r="G667" i="16"/>
  <c r="H667" i="16"/>
  <c r="I667" i="16" s="1"/>
  <c r="J667" i="16" s="1"/>
  <c r="G668" i="16"/>
  <c r="H668" i="16"/>
  <c r="I668" i="16"/>
  <c r="G669" i="16"/>
  <c r="H669" i="16"/>
  <c r="I669" i="16"/>
  <c r="G670" i="16"/>
  <c r="I670" i="16" s="1"/>
  <c r="J670" i="16" s="1"/>
  <c r="H670" i="16"/>
  <c r="G671" i="16"/>
  <c r="I671" i="16" s="1"/>
  <c r="J671" i="16" s="1"/>
  <c r="H671" i="16"/>
  <c r="G672" i="16"/>
  <c r="H672" i="16"/>
  <c r="I672" i="16"/>
  <c r="J672" i="16" s="1"/>
  <c r="G673" i="16"/>
  <c r="H673" i="16"/>
  <c r="I673" i="16"/>
  <c r="G674" i="16"/>
  <c r="I674" i="16" s="1"/>
  <c r="J674" i="16" s="1"/>
  <c r="H674" i="16"/>
  <c r="G675" i="16"/>
  <c r="H675" i="16"/>
  <c r="I675" i="16" s="1"/>
  <c r="J675" i="16" s="1"/>
  <c r="G676" i="16"/>
  <c r="H676" i="16"/>
  <c r="I676" i="16"/>
  <c r="G677" i="16"/>
  <c r="H677" i="16"/>
  <c r="I677" i="16"/>
  <c r="G678" i="16"/>
  <c r="I678" i="16" s="1"/>
  <c r="J678" i="16" s="1"/>
  <c r="H678" i="16"/>
  <c r="G679" i="16"/>
  <c r="I679" i="16" s="1"/>
  <c r="J679" i="16" s="1"/>
  <c r="H679" i="16"/>
  <c r="G680" i="16"/>
  <c r="H680" i="16"/>
  <c r="I680" i="16"/>
  <c r="J680" i="16" s="1"/>
  <c r="G681" i="16"/>
  <c r="H681" i="16"/>
  <c r="I681" i="16"/>
  <c r="G682" i="16"/>
  <c r="I682" i="16" s="1"/>
  <c r="J682" i="16" s="1"/>
  <c r="H682" i="16"/>
  <c r="G683" i="16"/>
  <c r="H683" i="16"/>
  <c r="I683" i="16" s="1"/>
  <c r="J683" i="16" s="1"/>
  <c r="G684" i="16"/>
  <c r="H684" i="16"/>
  <c r="I684" i="16"/>
  <c r="G685" i="16"/>
  <c r="H685" i="16"/>
  <c r="I685" i="16"/>
  <c r="G686" i="16"/>
  <c r="I686" i="16" s="1"/>
  <c r="J686" i="16" s="1"/>
  <c r="H686" i="16"/>
  <c r="G687" i="16"/>
  <c r="I687" i="16" s="1"/>
  <c r="J687" i="16" s="1"/>
  <c r="H687" i="16"/>
  <c r="G688" i="16"/>
  <c r="H688" i="16"/>
  <c r="I688" i="16"/>
  <c r="J688" i="16" s="1"/>
  <c r="G689" i="16"/>
  <c r="H689" i="16"/>
  <c r="I689" i="16"/>
  <c r="G690" i="16"/>
  <c r="I690" i="16" s="1"/>
  <c r="J690" i="16" s="1"/>
  <c r="H690" i="16"/>
  <c r="G691" i="16"/>
  <c r="H691" i="16"/>
  <c r="I691" i="16" s="1"/>
  <c r="J691" i="16" s="1"/>
  <c r="G692" i="16"/>
  <c r="H692" i="16"/>
  <c r="I692" i="16"/>
  <c r="G693" i="16"/>
  <c r="H693" i="16"/>
  <c r="I693" i="16"/>
  <c r="G694" i="16"/>
  <c r="I694" i="16" s="1"/>
  <c r="J694" i="16" s="1"/>
  <c r="H694" i="16"/>
  <c r="G695" i="16"/>
  <c r="I695" i="16" s="1"/>
  <c r="J695" i="16" s="1"/>
  <c r="H695" i="16"/>
  <c r="G696" i="16"/>
  <c r="H696" i="16"/>
  <c r="I696" i="16"/>
  <c r="J696" i="16" s="1"/>
  <c r="G697" i="16"/>
  <c r="H697" i="16"/>
  <c r="I697" i="16"/>
  <c r="G698" i="16"/>
  <c r="I698" i="16" s="1"/>
  <c r="J698" i="16" s="1"/>
  <c r="H698" i="16"/>
  <c r="G699" i="16"/>
  <c r="H699" i="16"/>
  <c r="I699" i="16" s="1"/>
  <c r="J699" i="16" s="1"/>
  <c r="G700" i="16"/>
  <c r="H700" i="16"/>
  <c r="I700" i="16"/>
  <c r="G701" i="16"/>
  <c r="H701" i="16"/>
  <c r="I701" i="16"/>
  <c r="G702" i="16"/>
  <c r="I702" i="16" s="1"/>
  <c r="J702" i="16" s="1"/>
  <c r="H702" i="16"/>
  <c r="G703" i="16"/>
  <c r="I703" i="16" s="1"/>
  <c r="J703" i="16" s="1"/>
  <c r="H703" i="16"/>
  <c r="G704" i="16"/>
  <c r="H704" i="16"/>
  <c r="I704" i="16"/>
  <c r="J704" i="16" s="1"/>
  <c r="G705" i="16"/>
  <c r="H705" i="16"/>
  <c r="I705" i="16"/>
  <c r="G706" i="16"/>
  <c r="I706" i="16" s="1"/>
  <c r="J706" i="16" s="1"/>
  <c r="H706" i="16"/>
  <c r="G707" i="16"/>
  <c r="H707" i="16"/>
  <c r="I707" i="16" s="1"/>
  <c r="J707" i="16" s="1"/>
  <c r="G708" i="16"/>
  <c r="H708" i="16"/>
  <c r="I708" i="16"/>
  <c r="G709" i="16"/>
  <c r="H709" i="16"/>
  <c r="I709" i="16"/>
  <c r="G710" i="16"/>
  <c r="I710" i="16" s="1"/>
  <c r="J710" i="16" s="1"/>
  <c r="H710" i="16"/>
  <c r="G711" i="16"/>
  <c r="I711" i="16" s="1"/>
  <c r="J711" i="16" s="1"/>
  <c r="H711" i="16"/>
  <c r="G712" i="16"/>
  <c r="H712" i="16"/>
  <c r="I712" i="16"/>
  <c r="J712" i="16" s="1"/>
  <c r="G713" i="16"/>
  <c r="H713" i="16"/>
  <c r="I713" i="16"/>
  <c r="G714" i="16"/>
  <c r="I714" i="16" s="1"/>
  <c r="J714" i="16" s="1"/>
  <c r="H714" i="16"/>
  <c r="G715" i="16"/>
  <c r="H715" i="16"/>
  <c r="I715" i="16" s="1"/>
  <c r="J715" i="16" s="1"/>
  <c r="G716" i="16"/>
  <c r="H716" i="16"/>
  <c r="I716" i="16"/>
  <c r="G717" i="16"/>
  <c r="H717" i="16"/>
  <c r="I717" i="16"/>
  <c r="G718" i="16"/>
  <c r="I718" i="16" s="1"/>
  <c r="J718" i="16" s="1"/>
  <c r="H718" i="16"/>
  <c r="G719" i="16"/>
  <c r="I719" i="16" s="1"/>
  <c r="J719" i="16" s="1"/>
  <c r="H719" i="16"/>
  <c r="G720" i="16"/>
  <c r="H720" i="16"/>
  <c r="I720" i="16"/>
  <c r="J720" i="16" s="1"/>
  <c r="G721" i="16"/>
  <c r="H721" i="16"/>
  <c r="I721" i="16"/>
  <c r="G722" i="16"/>
  <c r="I722" i="16" s="1"/>
  <c r="J722" i="16" s="1"/>
  <c r="H722" i="16"/>
  <c r="G723" i="16"/>
  <c r="H723" i="16"/>
  <c r="I723" i="16" s="1"/>
  <c r="J723" i="16" s="1"/>
  <c r="G724" i="16"/>
  <c r="H724" i="16"/>
  <c r="I724" i="16"/>
  <c r="G725" i="16"/>
  <c r="H725" i="16"/>
  <c r="I725" i="16"/>
  <c r="G726" i="16"/>
  <c r="I726" i="16" s="1"/>
  <c r="J726" i="16" s="1"/>
  <c r="H726" i="16"/>
  <c r="G727" i="16"/>
  <c r="I727" i="16" s="1"/>
  <c r="J727" i="16" s="1"/>
  <c r="H727" i="16"/>
  <c r="G728" i="16"/>
  <c r="H728" i="16"/>
  <c r="I728" i="16"/>
  <c r="J728" i="16" s="1"/>
  <c r="G729" i="16"/>
  <c r="H729" i="16"/>
  <c r="I729" i="16"/>
  <c r="G730" i="16"/>
  <c r="I730" i="16" s="1"/>
  <c r="J730" i="16" s="1"/>
  <c r="H730" i="16"/>
  <c r="G731" i="16"/>
  <c r="H731" i="16"/>
  <c r="I731" i="16" s="1"/>
  <c r="J731" i="16" s="1"/>
  <c r="G732" i="16"/>
  <c r="H732" i="16"/>
  <c r="I732" i="16"/>
  <c r="G733" i="16"/>
  <c r="H733" i="16"/>
  <c r="I733" i="16"/>
  <c r="G734" i="16"/>
  <c r="I734" i="16" s="1"/>
  <c r="J734" i="16" s="1"/>
  <c r="H734" i="16"/>
  <c r="G735" i="16"/>
  <c r="I735" i="16" s="1"/>
  <c r="J735" i="16" s="1"/>
  <c r="H735" i="16"/>
  <c r="G736" i="16"/>
  <c r="H736" i="16"/>
  <c r="I736" i="16"/>
  <c r="J736" i="16" s="1"/>
  <c r="G737" i="16"/>
  <c r="H737" i="16"/>
  <c r="I737" i="16"/>
  <c r="G738" i="16"/>
  <c r="I738" i="16" s="1"/>
  <c r="J738" i="16" s="1"/>
  <c r="H738" i="16"/>
  <c r="G739" i="16"/>
  <c r="H739" i="16"/>
  <c r="I739" i="16" s="1"/>
  <c r="J739" i="16" s="1"/>
  <c r="G740" i="16"/>
  <c r="H740" i="16"/>
  <c r="I740" i="16"/>
  <c r="G741" i="16"/>
  <c r="H741" i="16"/>
  <c r="I741" i="16"/>
  <c r="G742" i="16"/>
  <c r="I742" i="16" s="1"/>
  <c r="J742" i="16" s="1"/>
  <c r="H742" i="16"/>
  <c r="G743" i="16"/>
  <c r="I743" i="16" s="1"/>
  <c r="J743" i="16" s="1"/>
  <c r="H743" i="16"/>
  <c r="G744" i="16"/>
  <c r="H744" i="16"/>
  <c r="I744" i="16"/>
  <c r="J744" i="16" s="1"/>
  <c r="G745" i="16"/>
  <c r="H745" i="16"/>
  <c r="I745" i="16"/>
  <c r="G746" i="16"/>
  <c r="I746" i="16" s="1"/>
  <c r="J746" i="16" s="1"/>
  <c r="H746" i="16"/>
  <c r="G747" i="16"/>
  <c r="H747" i="16"/>
  <c r="I747" i="16" s="1"/>
  <c r="J747" i="16" s="1"/>
  <c r="G748" i="16"/>
  <c r="H748" i="16"/>
  <c r="I748" i="16"/>
  <c r="L748" i="16" s="1"/>
  <c r="G749" i="16"/>
  <c r="H749" i="16"/>
  <c r="I749" i="16"/>
  <c r="G750" i="16"/>
  <c r="I750" i="16" s="1"/>
  <c r="J750" i="16" s="1"/>
  <c r="H750" i="16"/>
  <c r="G751" i="16"/>
  <c r="I751" i="16" s="1"/>
  <c r="J751" i="16" s="1"/>
  <c r="H751" i="16"/>
  <c r="G752" i="16"/>
  <c r="H752" i="16"/>
  <c r="I752" i="16"/>
  <c r="J752" i="16" s="1"/>
  <c r="G753" i="16"/>
  <c r="H753" i="16"/>
  <c r="I753" i="16"/>
  <c r="G754" i="16"/>
  <c r="I754" i="16" s="1"/>
  <c r="J754" i="16" s="1"/>
  <c r="H754" i="16"/>
  <c r="G755" i="16"/>
  <c r="H755" i="16"/>
  <c r="I755" i="16" s="1"/>
  <c r="J755" i="16" s="1"/>
  <c r="G756" i="16"/>
  <c r="H756" i="16"/>
  <c r="I756" i="16"/>
  <c r="G757" i="16"/>
  <c r="H757" i="16"/>
  <c r="I757" i="16"/>
  <c r="G758" i="16"/>
  <c r="I758" i="16" s="1"/>
  <c r="J758" i="16" s="1"/>
  <c r="H758" i="16"/>
  <c r="G759" i="16"/>
  <c r="I759" i="16" s="1"/>
  <c r="J759" i="16" s="1"/>
  <c r="H759" i="16"/>
  <c r="G760" i="16"/>
  <c r="H760" i="16"/>
  <c r="I760" i="16"/>
  <c r="J760" i="16" s="1"/>
  <c r="G761" i="16"/>
  <c r="H761" i="16"/>
  <c r="I761" i="16"/>
  <c r="G762" i="16"/>
  <c r="I762" i="16" s="1"/>
  <c r="J762" i="16" s="1"/>
  <c r="H762" i="16"/>
  <c r="G763" i="16"/>
  <c r="H763" i="16"/>
  <c r="I763" i="16" s="1"/>
  <c r="J763" i="16" s="1"/>
  <c r="G764" i="16"/>
  <c r="H764" i="16"/>
  <c r="I764" i="16"/>
  <c r="L764" i="16" s="1"/>
  <c r="G765" i="16"/>
  <c r="H765" i="16"/>
  <c r="I765" i="16"/>
  <c r="G766" i="16"/>
  <c r="I766" i="16" s="1"/>
  <c r="J766" i="16" s="1"/>
  <c r="H766" i="16"/>
  <c r="G767" i="16"/>
  <c r="I767" i="16" s="1"/>
  <c r="J767" i="16" s="1"/>
  <c r="H767" i="16"/>
  <c r="G768" i="16"/>
  <c r="H768" i="16"/>
  <c r="I768" i="16"/>
  <c r="J768" i="16" s="1"/>
  <c r="G769" i="16"/>
  <c r="H769" i="16"/>
  <c r="I769" i="16"/>
  <c r="G770" i="16"/>
  <c r="I770" i="16" s="1"/>
  <c r="J770" i="16" s="1"/>
  <c r="H770" i="16"/>
  <c r="G771" i="16"/>
  <c r="H771" i="16"/>
  <c r="I771" i="16" s="1"/>
  <c r="J771" i="16" s="1"/>
  <c r="G772" i="16"/>
  <c r="H772" i="16"/>
  <c r="I772" i="16"/>
  <c r="G773" i="16"/>
  <c r="H773" i="16"/>
  <c r="I773" i="16"/>
  <c r="G774" i="16"/>
  <c r="I774" i="16" s="1"/>
  <c r="J774" i="16" s="1"/>
  <c r="H774" i="16"/>
  <c r="G775" i="16"/>
  <c r="I775" i="16" s="1"/>
  <c r="J775" i="16" s="1"/>
  <c r="H775" i="16"/>
  <c r="G776" i="16"/>
  <c r="H776" i="16"/>
  <c r="I776" i="16"/>
  <c r="J776" i="16" s="1"/>
  <c r="G777" i="16"/>
  <c r="I777" i="16" s="1"/>
  <c r="H777" i="16"/>
  <c r="G778" i="16"/>
  <c r="I778" i="16" s="1"/>
  <c r="J778" i="16" s="1"/>
  <c r="H778" i="16"/>
  <c r="G779" i="16"/>
  <c r="H779" i="16"/>
  <c r="I779" i="16" s="1"/>
  <c r="J779" i="16" s="1"/>
  <c r="G780" i="16"/>
  <c r="H780" i="16"/>
  <c r="I780" i="16"/>
  <c r="G781" i="16"/>
  <c r="H781" i="16"/>
  <c r="I781" i="16"/>
  <c r="G782" i="16"/>
  <c r="I782" i="16" s="1"/>
  <c r="J782" i="16" s="1"/>
  <c r="H782" i="16"/>
  <c r="G783" i="16"/>
  <c r="I783" i="16" s="1"/>
  <c r="J783" i="16" s="1"/>
  <c r="H783" i="16"/>
  <c r="G784" i="16"/>
  <c r="H784" i="16"/>
  <c r="I784" i="16"/>
  <c r="J784" i="16" s="1"/>
  <c r="G785" i="16"/>
  <c r="H785" i="16"/>
  <c r="I785" i="16"/>
  <c r="G786" i="16"/>
  <c r="I786" i="16" s="1"/>
  <c r="J786" i="16" s="1"/>
  <c r="H786" i="16"/>
  <c r="G787" i="16"/>
  <c r="H787" i="16"/>
  <c r="I787" i="16" s="1"/>
  <c r="J787" i="16" s="1"/>
  <c r="G788" i="16"/>
  <c r="H788" i="16"/>
  <c r="I788" i="16"/>
  <c r="G789" i="16"/>
  <c r="H789" i="16"/>
  <c r="I789" i="16"/>
  <c r="G790" i="16"/>
  <c r="I790" i="16" s="1"/>
  <c r="J790" i="16" s="1"/>
  <c r="H790" i="16"/>
  <c r="G791" i="16"/>
  <c r="H791" i="16"/>
  <c r="G792" i="16"/>
  <c r="H792" i="16"/>
  <c r="I792" i="16"/>
  <c r="J792" i="16" s="1"/>
  <c r="G793" i="16"/>
  <c r="H793" i="16"/>
  <c r="I793" i="16"/>
  <c r="G794" i="16"/>
  <c r="I794" i="16" s="1"/>
  <c r="J794" i="16" s="1"/>
  <c r="H794" i="16"/>
  <c r="G795" i="16"/>
  <c r="H795" i="16"/>
  <c r="I795" i="16" s="1"/>
  <c r="J795" i="16" s="1"/>
  <c r="G796" i="16"/>
  <c r="H796" i="16"/>
  <c r="I796" i="16"/>
  <c r="G797" i="16"/>
  <c r="H797" i="16"/>
  <c r="I797" i="16"/>
  <c r="G798" i="16"/>
  <c r="I798" i="16" s="1"/>
  <c r="J798" i="16" s="1"/>
  <c r="H798" i="16"/>
  <c r="G799" i="16"/>
  <c r="I799" i="16" s="1"/>
  <c r="J799" i="16" s="1"/>
  <c r="H799" i="16"/>
  <c r="G800" i="16"/>
  <c r="H800" i="16"/>
  <c r="I800" i="16"/>
  <c r="J800" i="16" s="1"/>
  <c r="G801" i="16"/>
  <c r="H801" i="16"/>
  <c r="I801" i="16"/>
  <c r="G802" i="16"/>
  <c r="I802" i="16" s="1"/>
  <c r="J802" i="16" s="1"/>
  <c r="H802" i="16"/>
  <c r="G803" i="16"/>
  <c r="H803" i="16"/>
  <c r="I803" i="16" s="1"/>
  <c r="J803" i="16" s="1"/>
  <c r="G804" i="16"/>
  <c r="H804" i="16"/>
  <c r="I804" i="16"/>
  <c r="G805" i="16"/>
  <c r="H805" i="16"/>
  <c r="I805" i="16"/>
  <c r="G806" i="16"/>
  <c r="I806" i="16" s="1"/>
  <c r="J806" i="16" s="1"/>
  <c r="H806" i="16"/>
  <c r="G807" i="16"/>
  <c r="H807" i="16"/>
  <c r="G808" i="16"/>
  <c r="H808" i="16"/>
  <c r="I808" i="16"/>
  <c r="J808" i="16" s="1"/>
  <c r="G809" i="16"/>
  <c r="H809" i="16"/>
  <c r="I809" i="16"/>
  <c r="G810" i="16"/>
  <c r="I810" i="16" s="1"/>
  <c r="J810" i="16" s="1"/>
  <c r="H810" i="16"/>
  <c r="G811" i="16"/>
  <c r="H811" i="16"/>
  <c r="I811" i="16" s="1"/>
  <c r="J811" i="16" s="1"/>
  <c r="G812" i="16"/>
  <c r="H812" i="16"/>
  <c r="I812" i="16"/>
  <c r="G813" i="16"/>
  <c r="H813" i="16"/>
  <c r="I813" i="16"/>
  <c r="G814" i="16"/>
  <c r="I814" i="16" s="1"/>
  <c r="J814" i="16" s="1"/>
  <c r="H814" i="16"/>
  <c r="G815" i="16"/>
  <c r="I815" i="16" s="1"/>
  <c r="J815" i="16" s="1"/>
  <c r="H815" i="16"/>
  <c r="G816" i="16"/>
  <c r="H816" i="16"/>
  <c r="I816" i="16"/>
  <c r="J816" i="16" s="1"/>
  <c r="G817" i="16"/>
  <c r="H817" i="16"/>
  <c r="I817" i="16"/>
  <c r="G818" i="16"/>
  <c r="I818" i="16" s="1"/>
  <c r="J818" i="16" s="1"/>
  <c r="H818" i="16"/>
  <c r="G819" i="16"/>
  <c r="H819" i="16"/>
  <c r="I819" i="16" s="1"/>
  <c r="J819" i="16" s="1"/>
  <c r="G820" i="16"/>
  <c r="H820" i="16"/>
  <c r="I820" i="16"/>
  <c r="G821" i="16"/>
  <c r="H821" i="16"/>
  <c r="I821" i="16"/>
  <c r="G822" i="16"/>
  <c r="I822" i="16" s="1"/>
  <c r="J822" i="16" s="1"/>
  <c r="H822" i="16"/>
  <c r="G823" i="16"/>
  <c r="H823" i="16"/>
  <c r="G824" i="16"/>
  <c r="H824" i="16"/>
  <c r="I824" i="16"/>
  <c r="J824" i="16" s="1"/>
  <c r="G825" i="16"/>
  <c r="H825" i="16"/>
  <c r="I825" i="16"/>
  <c r="G826" i="16"/>
  <c r="I826" i="16" s="1"/>
  <c r="J826" i="16" s="1"/>
  <c r="H826" i="16"/>
  <c r="G827" i="16"/>
  <c r="H827" i="16"/>
  <c r="I827" i="16" s="1"/>
  <c r="J827" i="16" s="1"/>
  <c r="G828" i="16"/>
  <c r="H828" i="16"/>
  <c r="I828" i="16"/>
  <c r="G829" i="16"/>
  <c r="H829" i="16"/>
  <c r="I829" i="16"/>
  <c r="G830" i="16"/>
  <c r="I830" i="16" s="1"/>
  <c r="J830" i="16" s="1"/>
  <c r="H830" i="16"/>
  <c r="G831" i="16"/>
  <c r="I831" i="16" s="1"/>
  <c r="J831" i="16" s="1"/>
  <c r="H831" i="16"/>
  <c r="G832" i="16"/>
  <c r="H832" i="16"/>
  <c r="I832" i="16"/>
  <c r="G833" i="16"/>
  <c r="H833" i="16"/>
  <c r="I833" i="16"/>
  <c r="G834" i="16"/>
  <c r="I834" i="16" s="1"/>
  <c r="H834" i="16"/>
  <c r="G835" i="16"/>
  <c r="H835" i="16"/>
  <c r="I835" i="16" s="1"/>
  <c r="J835" i="16" s="1"/>
  <c r="G836" i="16"/>
  <c r="H836" i="16"/>
  <c r="I836" i="16"/>
  <c r="G837" i="16"/>
  <c r="H837" i="16"/>
  <c r="I837" i="16"/>
  <c r="G838" i="16"/>
  <c r="I838" i="16" s="1"/>
  <c r="J838" i="16" s="1"/>
  <c r="H838" i="16"/>
  <c r="G839" i="16"/>
  <c r="H839" i="16"/>
  <c r="G840" i="16"/>
  <c r="H840" i="16"/>
  <c r="I840" i="16"/>
  <c r="G841" i="16"/>
  <c r="I841" i="16" s="1"/>
  <c r="H841" i="16"/>
  <c r="G842" i="16"/>
  <c r="I842" i="16" s="1"/>
  <c r="L842" i="16" s="1"/>
  <c r="H842" i="16"/>
  <c r="G843" i="16"/>
  <c r="H843" i="16"/>
  <c r="I843" i="16" s="1"/>
  <c r="J843" i="16" s="1"/>
  <c r="G844" i="16"/>
  <c r="H844" i="16"/>
  <c r="I844" i="16"/>
  <c r="G845" i="16"/>
  <c r="H845" i="16"/>
  <c r="I845" i="16"/>
  <c r="G846" i="16"/>
  <c r="I846" i="16" s="1"/>
  <c r="J846" i="16" s="1"/>
  <c r="H846" i="16"/>
  <c r="G847" i="16"/>
  <c r="I847" i="16" s="1"/>
  <c r="H847" i="16"/>
  <c r="G848" i="16"/>
  <c r="H848" i="16"/>
  <c r="I848" i="16"/>
  <c r="L848" i="16" s="1"/>
  <c r="G849" i="16"/>
  <c r="I849" i="16" s="1"/>
  <c r="H849" i="16"/>
  <c r="G850" i="16"/>
  <c r="I850" i="16" s="1"/>
  <c r="H850" i="16"/>
  <c r="G851" i="16"/>
  <c r="H851" i="16"/>
  <c r="I851" i="16" s="1"/>
  <c r="J851" i="16" s="1"/>
  <c r="G852" i="16"/>
  <c r="H852" i="16"/>
  <c r="I852" i="16"/>
  <c r="G853" i="16"/>
  <c r="H853" i="16"/>
  <c r="I853" i="16"/>
  <c r="G854" i="16"/>
  <c r="I854" i="16" s="1"/>
  <c r="J854" i="16" s="1"/>
  <c r="H854" i="16"/>
  <c r="G855" i="16"/>
  <c r="H855" i="16"/>
  <c r="G856" i="16"/>
  <c r="H856" i="16"/>
  <c r="I856" i="16"/>
  <c r="G857" i="16"/>
  <c r="I857" i="16" s="1"/>
  <c r="H857" i="16"/>
  <c r="G858" i="16"/>
  <c r="I858" i="16" s="1"/>
  <c r="H858" i="16"/>
  <c r="G859" i="16"/>
  <c r="H859" i="16"/>
  <c r="I859" i="16" s="1"/>
  <c r="J859" i="16" s="1"/>
  <c r="G860" i="16"/>
  <c r="H860" i="16"/>
  <c r="I860" i="16"/>
  <c r="G861" i="16"/>
  <c r="H861" i="16"/>
  <c r="I861" i="16"/>
  <c r="G862" i="16"/>
  <c r="I862" i="16" s="1"/>
  <c r="J862" i="16" s="1"/>
  <c r="H862" i="16"/>
  <c r="G863" i="16"/>
  <c r="I863" i="16" s="1"/>
  <c r="K863" i="16" s="1"/>
  <c r="H863" i="16"/>
  <c r="G864" i="16"/>
  <c r="H864" i="16"/>
  <c r="I864" i="16"/>
  <c r="G865" i="16"/>
  <c r="I865" i="16" s="1"/>
  <c r="H865" i="16"/>
  <c r="G866" i="16"/>
  <c r="I866" i="16" s="1"/>
  <c r="H866" i="16"/>
  <c r="G867" i="16"/>
  <c r="H867" i="16"/>
  <c r="I867" i="16" s="1"/>
  <c r="J867" i="16" s="1"/>
  <c r="G868" i="16"/>
  <c r="H868" i="16"/>
  <c r="I868" i="16"/>
  <c r="G869" i="16"/>
  <c r="H869" i="16"/>
  <c r="I869" i="16"/>
  <c r="G870" i="16"/>
  <c r="I870" i="16" s="1"/>
  <c r="J870" i="16" s="1"/>
  <c r="H870" i="16"/>
  <c r="G871" i="16"/>
  <c r="I871" i="16" s="1"/>
  <c r="H871" i="16"/>
  <c r="G872" i="16"/>
  <c r="H872" i="16"/>
  <c r="I872" i="16"/>
  <c r="G873" i="16"/>
  <c r="I873" i="16" s="1"/>
  <c r="L873" i="16" s="1"/>
  <c r="H873" i="16"/>
  <c r="G874" i="16"/>
  <c r="I874" i="16" s="1"/>
  <c r="H874" i="16"/>
  <c r="G875" i="16"/>
  <c r="H875" i="16"/>
  <c r="I875" i="16" s="1"/>
  <c r="J875" i="16" s="1"/>
  <c r="G876" i="16"/>
  <c r="H876" i="16"/>
  <c r="I876" i="16"/>
  <c r="J876" i="16" s="1"/>
  <c r="G877" i="16"/>
  <c r="H877" i="16"/>
  <c r="I877" i="16"/>
  <c r="G878" i="16"/>
  <c r="I878" i="16" s="1"/>
  <c r="J878" i="16" s="1"/>
  <c r="H878" i="16"/>
  <c r="G879" i="16"/>
  <c r="I879" i="16" s="1"/>
  <c r="J879" i="16" s="1"/>
  <c r="H879" i="16"/>
  <c r="G880" i="16"/>
  <c r="H880" i="16"/>
  <c r="I880" i="16"/>
  <c r="G881" i="16"/>
  <c r="I881" i="16" s="1"/>
  <c r="H881" i="16"/>
  <c r="G882" i="16"/>
  <c r="I882" i="16" s="1"/>
  <c r="H882" i="16"/>
  <c r="G883" i="16"/>
  <c r="H883" i="16"/>
  <c r="I883" i="16" s="1"/>
  <c r="J883" i="16" s="1"/>
  <c r="G884" i="16"/>
  <c r="H884" i="16"/>
  <c r="I884" i="16"/>
  <c r="G885" i="16"/>
  <c r="H885" i="16"/>
  <c r="I885" i="16"/>
  <c r="G886" i="16"/>
  <c r="I886" i="16" s="1"/>
  <c r="J886" i="16" s="1"/>
  <c r="H886" i="16"/>
  <c r="G887" i="16"/>
  <c r="H887" i="16"/>
  <c r="G888" i="16"/>
  <c r="H888" i="16"/>
  <c r="I888" i="16"/>
  <c r="G889" i="16"/>
  <c r="I889" i="16" s="1"/>
  <c r="L889" i="16" s="1"/>
  <c r="H889" i="16"/>
  <c r="G890" i="16"/>
  <c r="I890" i="16" s="1"/>
  <c r="L890" i="16" s="1"/>
  <c r="H890" i="16"/>
  <c r="G891" i="16"/>
  <c r="H891" i="16"/>
  <c r="I891" i="16" s="1"/>
  <c r="J891" i="16" s="1"/>
  <c r="G892" i="16"/>
  <c r="H892" i="16"/>
  <c r="I892" i="16"/>
  <c r="J892" i="16" s="1"/>
  <c r="G893" i="16"/>
  <c r="H893" i="16"/>
  <c r="I893" i="16"/>
  <c r="G894" i="16"/>
  <c r="I894" i="16" s="1"/>
  <c r="J894" i="16" s="1"/>
  <c r="H894" i="16"/>
  <c r="G895" i="16"/>
  <c r="I895" i="16" s="1"/>
  <c r="H895" i="16"/>
  <c r="G896" i="16"/>
  <c r="H896" i="16"/>
  <c r="I896" i="16"/>
  <c r="L896" i="16" s="1"/>
  <c r="G897" i="16"/>
  <c r="I897" i="16" s="1"/>
  <c r="H897" i="16"/>
  <c r="G898" i="16"/>
  <c r="I898" i="16" s="1"/>
  <c r="H898" i="16"/>
  <c r="G899" i="16"/>
  <c r="H899" i="16"/>
  <c r="I899" i="16" s="1"/>
  <c r="J899" i="16" s="1"/>
  <c r="G900" i="16"/>
  <c r="H900" i="16"/>
  <c r="I900" i="16"/>
  <c r="G901" i="16"/>
  <c r="H901" i="16"/>
  <c r="I901" i="16"/>
  <c r="G902" i="16"/>
  <c r="I902" i="16" s="1"/>
  <c r="J902" i="16" s="1"/>
  <c r="H902" i="16"/>
  <c r="G903" i="16"/>
  <c r="H903" i="16"/>
  <c r="G904" i="16"/>
  <c r="H904" i="16"/>
  <c r="I904" i="16"/>
  <c r="G905" i="16"/>
  <c r="I905" i="16" s="1"/>
  <c r="H905" i="16"/>
  <c r="G906" i="16"/>
  <c r="I906" i="16" s="1"/>
  <c r="L906" i="16" s="1"/>
  <c r="H906" i="16"/>
  <c r="G907" i="16"/>
  <c r="H907" i="16"/>
  <c r="I907" i="16" s="1"/>
  <c r="J907" i="16" s="1"/>
  <c r="G908" i="16"/>
  <c r="H908" i="16"/>
  <c r="I908" i="16"/>
  <c r="G909" i="16"/>
  <c r="H909" i="16"/>
  <c r="I909" i="16"/>
  <c r="G910" i="16"/>
  <c r="I910" i="16" s="1"/>
  <c r="J910" i="16" s="1"/>
  <c r="H910" i="16"/>
  <c r="G911" i="16"/>
  <c r="I911" i="16" s="1"/>
  <c r="H911" i="16"/>
  <c r="G912" i="16"/>
  <c r="H912" i="16"/>
  <c r="I912" i="16"/>
  <c r="L912" i="16" s="1"/>
  <c r="G913" i="16"/>
  <c r="I913" i="16" s="1"/>
  <c r="H913" i="16"/>
  <c r="G914" i="16"/>
  <c r="I914" i="16" s="1"/>
  <c r="H914" i="16"/>
  <c r="G915" i="16"/>
  <c r="H915" i="16"/>
  <c r="I915" i="16" s="1"/>
  <c r="J915" i="16" s="1"/>
  <c r="G916" i="16"/>
  <c r="H916" i="16"/>
  <c r="I916" i="16"/>
  <c r="G917" i="16"/>
  <c r="H917" i="16"/>
  <c r="I917" i="16"/>
  <c r="G918" i="16"/>
  <c r="I918" i="16" s="1"/>
  <c r="J918" i="16" s="1"/>
  <c r="H918" i="16"/>
  <c r="G919" i="16"/>
  <c r="H919" i="16"/>
  <c r="G920" i="16"/>
  <c r="H920" i="16"/>
  <c r="I920" i="16"/>
  <c r="G921" i="16"/>
  <c r="I921" i="16" s="1"/>
  <c r="H921" i="16"/>
  <c r="G922" i="16"/>
  <c r="I922" i="16" s="1"/>
  <c r="H922" i="16"/>
  <c r="G923" i="16"/>
  <c r="H923" i="16"/>
  <c r="I923" i="16" s="1"/>
  <c r="J923" i="16" s="1"/>
  <c r="G924" i="16"/>
  <c r="H924" i="16"/>
  <c r="I924" i="16"/>
  <c r="G925" i="16"/>
  <c r="H925" i="16"/>
  <c r="I925" i="16"/>
  <c r="G926" i="16"/>
  <c r="I926" i="16" s="1"/>
  <c r="J926" i="16" s="1"/>
  <c r="H926" i="16"/>
  <c r="G927" i="16"/>
  <c r="I927" i="16" s="1"/>
  <c r="K927" i="16" s="1"/>
  <c r="H927" i="16"/>
  <c r="G928" i="16"/>
  <c r="H928" i="16"/>
  <c r="I928" i="16"/>
  <c r="G929" i="16"/>
  <c r="I929" i="16" s="1"/>
  <c r="H929" i="16"/>
  <c r="G930" i="16"/>
  <c r="I930" i="16" s="1"/>
  <c r="H930" i="16"/>
  <c r="G931" i="16"/>
  <c r="H931" i="16"/>
  <c r="I931" i="16" s="1"/>
  <c r="J931" i="16" s="1"/>
  <c r="G932" i="16"/>
  <c r="H932" i="16"/>
  <c r="I932" i="16"/>
  <c r="G933" i="16"/>
  <c r="H933" i="16"/>
  <c r="I933" i="16"/>
  <c r="G934" i="16"/>
  <c r="I934" i="16" s="1"/>
  <c r="J934" i="16" s="1"/>
  <c r="H934" i="16"/>
  <c r="G935" i="16"/>
  <c r="I935" i="16" s="1"/>
  <c r="H935" i="16"/>
  <c r="G936" i="16"/>
  <c r="H936" i="16"/>
  <c r="I936" i="16"/>
  <c r="G937" i="16"/>
  <c r="I937" i="16" s="1"/>
  <c r="L937" i="16" s="1"/>
  <c r="H937" i="16"/>
  <c r="G938" i="16"/>
  <c r="I938" i="16" s="1"/>
  <c r="H938" i="16"/>
  <c r="G939" i="16"/>
  <c r="H939" i="16"/>
  <c r="I939" i="16" s="1"/>
  <c r="J939" i="16" s="1"/>
  <c r="G940" i="16"/>
  <c r="H940" i="16"/>
  <c r="I940" i="16"/>
  <c r="J940" i="16" s="1"/>
  <c r="G941" i="16"/>
  <c r="H941" i="16"/>
  <c r="I941" i="16"/>
  <c r="G942" i="16"/>
  <c r="I942" i="16" s="1"/>
  <c r="J942" i="16" s="1"/>
  <c r="H942" i="16"/>
  <c r="G943" i="16"/>
  <c r="I943" i="16" s="1"/>
  <c r="J943" i="16" s="1"/>
  <c r="H943" i="16"/>
  <c r="G944" i="16"/>
  <c r="H944" i="16"/>
  <c r="I944" i="16"/>
  <c r="G945" i="16"/>
  <c r="I945" i="16" s="1"/>
  <c r="H945" i="16"/>
  <c r="G946" i="16"/>
  <c r="I946" i="16" s="1"/>
  <c r="H946" i="16"/>
  <c r="G947" i="16"/>
  <c r="H947" i="16"/>
  <c r="I947" i="16" s="1"/>
  <c r="J947" i="16" s="1"/>
  <c r="G948" i="16"/>
  <c r="H948" i="16"/>
  <c r="I948" i="16"/>
  <c r="G949" i="16"/>
  <c r="H949" i="16"/>
  <c r="I949" i="16"/>
  <c r="G950" i="16"/>
  <c r="I950" i="16" s="1"/>
  <c r="J950" i="16" s="1"/>
  <c r="H950" i="16"/>
  <c r="G951" i="16"/>
  <c r="H951" i="16"/>
  <c r="G952" i="16"/>
  <c r="H952" i="16"/>
  <c r="I952" i="16"/>
  <c r="G953" i="16"/>
  <c r="I953" i="16" s="1"/>
  <c r="L953" i="16" s="1"/>
  <c r="H953" i="16"/>
  <c r="G954" i="16"/>
  <c r="I954" i="16" s="1"/>
  <c r="L954" i="16" s="1"/>
  <c r="H954" i="16"/>
  <c r="G955" i="16"/>
  <c r="H955" i="16"/>
  <c r="I955" i="16" s="1"/>
  <c r="J955" i="16" s="1"/>
  <c r="G956" i="16"/>
  <c r="H956" i="16"/>
  <c r="I956" i="16"/>
  <c r="J956" i="16" s="1"/>
  <c r="G957" i="16"/>
  <c r="H957" i="16"/>
  <c r="I957" i="16"/>
  <c r="G958" i="16"/>
  <c r="I958" i="16" s="1"/>
  <c r="J958" i="16" s="1"/>
  <c r="H958" i="16"/>
  <c r="G959" i="16"/>
  <c r="I959" i="16" s="1"/>
  <c r="H959" i="16"/>
  <c r="G960" i="16"/>
  <c r="H960" i="16"/>
  <c r="I960" i="16"/>
  <c r="L960" i="16" s="1"/>
  <c r="G961" i="16"/>
  <c r="I961" i="16" s="1"/>
  <c r="H961" i="16"/>
  <c r="G962" i="16"/>
  <c r="I962" i="16" s="1"/>
  <c r="H962" i="16"/>
  <c r="G963" i="16"/>
  <c r="H963" i="16"/>
  <c r="I963" i="16" s="1"/>
  <c r="J963" i="16" s="1"/>
  <c r="G964" i="16"/>
  <c r="H964" i="16"/>
  <c r="I964" i="16"/>
  <c r="G965" i="16"/>
  <c r="H965" i="16"/>
  <c r="I965" i="16"/>
  <c r="G966" i="16"/>
  <c r="I966" i="16" s="1"/>
  <c r="J966" i="16" s="1"/>
  <c r="H966" i="16"/>
  <c r="G967" i="16"/>
  <c r="H967" i="16"/>
  <c r="G968" i="16"/>
  <c r="H968" i="16"/>
  <c r="I968" i="16"/>
  <c r="G969" i="16"/>
  <c r="I969" i="16" s="1"/>
  <c r="H969" i="16"/>
  <c r="G970" i="16"/>
  <c r="I970" i="16" s="1"/>
  <c r="L970" i="16" s="1"/>
  <c r="H970" i="16"/>
  <c r="G971" i="16"/>
  <c r="H971" i="16"/>
  <c r="I971" i="16" s="1"/>
  <c r="J971" i="16" s="1"/>
  <c r="G972" i="16"/>
  <c r="H972" i="16"/>
  <c r="I972" i="16"/>
  <c r="G973" i="16"/>
  <c r="H973" i="16"/>
  <c r="I973" i="16"/>
  <c r="G974" i="16"/>
  <c r="I974" i="16" s="1"/>
  <c r="J974" i="16" s="1"/>
  <c r="H974" i="16"/>
  <c r="G975" i="16"/>
  <c r="I975" i="16" s="1"/>
  <c r="H975" i="16"/>
  <c r="G976" i="16"/>
  <c r="H976" i="16"/>
  <c r="I976" i="16"/>
  <c r="L976" i="16" s="1"/>
  <c r="G977" i="16"/>
  <c r="I977" i="16" s="1"/>
  <c r="J977" i="16" s="1"/>
  <c r="H977" i="16"/>
  <c r="G978" i="16"/>
  <c r="I978" i="16" s="1"/>
  <c r="H978" i="16"/>
  <c r="G979" i="16"/>
  <c r="H979" i="16"/>
  <c r="I979" i="16" s="1"/>
  <c r="J979" i="16" s="1"/>
  <c r="G980" i="16"/>
  <c r="H980" i="16"/>
  <c r="I980" i="16"/>
  <c r="G981" i="16"/>
  <c r="H981" i="16"/>
  <c r="I981" i="16"/>
  <c r="G982" i="16"/>
  <c r="I982" i="16" s="1"/>
  <c r="J982" i="16" s="1"/>
  <c r="H982" i="16"/>
  <c r="G983" i="16"/>
  <c r="H983" i="16"/>
  <c r="G984" i="16"/>
  <c r="H984" i="16"/>
  <c r="I984" i="16"/>
  <c r="G985" i="16"/>
  <c r="I985" i="16" s="1"/>
  <c r="H985" i="16"/>
  <c r="G986" i="16"/>
  <c r="I986" i="16" s="1"/>
  <c r="H986" i="16"/>
  <c r="G987" i="16"/>
  <c r="H987" i="16"/>
  <c r="I987" i="16" s="1"/>
  <c r="J987" i="16" s="1"/>
  <c r="G988" i="16"/>
  <c r="H988" i="16"/>
  <c r="I988" i="16"/>
  <c r="J988" i="16" s="1"/>
  <c r="G989" i="16"/>
  <c r="H989" i="16"/>
  <c r="I989" i="16"/>
  <c r="G990" i="16"/>
  <c r="I990" i="16" s="1"/>
  <c r="J990" i="16" s="1"/>
  <c r="H990" i="16"/>
  <c r="G991" i="16"/>
  <c r="I991" i="16" s="1"/>
  <c r="K991" i="16" s="1"/>
  <c r="H991" i="16"/>
  <c r="G992" i="16"/>
  <c r="H992" i="16"/>
  <c r="I992" i="16"/>
  <c r="G993" i="16"/>
  <c r="I993" i="16" s="1"/>
  <c r="H993" i="16"/>
  <c r="G994" i="16"/>
  <c r="I994" i="16" s="1"/>
  <c r="H994" i="16"/>
  <c r="G995" i="16"/>
  <c r="H995" i="16"/>
  <c r="I995" i="16" s="1"/>
  <c r="J995" i="16" s="1"/>
  <c r="G996" i="16"/>
  <c r="H996" i="16"/>
  <c r="I996" i="16"/>
  <c r="G997" i="16"/>
  <c r="H997" i="16"/>
  <c r="I997" i="16"/>
  <c r="G998" i="16"/>
  <c r="I998" i="16" s="1"/>
  <c r="J998" i="16" s="1"/>
  <c r="H998" i="16"/>
  <c r="G999" i="16"/>
  <c r="I999" i="16" s="1"/>
  <c r="J999" i="16" s="1"/>
  <c r="H999" i="16"/>
  <c r="G1000" i="16"/>
  <c r="H1000" i="16"/>
  <c r="I1000" i="16"/>
  <c r="G1001" i="16"/>
  <c r="I1001" i="16" s="1"/>
  <c r="L1001" i="16" s="1"/>
  <c r="H1001" i="16"/>
  <c r="G1002" i="16"/>
  <c r="I1002" i="16" s="1"/>
  <c r="H100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8" i="16"/>
  <c r="J19" i="16"/>
  <c r="J20" i="16"/>
  <c r="J21" i="16"/>
  <c r="J22" i="16"/>
  <c r="J23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50" i="16"/>
  <c r="J51" i="16"/>
  <c r="J52" i="16"/>
  <c r="J53" i="16"/>
  <c r="J54" i="16"/>
  <c r="J55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2" i="16"/>
  <c r="J83" i="16"/>
  <c r="J84" i="16"/>
  <c r="J85" i="16"/>
  <c r="J86" i="16"/>
  <c r="J87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4" i="16"/>
  <c r="J135" i="16"/>
  <c r="J136" i="16"/>
  <c r="J137" i="16"/>
  <c r="J138" i="16"/>
  <c r="J139" i="16"/>
  <c r="J140" i="16"/>
  <c r="J141" i="16"/>
  <c r="J142" i="16"/>
  <c r="J143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6" i="16"/>
  <c r="J167" i="16"/>
  <c r="J168" i="16"/>
  <c r="J170" i="16"/>
  <c r="J171" i="16"/>
  <c r="J172" i="16"/>
  <c r="J173" i="16"/>
  <c r="J174" i="16"/>
  <c r="J175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8" i="16"/>
  <c r="J199" i="16"/>
  <c r="J200" i="16"/>
  <c r="J202" i="16"/>
  <c r="J203" i="16"/>
  <c r="J204" i="16"/>
  <c r="J205" i="16"/>
  <c r="J206" i="16"/>
  <c r="J207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30" i="16"/>
  <c r="J231" i="16"/>
  <c r="J232" i="16"/>
  <c r="J234" i="16"/>
  <c r="J235" i="16"/>
  <c r="J236" i="16"/>
  <c r="J237" i="16"/>
  <c r="J238" i="16"/>
  <c r="J239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6" i="16"/>
  <c r="J267" i="16"/>
  <c r="J268" i="16"/>
  <c r="J269" i="16"/>
  <c r="J270" i="16"/>
  <c r="J271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7" i="16"/>
  <c r="J288" i="16"/>
  <c r="J289" i="16"/>
  <c r="J290" i="16"/>
  <c r="J291" i="16"/>
  <c r="J292" i="16"/>
  <c r="J293" i="16"/>
  <c r="J294" i="16"/>
  <c r="J295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10" i="16"/>
  <c r="J311" i="16"/>
  <c r="J312" i="16"/>
  <c r="J314" i="16"/>
  <c r="J315" i="16"/>
  <c r="J316" i="16"/>
  <c r="J317" i="16"/>
  <c r="J318" i="16"/>
  <c r="J319" i="16"/>
  <c r="J320" i="16"/>
  <c r="J321" i="16"/>
  <c r="J322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7" i="16"/>
  <c r="J338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3" i="16"/>
  <c r="J354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7" i="16"/>
  <c r="J398" i="16"/>
  <c r="J399" i="16"/>
  <c r="J400" i="16"/>
  <c r="J401" i="16"/>
  <c r="J402" i="16"/>
  <c r="J404" i="16"/>
  <c r="J405" i="16"/>
  <c r="J406" i="16"/>
  <c r="J407" i="16"/>
  <c r="J408" i="16"/>
  <c r="J409" i="16"/>
  <c r="J410" i="16"/>
  <c r="J411" i="16"/>
  <c r="J412" i="16"/>
  <c r="J413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9" i="16"/>
  <c r="J440" i="16"/>
  <c r="J441" i="16"/>
  <c r="J442" i="16"/>
  <c r="J443" i="16"/>
  <c r="J444" i="16"/>
  <c r="J445" i="16"/>
  <c r="J446" i="16"/>
  <c r="J447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2" i="16"/>
  <c r="J463" i="16"/>
  <c r="J464" i="16"/>
  <c r="J466" i="16"/>
  <c r="J467" i="16"/>
  <c r="J468" i="16"/>
  <c r="J469" i="16"/>
  <c r="J470" i="16"/>
  <c r="J471" i="16"/>
  <c r="J472" i="16"/>
  <c r="J473" i="16"/>
  <c r="J474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3" i="16"/>
  <c r="J504" i="16"/>
  <c r="J505" i="16"/>
  <c r="J506" i="16"/>
  <c r="J507" i="16"/>
  <c r="J508" i="16"/>
  <c r="J509" i="16"/>
  <c r="J510" i="16"/>
  <c r="J511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6" i="16"/>
  <c r="J527" i="16"/>
  <c r="J528" i="16"/>
  <c r="J530" i="16"/>
  <c r="J531" i="16"/>
  <c r="J533" i="16"/>
  <c r="J534" i="16"/>
  <c r="J535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50" i="16"/>
  <c r="J551" i="16"/>
  <c r="J552" i="16"/>
  <c r="J554" i="16"/>
  <c r="J555" i="16"/>
  <c r="J556" i="16"/>
  <c r="J557" i="16"/>
  <c r="J558" i="16"/>
  <c r="J559" i="16"/>
  <c r="J560" i="16"/>
  <c r="J561" i="16"/>
  <c r="J562" i="16"/>
  <c r="J564" i="16"/>
  <c r="J565" i="16"/>
  <c r="J566" i="16"/>
  <c r="J567" i="16"/>
  <c r="J568" i="16"/>
  <c r="J569" i="16"/>
  <c r="J570" i="16"/>
  <c r="J571" i="16"/>
  <c r="J572" i="16"/>
  <c r="J574" i="16"/>
  <c r="J575" i="16"/>
  <c r="J577" i="16"/>
  <c r="J579" i="16"/>
  <c r="J580" i="16"/>
  <c r="J581" i="16"/>
  <c r="J585" i="16"/>
  <c r="J588" i="16"/>
  <c r="J589" i="16"/>
  <c r="J593" i="16"/>
  <c r="J596" i="16"/>
  <c r="J597" i="16"/>
  <c r="J601" i="16"/>
  <c r="J604" i="16"/>
  <c r="J605" i="16"/>
  <c r="J609" i="16"/>
  <c r="J612" i="16"/>
  <c r="J613" i="16"/>
  <c r="J617" i="16"/>
  <c r="J620" i="16"/>
  <c r="J621" i="16"/>
  <c r="J625" i="16"/>
  <c r="J628" i="16"/>
  <c r="J629" i="16"/>
  <c r="J633" i="16"/>
  <c r="J636" i="16"/>
  <c r="J637" i="16"/>
  <c r="J641" i="16"/>
  <c r="J644" i="16"/>
  <c r="J645" i="16"/>
  <c r="J649" i="16"/>
  <c r="J652" i="16"/>
  <c r="J653" i="16"/>
  <c r="J657" i="16"/>
  <c r="J660" i="16"/>
  <c r="J661" i="16"/>
  <c r="J665" i="16"/>
  <c r="J668" i="16"/>
  <c r="J669" i="16"/>
  <c r="J673" i="16"/>
  <c r="J676" i="16"/>
  <c r="J677" i="16"/>
  <c r="J681" i="16"/>
  <c r="J684" i="16"/>
  <c r="J685" i="16"/>
  <c r="J689" i="16"/>
  <c r="J692" i="16"/>
  <c r="J693" i="16"/>
  <c r="J697" i="16"/>
  <c r="J700" i="16"/>
  <c r="J701" i="16"/>
  <c r="J705" i="16"/>
  <c r="J708" i="16"/>
  <c r="J709" i="16"/>
  <c r="J713" i="16"/>
  <c r="J716" i="16"/>
  <c r="J717" i="16"/>
  <c r="J721" i="16"/>
  <c r="J724" i="16"/>
  <c r="J725" i="16"/>
  <c r="J729" i="16"/>
  <c r="J732" i="16"/>
  <c r="J733" i="16"/>
  <c r="J737" i="16"/>
  <c r="J740" i="16"/>
  <c r="J741" i="16"/>
  <c r="J745" i="16"/>
  <c r="J748" i="16"/>
  <c r="J749" i="16"/>
  <c r="J753" i="16"/>
  <c r="J756" i="16"/>
  <c r="J757" i="16"/>
  <c r="J761" i="16"/>
  <c r="J764" i="16"/>
  <c r="J765" i="16"/>
  <c r="J769" i="16"/>
  <c r="J772" i="16"/>
  <c r="J773" i="16"/>
  <c r="J777" i="16"/>
  <c r="J780" i="16"/>
  <c r="J781" i="16"/>
  <c r="J785" i="16"/>
  <c r="J788" i="16"/>
  <c r="J789" i="16"/>
  <c r="J793" i="16"/>
  <c r="J796" i="16"/>
  <c r="J797" i="16"/>
  <c r="J801" i="16"/>
  <c r="J804" i="16"/>
  <c r="J805" i="16"/>
  <c r="J809" i="16"/>
  <c r="J812" i="16"/>
  <c r="J813" i="16"/>
  <c r="J817" i="16"/>
  <c r="J820" i="16"/>
  <c r="J821" i="16"/>
  <c r="J825" i="16"/>
  <c r="J828" i="16"/>
  <c r="J829" i="16"/>
  <c r="J832" i="16"/>
  <c r="J833" i="16"/>
  <c r="J834" i="16"/>
  <c r="J836" i="16"/>
  <c r="J837" i="16"/>
  <c r="J840" i="16"/>
  <c r="J841" i="16"/>
  <c r="J842" i="16"/>
  <c r="J844" i="16"/>
  <c r="J845" i="16"/>
  <c r="J847" i="16"/>
  <c r="J849" i="16"/>
  <c r="J850" i="16"/>
  <c r="J852" i="16"/>
  <c r="J853" i="16"/>
  <c r="J856" i="16"/>
  <c r="J857" i="16"/>
  <c r="J858" i="16"/>
  <c r="J860" i="16"/>
  <c r="J861" i="16"/>
  <c r="J864" i="16"/>
  <c r="J865" i="16"/>
  <c r="J866" i="16"/>
  <c r="J868" i="16"/>
  <c r="J869" i="16"/>
  <c r="J871" i="16"/>
  <c r="J872" i="16"/>
  <c r="J874" i="16"/>
  <c r="J877" i="16"/>
  <c r="J880" i="16"/>
  <c r="J881" i="16"/>
  <c r="J882" i="16"/>
  <c r="J884" i="16"/>
  <c r="J885" i="16"/>
  <c r="J888" i="16"/>
  <c r="J893" i="16"/>
  <c r="J895" i="16"/>
  <c r="J896" i="16"/>
  <c r="J897" i="16"/>
  <c r="J898" i="16"/>
  <c r="J900" i="16"/>
  <c r="J901" i="16"/>
  <c r="J904" i="16"/>
  <c r="J905" i="16"/>
  <c r="J906" i="16"/>
  <c r="J908" i="16"/>
  <c r="J909" i="16"/>
  <c r="J911" i="16"/>
  <c r="J913" i="16"/>
  <c r="J914" i="16"/>
  <c r="J916" i="16"/>
  <c r="J917" i="16"/>
  <c r="J920" i="16"/>
  <c r="J921" i="16"/>
  <c r="J922" i="16"/>
  <c r="J924" i="16"/>
  <c r="J925" i="16"/>
  <c r="J928" i="16"/>
  <c r="J929" i="16"/>
  <c r="J930" i="16"/>
  <c r="J932" i="16"/>
  <c r="J933" i="16"/>
  <c r="J935" i="16"/>
  <c r="J936" i="16"/>
  <c r="J938" i="16"/>
  <c r="J941" i="16"/>
  <c r="J944" i="16"/>
  <c r="J945" i="16"/>
  <c r="J946" i="16"/>
  <c r="J948" i="16"/>
  <c r="J949" i="16"/>
  <c r="J952" i="16"/>
  <c r="J957" i="16"/>
  <c r="J959" i="16"/>
  <c r="J960" i="16"/>
  <c r="J961" i="16"/>
  <c r="J962" i="16"/>
  <c r="J964" i="16"/>
  <c r="J965" i="16"/>
  <c r="J968" i="16"/>
  <c r="J969" i="16"/>
  <c r="J970" i="16"/>
  <c r="J972" i="16"/>
  <c r="J973" i="16"/>
  <c r="J975" i="16"/>
  <c r="J978" i="16"/>
  <c r="J980" i="16"/>
  <c r="J981" i="16"/>
  <c r="J984" i="16"/>
  <c r="J985" i="16"/>
  <c r="J986" i="16"/>
  <c r="J989" i="16"/>
  <c r="J992" i="16"/>
  <c r="J993" i="16"/>
  <c r="J994" i="16"/>
  <c r="J996" i="16"/>
  <c r="J997" i="16"/>
  <c r="J1000" i="16"/>
  <c r="J1002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50" i="16"/>
  <c r="K51" i="16"/>
  <c r="K52" i="16"/>
  <c r="K53" i="16"/>
  <c r="K54" i="16"/>
  <c r="K55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2" i="16"/>
  <c r="K83" i="16"/>
  <c r="K84" i="16"/>
  <c r="K85" i="16"/>
  <c r="K86" i="16"/>
  <c r="K87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4" i="16"/>
  <c r="K135" i="16"/>
  <c r="K136" i="16"/>
  <c r="K138" i="16"/>
  <c r="K139" i="16"/>
  <c r="K140" i="16"/>
  <c r="K141" i="16"/>
  <c r="K142" i="16"/>
  <c r="K143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6" i="16"/>
  <c r="K167" i="16"/>
  <c r="K168" i="16"/>
  <c r="K170" i="16"/>
  <c r="K171" i="16"/>
  <c r="K172" i="16"/>
  <c r="K173" i="16"/>
  <c r="K174" i="16"/>
  <c r="K175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8" i="16"/>
  <c r="K199" i="16"/>
  <c r="K200" i="16"/>
  <c r="K202" i="16"/>
  <c r="K203" i="16"/>
  <c r="K204" i="16"/>
  <c r="K205" i="16"/>
  <c r="K206" i="16"/>
  <c r="K207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30" i="16"/>
  <c r="K231" i="16"/>
  <c r="K232" i="16"/>
  <c r="K234" i="16"/>
  <c r="K235" i="16"/>
  <c r="K236" i="16"/>
  <c r="K237" i="16"/>
  <c r="K238" i="16"/>
  <c r="K239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2" i="16"/>
  <c r="K263" i="16"/>
  <c r="K264" i="16"/>
  <c r="K266" i="16"/>
  <c r="K267" i="16"/>
  <c r="K268" i="16"/>
  <c r="K269" i="16"/>
  <c r="K270" i="16"/>
  <c r="K271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7" i="16"/>
  <c r="K288" i="16"/>
  <c r="K289" i="16"/>
  <c r="K290" i="16"/>
  <c r="K291" i="16"/>
  <c r="K292" i="16"/>
  <c r="K293" i="16"/>
  <c r="K294" i="16"/>
  <c r="K295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10" i="16"/>
  <c r="K311" i="16"/>
  <c r="K312" i="16"/>
  <c r="K314" i="16"/>
  <c r="K315" i="16"/>
  <c r="K316" i="16"/>
  <c r="K317" i="16"/>
  <c r="K318" i="16"/>
  <c r="K319" i="16"/>
  <c r="K320" i="16"/>
  <c r="K321" i="16"/>
  <c r="K322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7" i="16"/>
  <c r="K338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3" i="16"/>
  <c r="K354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4" i="16"/>
  <c r="K405" i="16"/>
  <c r="K406" i="16"/>
  <c r="K407" i="16"/>
  <c r="K408" i="16"/>
  <c r="K409" i="16"/>
  <c r="K410" i="16"/>
  <c r="K411" i="16"/>
  <c r="K412" i="16"/>
  <c r="K413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9" i="16"/>
  <c r="K440" i="16"/>
  <c r="K441" i="16"/>
  <c r="K442" i="16"/>
  <c r="K443" i="16"/>
  <c r="K444" i="16"/>
  <c r="K445" i="16"/>
  <c r="K446" i="16"/>
  <c r="K447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2" i="16"/>
  <c r="K463" i="16"/>
  <c r="K464" i="16"/>
  <c r="K466" i="16"/>
  <c r="K467" i="16"/>
  <c r="K468" i="16"/>
  <c r="K469" i="16"/>
  <c r="K470" i="16"/>
  <c r="K471" i="16"/>
  <c r="K472" i="16"/>
  <c r="K473" i="16"/>
  <c r="K474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3" i="16"/>
  <c r="K504" i="16"/>
  <c r="K505" i="16"/>
  <c r="K506" i="16"/>
  <c r="K507" i="16"/>
  <c r="K508" i="16"/>
  <c r="K509" i="16"/>
  <c r="K510" i="16"/>
  <c r="K511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6" i="16"/>
  <c r="K527" i="16"/>
  <c r="K528" i="16"/>
  <c r="K530" i="16"/>
  <c r="K531" i="16"/>
  <c r="K532" i="16"/>
  <c r="K533" i="16"/>
  <c r="K534" i="16"/>
  <c r="K535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50" i="16"/>
  <c r="K551" i="16"/>
  <c r="K552" i="16"/>
  <c r="K554" i="16"/>
  <c r="K555" i="16"/>
  <c r="K556" i="16"/>
  <c r="K557" i="16"/>
  <c r="K558" i="16"/>
  <c r="K559" i="16"/>
  <c r="K560" i="16"/>
  <c r="K561" i="16"/>
  <c r="K562" i="16"/>
  <c r="K564" i="16"/>
  <c r="K565" i="16"/>
  <c r="K566" i="16"/>
  <c r="K567" i="16"/>
  <c r="K568" i="16"/>
  <c r="K569" i="16"/>
  <c r="K570" i="16"/>
  <c r="K571" i="16"/>
  <c r="K572" i="16"/>
  <c r="K574" i="16"/>
  <c r="K575" i="16"/>
  <c r="K576" i="16"/>
  <c r="K577" i="16"/>
  <c r="K578" i="16"/>
  <c r="K579" i="16"/>
  <c r="K580" i="16"/>
  <c r="K581" i="16"/>
  <c r="K584" i="16"/>
  <c r="K585" i="16"/>
  <c r="K588" i="16"/>
  <c r="K589" i="16"/>
  <c r="K590" i="16"/>
  <c r="K591" i="16"/>
  <c r="K593" i="16"/>
  <c r="K594" i="16"/>
  <c r="K596" i="16"/>
  <c r="K597" i="16"/>
  <c r="K600" i="16"/>
  <c r="K601" i="16"/>
  <c r="K603" i="16"/>
  <c r="K604" i="16"/>
  <c r="K605" i="16"/>
  <c r="K606" i="16"/>
  <c r="K607" i="16"/>
  <c r="K609" i="16"/>
  <c r="K610" i="16"/>
  <c r="K612" i="16"/>
  <c r="K613" i="16"/>
  <c r="K616" i="16"/>
  <c r="K617" i="16"/>
  <c r="K619" i="16"/>
  <c r="K620" i="16"/>
  <c r="K621" i="16"/>
  <c r="K622" i="16"/>
  <c r="K623" i="16"/>
  <c r="K625" i="16"/>
  <c r="K626" i="16"/>
  <c r="K627" i="16"/>
  <c r="K628" i="16"/>
  <c r="K629" i="16"/>
  <c r="K632" i="16"/>
  <c r="K633" i="16"/>
  <c r="K635" i="16"/>
  <c r="K636" i="16"/>
  <c r="K637" i="16"/>
  <c r="K638" i="16"/>
  <c r="K639" i="16"/>
  <c r="K641" i="16"/>
  <c r="K642" i="16"/>
  <c r="K643" i="16"/>
  <c r="K644" i="16"/>
  <c r="K645" i="16"/>
  <c r="K648" i="16"/>
  <c r="K649" i="16"/>
  <c r="K651" i="16"/>
  <c r="K652" i="16"/>
  <c r="K653" i="16"/>
  <c r="K654" i="16"/>
  <c r="K655" i="16"/>
  <c r="K657" i="16"/>
  <c r="K658" i="16"/>
  <c r="K659" i="16"/>
  <c r="K660" i="16"/>
  <c r="K661" i="16"/>
  <c r="K664" i="16"/>
  <c r="K665" i="16"/>
  <c r="K667" i="16"/>
  <c r="K668" i="16"/>
  <c r="K669" i="16"/>
  <c r="K670" i="16"/>
  <c r="K671" i="16"/>
  <c r="K673" i="16"/>
  <c r="K674" i="16"/>
  <c r="K675" i="16"/>
  <c r="K676" i="16"/>
  <c r="K677" i="16"/>
  <c r="K680" i="16"/>
  <c r="K681" i="16"/>
  <c r="K683" i="16"/>
  <c r="K684" i="16"/>
  <c r="K685" i="16"/>
  <c r="K686" i="16"/>
  <c r="K687" i="16"/>
  <c r="K689" i="16"/>
  <c r="K690" i="16"/>
  <c r="K691" i="16"/>
  <c r="K692" i="16"/>
  <c r="K693" i="16"/>
  <c r="K696" i="16"/>
  <c r="K697" i="16"/>
  <c r="K699" i="16"/>
  <c r="K700" i="16"/>
  <c r="K701" i="16"/>
  <c r="K702" i="16"/>
  <c r="K703" i="16"/>
  <c r="K705" i="16"/>
  <c r="K706" i="16"/>
  <c r="K707" i="16"/>
  <c r="K708" i="16"/>
  <c r="K709" i="16"/>
  <c r="K712" i="16"/>
  <c r="K713" i="16"/>
  <c r="K715" i="16"/>
  <c r="K716" i="16"/>
  <c r="K717" i="16"/>
  <c r="K718" i="16"/>
  <c r="K719" i="16"/>
  <c r="K721" i="16"/>
  <c r="K722" i="16"/>
  <c r="K723" i="16"/>
  <c r="K724" i="16"/>
  <c r="K725" i="16"/>
  <c r="K728" i="16"/>
  <c r="K729" i="16"/>
  <c r="K731" i="16"/>
  <c r="K732" i="16"/>
  <c r="K733" i="16"/>
  <c r="K734" i="16"/>
  <c r="K735" i="16"/>
  <c r="K737" i="16"/>
  <c r="K738" i="16"/>
  <c r="K739" i="16"/>
  <c r="K740" i="16"/>
  <c r="K741" i="16"/>
  <c r="K744" i="16"/>
  <c r="K745" i="16"/>
  <c r="K747" i="16"/>
  <c r="K748" i="16"/>
  <c r="K749" i="16"/>
  <c r="K750" i="16"/>
  <c r="K751" i="16"/>
  <c r="K753" i="16"/>
  <c r="K754" i="16"/>
  <c r="K755" i="16"/>
  <c r="K756" i="16"/>
  <c r="K757" i="16"/>
  <c r="K760" i="16"/>
  <c r="K761" i="16"/>
  <c r="K763" i="16"/>
  <c r="K764" i="16"/>
  <c r="K765" i="16"/>
  <c r="K766" i="16"/>
  <c r="K767" i="16"/>
  <c r="K769" i="16"/>
  <c r="K770" i="16"/>
  <c r="K771" i="16"/>
  <c r="K772" i="16"/>
  <c r="K773" i="16"/>
  <c r="K776" i="16"/>
  <c r="K777" i="16"/>
  <c r="K778" i="16"/>
  <c r="K779" i="16"/>
  <c r="K780" i="16"/>
  <c r="K781" i="16"/>
  <c r="K782" i="16"/>
  <c r="K783" i="16"/>
  <c r="K784" i="16"/>
  <c r="K785" i="16"/>
  <c r="K786" i="16"/>
  <c r="K788" i="16"/>
  <c r="K789" i="16"/>
  <c r="K790" i="16"/>
  <c r="K792" i="16"/>
  <c r="K793" i="16"/>
  <c r="K794" i="16"/>
  <c r="K795" i="16"/>
  <c r="K796" i="16"/>
  <c r="K797" i="16"/>
  <c r="K798" i="16"/>
  <c r="K799" i="16"/>
  <c r="K800" i="16"/>
  <c r="K801" i="16"/>
  <c r="K802" i="16"/>
  <c r="K804" i="16"/>
  <c r="K805" i="16"/>
  <c r="K806" i="16"/>
  <c r="K808" i="16"/>
  <c r="K809" i="16"/>
  <c r="K810" i="16"/>
  <c r="K811" i="16"/>
  <c r="K812" i="16"/>
  <c r="K813" i="16"/>
  <c r="K814" i="16"/>
  <c r="K815" i="16"/>
  <c r="K816" i="16"/>
  <c r="K817" i="16"/>
  <c r="K818" i="16"/>
  <c r="K820" i="16"/>
  <c r="K821" i="16"/>
  <c r="K822" i="16"/>
  <c r="K824" i="16"/>
  <c r="K825" i="16"/>
  <c r="K826" i="16"/>
  <c r="K827" i="16"/>
  <c r="K828" i="16"/>
  <c r="K829" i="16"/>
  <c r="K830" i="16"/>
  <c r="K831" i="16"/>
  <c r="K832" i="16"/>
  <c r="K833" i="16"/>
  <c r="K834" i="16"/>
  <c r="K836" i="16"/>
  <c r="K837" i="16"/>
  <c r="K838" i="16"/>
  <c r="K840" i="16"/>
  <c r="K841" i="16"/>
  <c r="K842" i="16"/>
  <c r="K843" i="16"/>
  <c r="K844" i="16"/>
  <c r="K845" i="16"/>
  <c r="K847" i="16"/>
  <c r="K849" i="16"/>
  <c r="K850" i="16"/>
  <c r="K851" i="16"/>
  <c r="K852" i="16"/>
  <c r="K853" i="16"/>
  <c r="K854" i="16"/>
  <c r="K856" i="16"/>
  <c r="K857" i="16"/>
  <c r="K858" i="16"/>
  <c r="K859" i="16"/>
  <c r="K860" i="16"/>
  <c r="K861" i="16"/>
  <c r="K864" i="16"/>
  <c r="K865" i="16"/>
  <c r="K866" i="16"/>
  <c r="K867" i="16"/>
  <c r="K868" i="16"/>
  <c r="K869" i="16"/>
  <c r="K870" i="16"/>
  <c r="K871" i="16"/>
  <c r="K872" i="16"/>
  <c r="K874" i="16"/>
  <c r="K875" i="16"/>
  <c r="K876" i="16"/>
  <c r="K877" i="16"/>
  <c r="K878" i="16"/>
  <c r="K880" i="16"/>
  <c r="K881" i="16"/>
  <c r="K882" i="16"/>
  <c r="K884" i="16"/>
  <c r="K885" i="16"/>
  <c r="K886" i="16"/>
  <c r="K888" i="16"/>
  <c r="K891" i="16"/>
  <c r="K892" i="16"/>
  <c r="K893" i="16"/>
  <c r="K894" i="16"/>
  <c r="K895" i="16"/>
  <c r="K897" i="16"/>
  <c r="K898" i="16"/>
  <c r="K900" i="16"/>
  <c r="K901" i="16"/>
  <c r="K902" i="16"/>
  <c r="K904" i="16"/>
  <c r="K905" i="16"/>
  <c r="K906" i="16"/>
  <c r="K907" i="16"/>
  <c r="K908" i="16"/>
  <c r="K909" i="16"/>
  <c r="K911" i="16"/>
  <c r="K913" i="16"/>
  <c r="K914" i="16"/>
  <c r="K915" i="16"/>
  <c r="K916" i="16"/>
  <c r="K917" i="16"/>
  <c r="K918" i="16"/>
  <c r="K920" i="16"/>
  <c r="K921" i="16"/>
  <c r="K922" i="16"/>
  <c r="K923" i="16"/>
  <c r="K924" i="16"/>
  <c r="K925" i="16"/>
  <c r="K928" i="16"/>
  <c r="K929" i="16"/>
  <c r="K930" i="16"/>
  <c r="K931" i="16"/>
  <c r="K932" i="16"/>
  <c r="K933" i="16"/>
  <c r="K934" i="16"/>
  <c r="K935" i="16"/>
  <c r="K936" i="16"/>
  <c r="K938" i="16"/>
  <c r="K939" i="16"/>
  <c r="K940" i="16"/>
  <c r="K941" i="16"/>
  <c r="K942" i="16"/>
  <c r="K944" i="16"/>
  <c r="K945" i="16"/>
  <c r="K946" i="16"/>
  <c r="K948" i="16"/>
  <c r="K949" i="16"/>
  <c r="K950" i="16"/>
  <c r="K952" i="16"/>
  <c r="K955" i="16"/>
  <c r="K956" i="16"/>
  <c r="K957" i="16"/>
  <c r="K958" i="16"/>
  <c r="K959" i="16"/>
  <c r="K961" i="16"/>
  <c r="K962" i="16"/>
  <c r="K964" i="16"/>
  <c r="K965" i="16"/>
  <c r="K966" i="16"/>
  <c r="K968" i="16"/>
  <c r="K969" i="16"/>
  <c r="K970" i="16"/>
  <c r="K971" i="16"/>
  <c r="K972" i="16"/>
  <c r="K973" i="16"/>
  <c r="K975" i="16"/>
  <c r="K977" i="16"/>
  <c r="K978" i="16"/>
  <c r="K979" i="16"/>
  <c r="K980" i="16"/>
  <c r="K981" i="16"/>
  <c r="K982" i="16"/>
  <c r="K984" i="16"/>
  <c r="K985" i="16"/>
  <c r="K986" i="16"/>
  <c r="K987" i="16"/>
  <c r="K988" i="16"/>
  <c r="K989" i="16"/>
  <c r="K992" i="16"/>
  <c r="K993" i="16"/>
  <c r="K994" i="16"/>
  <c r="K995" i="16"/>
  <c r="K996" i="16"/>
  <c r="K997" i="16"/>
  <c r="K998" i="16"/>
  <c r="K999" i="16"/>
  <c r="K1000" i="16"/>
  <c r="K1002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8" i="16"/>
  <c r="L19" i="16"/>
  <c r="L20" i="16"/>
  <c r="L21" i="16"/>
  <c r="L22" i="16"/>
  <c r="L23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50" i="16"/>
  <c r="L51" i="16"/>
  <c r="L52" i="16"/>
  <c r="L53" i="16"/>
  <c r="L54" i="16"/>
  <c r="L55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2" i="16"/>
  <c r="L83" i="16"/>
  <c r="L84" i="16"/>
  <c r="L85" i="16"/>
  <c r="L86" i="16"/>
  <c r="L87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4" i="16"/>
  <c r="L135" i="16"/>
  <c r="L136" i="16"/>
  <c r="L138" i="16"/>
  <c r="L139" i="16"/>
  <c r="L140" i="16"/>
  <c r="L141" i="16"/>
  <c r="L142" i="16"/>
  <c r="L143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6" i="16"/>
  <c r="L167" i="16"/>
  <c r="L168" i="16"/>
  <c r="L170" i="16"/>
  <c r="L171" i="16"/>
  <c r="L172" i="16"/>
  <c r="L173" i="16"/>
  <c r="L174" i="16"/>
  <c r="L175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8" i="16"/>
  <c r="L199" i="16"/>
  <c r="L200" i="16"/>
  <c r="L202" i="16"/>
  <c r="L203" i="16"/>
  <c r="L204" i="16"/>
  <c r="L205" i="16"/>
  <c r="L206" i="16"/>
  <c r="L207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30" i="16"/>
  <c r="L231" i="16"/>
  <c r="L232" i="16"/>
  <c r="L234" i="16"/>
  <c r="L235" i="16"/>
  <c r="L236" i="16"/>
  <c r="L237" i="16"/>
  <c r="L238" i="16"/>
  <c r="L239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2" i="16"/>
  <c r="L263" i="16"/>
  <c r="L264" i="16"/>
  <c r="L266" i="16"/>
  <c r="L267" i="16"/>
  <c r="L268" i="16"/>
  <c r="L269" i="16"/>
  <c r="L270" i="16"/>
  <c r="L271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7" i="16"/>
  <c r="L288" i="16"/>
  <c r="L289" i="16"/>
  <c r="L290" i="16"/>
  <c r="L291" i="16"/>
  <c r="L292" i="16"/>
  <c r="L293" i="16"/>
  <c r="L294" i="16"/>
  <c r="L295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10" i="16"/>
  <c r="L311" i="16"/>
  <c r="L312" i="16"/>
  <c r="L314" i="16"/>
  <c r="L315" i="16"/>
  <c r="L316" i="16"/>
  <c r="L317" i="16"/>
  <c r="L318" i="16"/>
  <c r="L319" i="16"/>
  <c r="L320" i="16"/>
  <c r="L321" i="16"/>
  <c r="L322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7" i="16"/>
  <c r="L338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3" i="16"/>
  <c r="L354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7" i="16"/>
  <c r="L398" i="16"/>
  <c r="L399" i="16"/>
  <c r="L400" i="16"/>
  <c r="L401" i="16"/>
  <c r="L402" i="16"/>
  <c r="L404" i="16"/>
  <c r="L405" i="16"/>
  <c r="L406" i="16"/>
  <c r="L407" i="16"/>
  <c r="L408" i="16"/>
  <c r="L409" i="16"/>
  <c r="L410" i="16"/>
  <c r="L411" i="16"/>
  <c r="L412" i="16"/>
  <c r="L413" i="16"/>
  <c r="L415" i="16"/>
  <c r="L416" i="16"/>
  <c r="L417" i="16"/>
  <c r="L418" i="16"/>
  <c r="L419" i="16"/>
  <c r="L420" i="16"/>
  <c r="L421" i="16"/>
  <c r="L422" i="16"/>
  <c r="L423" i="16"/>
  <c r="L424" i="16"/>
  <c r="L425" i="16"/>
  <c r="L426" i="16"/>
  <c r="L427" i="16"/>
  <c r="L428" i="16"/>
  <c r="L429" i="16"/>
  <c r="L430" i="16"/>
  <c r="L431" i="16"/>
  <c r="L432" i="16"/>
  <c r="L433" i="16"/>
  <c r="L434" i="16"/>
  <c r="L435" i="16"/>
  <c r="L436" i="16"/>
  <c r="L437" i="16"/>
  <c r="L439" i="16"/>
  <c r="L440" i="16"/>
  <c r="L441" i="16"/>
  <c r="L442" i="16"/>
  <c r="L443" i="16"/>
  <c r="L444" i="16"/>
  <c r="L445" i="16"/>
  <c r="L446" i="16"/>
  <c r="L447" i="16"/>
  <c r="L449" i="16"/>
  <c r="L450" i="16"/>
  <c r="L451" i="16"/>
  <c r="L452" i="16"/>
  <c r="L453" i="16"/>
  <c r="L454" i="16"/>
  <c r="L455" i="16"/>
  <c r="L456" i="16"/>
  <c r="L457" i="16"/>
  <c r="L458" i="16"/>
  <c r="L459" i="16"/>
  <c r="L460" i="16"/>
  <c r="L462" i="16"/>
  <c r="L463" i="16"/>
  <c r="L464" i="16"/>
  <c r="L466" i="16"/>
  <c r="L467" i="16"/>
  <c r="L468" i="16"/>
  <c r="L469" i="16"/>
  <c r="L470" i="16"/>
  <c r="L471" i="16"/>
  <c r="L472" i="16"/>
  <c r="L473" i="16"/>
  <c r="L474" i="16"/>
  <c r="L476" i="16"/>
  <c r="L477" i="16"/>
  <c r="L478" i="16"/>
  <c r="L479" i="16"/>
  <c r="L480" i="16"/>
  <c r="L481" i="16"/>
  <c r="L482" i="16"/>
  <c r="L483" i="16"/>
  <c r="L484" i="16"/>
  <c r="L485" i="16"/>
  <c r="L486" i="16"/>
  <c r="L487" i="16"/>
  <c r="L488" i="16"/>
  <c r="L489" i="16"/>
  <c r="L490" i="16"/>
  <c r="L491" i="16"/>
  <c r="L492" i="16"/>
  <c r="L493" i="16"/>
  <c r="L494" i="16"/>
  <c r="L495" i="16"/>
  <c r="L496" i="16"/>
  <c r="L497" i="16"/>
  <c r="L498" i="16"/>
  <c r="L499" i="16"/>
  <c r="L500" i="16"/>
  <c r="L501" i="16"/>
  <c r="L503" i="16"/>
  <c r="L504" i="16"/>
  <c r="L505" i="16"/>
  <c r="L506" i="16"/>
  <c r="L507" i="16"/>
  <c r="L508" i="16"/>
  <c r="L509" i="16"/>
  <c r="L510" i="16"/>
  <c r="L511" i="16"/>
  <c r="L513" i="16"/>
  <c r="L514" i="16"/>
  <c r="L515" i="16"/>
  <c r="L516" i="16"/>
  <c r="L517" i="16"/>
  <c r="L518" i="16"/>
  <c r="L519" i="16"/>
  <c r="L520" i="16"/>
  <c r="L521" i="16"/>
  <c r="L522" i="16"/>
  <c r="L523" i="16"/>
  <c r="L524" i="16"/>
  <c r="L526" i="16"/>
  <c r="L527" i="16"/>
  <c r="L528" i="16"/>
  <c r="L530" i="16"/>
  <c r="L531" i="16"/>
  <c r="L533" i="16"/>
  <c r="L534" i="16"/>
  <c r="L535" i="16"/>
  <c r="L537" i="16"/>
  <c r="L538" i="16"/>
  <c r="L539" i="16"/>
  <c r="L540" i="16"/>
  <c r="L541" i="16"/>
  <c r="L542" i="16"/>
  <c r="L543" i="16"/>
  <c r="L544" i="16"/>
  <c r="L545" i="16"/>
  <c r="L546" i="16"/>
  <c r="L547" i="16"/>
  <c r="L548" i="16"/>
  <c r="L550" i="16"/>
  <c r="L551" i="16"/>
  <c r="L552" i="16"/>
  <c r="L554" i="16"/>
  <c r="L555" i="16"/>
  <c r="L556" i="16"/>
  <c r="L557" i="16"/>
  <c r="L558" i="16"/>
  <c r="L559" i="16"/>
  <c r="L560" i="16"/>
  <c r="L561" i="16"/>
  <c r="L562" i="16"/>
  <c r="L564" i="16"/>
  <c r="L565" i="16"/>
  <c r="L566" i="16"/>
  <c r="L567" i="16"/>
  <c r="L568" i="16"/>
  <c r="L569" i="16"/>
  <c r="L570" i="16"/>
  <c r="L571" i="16"/>
  <c r="L572" i="16"/>
  <c r="L574" i="16"/>
  <c r="L575" i="16"/>
  <c r="L576" i="16"/>
  <c r="L577" i="16"/>
  <c r="L578" i="16"/>
  <c r="L579" i="16"/>
  <c r="L580" i="16"/>
  <c r="L581" i="16"/>
  <c r="L583" i="16"/>
  <c r="L584" i="16"/>
  <c r="L585" i="16"/>
  <c r="L588" i="16"/>
  <c r="L589" i="16"/>
  <c r="L590" i="16"/>
  <c r="L591" i="16"/>
  <c r="L593" i="16"/>
  <c r="L594" i="16"/>
  <c r="L596" i="16"/>
  <c r="L597" i="16"/>
  <c r="L599" i="16"/>
  <c r="L600" i="16"/>
  <c r="L601" i="16"/>
  <c r="L603" i="16"/>
  <c r="L604" i="16"/>
  <c r="L605" i="16"/>
  <c r="L606" i="16"/>
  <c r="L607" i="16"/>
  <c r="L609" i="16"/>
  <c r="L610" i="16"/>
  <c r="L612" i="16"/>
  <c r="L613" i="16"/>
  <c r="L615" i="16"/>
  <c r="L616" i="16"/>
  <c r="L617" i="16"/>
  <c r="L619" i="16"/>
  <c r="L620" i="16"/>
  <c r="L621" i="16"/>
  <c r="L622" i="16"/>
  <c r="L623" i="16"/>
  <c r="L625" i="16"/>
  <c r="L626" i="16"/>
  <c r="L627" i="16"/>
  <c r="L628" i="16"/>
  <c r="L629" i="16"/>
  <c r="L631" i="16"/>
  <c r="L632" i="16"/>
  <c r="L633" i="16"/>
  <c r="L635" i="16"/>
  <c r="L636" i="16"/>
  <c r="L637" i="16"/>
  <c r="L638" i="16"/>
  <c r="L639" i="16"/>
  <c r="L641" i="16"/>
  <c r="L642" i="16"/>
  <c r="L643" i="16"/>
  <c r="L644" i="16"/>
  <c r="L645" i="16"/>
  <c r="L647" i="16"/>
  <c r="L648" i="16"/>
  <c r="L649" i="16"/>
  <c r="L651" i="16"/>
  <c r="L652" i="16"/>
  <c r="L653" i="16"/>
  <c r="L654" i="16"/>
  <c r="L655" i="16"/>
  <c r="L657" i="16"/>
  <c r="L658" i="16"/>
  <c r="L659" i="16"/>
  <c r="L660" i="16"/>
  <c r="L661" i="16"/>
  <c r="L663" i="16"/>
  <c r="L664" i="16"/>
  <c r="L665" i="16"/>
  <c r="L667" i="16"/>
  <c r="L668" i="16"/>
  <c r="L669" i="16"/>
  <c r="L670" i="16"/>
  <c r="L671" i="16"/>
  <c r="L673" i="16"/>
  <c r="L674" i="16"/>
  <c r="L675" i="16"/>
  <c r="L676" i="16"/>
  <c r="L677" i="16"/>
  <c r="L679" i="16"/>
  <c r="L680" i="16"/>
  <c r="L681" i="16"/>
  <c r="L683" i="16"/>
  <c r="L684" i="16"/>
  <c r="L685" i="16"/>
  <c r="L686" i="16"/>
  <c r="L687" i="16"/>
  <c r="L689" i="16"/>
  <c r="L690" i="16"/>
  <c r="L691" i="16"/>
  <c r="L692" i="16"/>
  <c r="L693" i="16"/>
  <c r="L695" i="16"/>
  <c r="L696" i="16"/>
  <c r="L697" i="16"/>
  <c r="L699" i="16"/>
  <c r="L700" i="16"/>
  <c r="L701" i="16"/>
  <c r="L702" i="16"/>
  <c r="L703" i="16"/>
  <c r="L705" i="16"/>
  <c r="L706" i="16"/>
  <c r="L707" i="16"/>
  <c r="L708" i="16"/>
  <c r="L709" i="16"/>
  <c r="L711" i="16"/>
  <c r="L712" i="16"/>
  <c r="L713" i="16"/>
  <c r="L715" i="16"/>
  <c r="L716" i="16"/>
  <c r="L717" i="16"/>
  <c r="L718" i="16"/>
  <c r="L719" i="16"/>
  <c r="L721" i="16"/>
  <c r="L722" i="16"/>
  <c r="L723" i="16"/>
  <c r="L724" i="16"/>
  <c r="L725" i="16"/>
  <c r="L727" i="16"/>
  <c r="L728" i="16"/>
  <c r="L729" i="16"/>
  <c r="L731" i="16"/>
  <c r="L732" i="16"/>
  <c r="L733" i="16"/>
  <c r="L734" i="16"/>
  <c r="L735" i="16"/>
  <c r="L737" i="16"/>
  <c r="L738" i="16"/>
  <c r="L739" i="16"/>
  <c r="L740" i="16"/>
  <c r="L741" i="16"/>
  <c r="L743" i="16"/>
  <c r="L744" i="16"/>
  <c r="L745" i="16"/>
  <c r="L747" i="16"/>
  <c r="L749" i="16"/>
  <c r="L750" i="16"/>
  <c r="L751" i="16"/>
  <c r="L753" i="16"/>
  <c r="L754" i="16"/>
  <c r="L755" i="16"/>
  <c r="L756" i="16"/>
  <c r="L757" i="16"/>
  <c r="L759" i="16"/>
  <c r="L760" i="16"/>
  <c r="L761" i="16"/>
  <c r="L763" i="16"/>
  <c r="L765" i="16"/>
  <c r="L766" i="16"/>
  <c r="L767" i="16"/>
  <c r="L769" i="16"/>
  <c r="L770" i="16"/>
  <c r="L771" i="16"/>
  <c r="L772" i="16"/>
  <c r="L773" i="16"/>
  <c r="L775" i="16"/>
  <c r="L776" i="16"/>
  <c r="L777" i="16"/>
  <c r="L778" i="16"/>
  <c r="L779" i="16"/>
  <c r="L780" i="16"/>
  <c r="L781" i="16"/>
  <c r="L782" i="16"/>
  <c r="L783" i="16"/>
  <c r="L784" i="16"/>
  <c r="L785" i="16"/>
  <c r="L786" i="16"/>
  <c r="L788" i="16"/>
  <c r="L789" i="16"/>
  <c r="L790" i="16"/>
  <c r="L792" i="16"/>
  <c r="L793" i="16"/>
  <c r="L794" i="16"/>
  <c r="L795" i="16"/>
  <c r="L796" i="16"/>
  <c r="L797" i="16"/>
  <c r="L798" i="16"/>
  <c r="L799" i="16"/>
  <c r="L800" i="16"/>
  <c r="L801" i="16"/>
  <c r="L802" i="16"/>
  <c r="L804" i="16"/>
  <c r="L805" i="16"/>
  <c r="L806" i="16"/>
  <c r="L808" i="16"/>
  <c r="L809" i="16"/>
  <c r="L810" i="16"/>
  <c r="L811" i="16"/>
  <c r="L812" i="16"/>
  <c r="L813" i="16"/>
  <c r="L814" i="16"/>
  <c r="L815" i="16"/>
  <c r="L816" i="16"/>
  <c r="L817" i="16"/>
  <c r="L818" i="16"/>
  <c r="L820" i="16"/>
  <c r="L821" i="16"/>
  <c r="L822" i="16"/>
  <c r="L824" i="16"/>
  <c r="L825" i="16"/>
  <c r="L826" i="16"/>
  <c r="L827" i="16"/>
  <c r="L828" i="16"/>
  <c r="L829" i="16"/>
  <c r="L830" i="16"/>
  <c r="L831" i="16"/>
  <c r="L832" i="16"/>
  <c r="L833" i="16"/>
  <c r="L834" i="16"/>
  <c r="L836" i="16"/>
  <c r="L837" i="16"/>
  <c r="L838" i="16"/>
  <c r="L840" i="16"/>
  <c r="L841" i="16"/>
  <c r="L843" i="16"/>
  <c r="L844" i="16"/>
  <c r="L845" i="16"/>
  <c r="L847" i="16"/>
  <c r="L849" i="16"/>
  <c r="L850" i="16"/>
  <c r="L851" i="16"/>
  <c r="L852" i="16"/>
  <c r="L853" i="16"/>
  <c r="L854" i="16"/>
  <c r="L856" i="16"/>
  <c r="L857" i="16"/>
  <c r="L858" i="16"/>
  <c r="L859" i="16"/>
  <c r="L860" i="16"/>
  <c r="L861" i="16"/>
  <c r="L863" i="16"/>
  <c r="L864" i="16"/>
  <c r="L865" i="16"/>
  <c r="L866" i="16"/>
  <c r="L867" i="16"/>
  <c r="L868" i="16"/>
  <c r="L869" i="16"/>
  <c r="L870" i="16"/>
  <c r="L871" i="16"/>
  <c r="L872" i="16"/>
  <c r="L874" i="16"/>
  <c r="L875" i="16"/>
  <c r="L877" i="16"/>
  <c r="L878" i="16"/>
  <c r="L879" i="16"/>
  <c r="L880" i="16"/>
  <c r="L881" i="16"/>
  <c r="L882" i="16"/>
  <c r="L884" i="16"/>
  <c r="L885" i="16"/>
  <c r="L886" i="16"/>
  <c r="L888" i="16"/>
  <c r="L891" i="16"/>
  <c r="L893" i="16"/>
  <c r="L894" i="16"/>
  <c r="L895" i="16"/>
  <c r="L897" i="16"/>
  <c r="L898" i="16"/>
  <c r="L900" i="16"/>
  <c r="L901" i="16"/>
  <c r="L902" i="16"/>
  <c r="L904" i="16"/>
  <c r="L905" i="16"/>
  <c r="L907" i="16"/>
  <c r="L908" i="16"/>
  <c r="L909" i="16"/>
  <c r="L911" i="16"/>
  <c r="L913" i="16"/>
  <c r="L914" i="16"/>
  <c r="L915" i="16"/>
  <c r="L916" i="16"/>
  <c r="L917" i="16"/>
  <c r="L918" i="16"/>
  <c r="L920" i="16"/>
  <c r="L921" i="16"/>
  <c r="L922" i="16"/>
  <c r="L923" i="16"/>
  <c r="L924" i="16"/>
  <c r="L925" i="16"/>
  <c r="L927" i="16"/>
  <c r="L928" i="16"/>
  <c r="L929" i="16"/>
  <c r="L930" i="16"/>
  <c r="L931" i="16"/>
  <c r="L932" i="16"/>
  <c r="L933" i="16"/>
  <c r="L934" i="16"/>
  <c r="L935" i="16"/>
  <c r="L936" i="16"/>
  <c r="L938" i="16"/>
  <c r="L939" i="16"/>
  <c r="L941" i="16"/>
  <c r="L942" i="16"/>
  <c r="L943" i="16"/>
  <c r="L944" i="16"/>
  <c r="L945" i="16"/>
  <c r="L946" i="16"/>
  <c r="L948" i="16"/>
  <c r="L949" i="16"/>
  <c r="L950" i="16"/>
  <c r="L952" i="16"/>
  <c r="L955" i="16"/>
  <c r="L957" i="16"/>
  <c r="L958" i="16"/>
  <c r="L959" i="16"/>
  <c r="L961" i="16"/>
  <c r="L962" i="16"/>
  <c r="L964" i="16"/>
  <c r="L965" i="16"/>
  <c r="L966" i="16"/>
  <c r="L968" i="16"/>
  <c r="L969" i="16"/>
  <c r="L971" i="16"/>
  <c r="L972" i="16"/>
  <c r="L973" i="16"/>
  <c r="L975" i="16"/>
  <c r="L977" i="16"/>
  <c r="L978" i="16"/>
  <c r="L979" i="16"/>
  <c r="L980" i="16"/>
  <c r="L981" i="16"/>
  <c r="L982" i="16"/>
  <c r="L984" i="16"/>
  <c r="L985" i="16"/>
  <c r="L986" i="16"/>
  <c r="L987" i="16"/>
  <c r="L988" i="16"/>
  <c r="L989" i="16"/>
  <c r="L991" i="16"/>
  <c r="L992" i="16"/>
  <c r="L993" i="16"/>
  <c r="L994" i="16"/>
  <c r="L995" i="16"/>
  <c r="L996" i="16"/>
  <c r="L997" i="16"/>
  <c r="L998" i="16"/>
  <c r="L999" i="16"/>
  <c r="L1000" i="16"/>
  <c r="L1002" i="16"/>
  <c r="D24" i="5"/>
  <c r="C10" i="5"/>
  <c r="C33" i="5" s="1"/>
  <c r="H10" i="5"/>
  <c r="D10" i="5"/>
  <c r="D33" i="5" s="1"/>
  <c r="E10" i="5"/>
  <c r="E33" i="5"/>
  <c r="F10" i="5"/>
  <c r="F15" i="5" s="1"/>
  <c r="F20" i="5" s="1"/>
  <c r="F33" i="5"/>
  <c r="G10" i="5"/>
  <c r="G33" i="5"/>
  <c r="C11" i="5"/>
  <c r="C34" i="5" s="1"/>
  <c r="H11" i="5"/>
  <c r="D11" i="5"/>
  <c r="D34" i="5" s="1"/>
  <c r="E11" i="5"/>
  <c r="E34" i="5" s="1"/>
  <c r="F11" i="5"/>
  <c r="F34" i="5" s="1"/>
  <c r="G11" i="5"/>
  <c r="G34" i="5" s="1"/>
  <c r="D27" i="5"/>
  <c r="E15" i="5"/>
  <c r="E20" i="5"/>
  <c r="G15" i="5"/>
  <c r="G20" i="5" s="1"/>
  <c r="C37" i="12"/>
  <c r="C38" i="12" s="1"/>
  <c r="D37" i="12"/>
  <c r="D42" i="12"/>
  <c r="D38" i="12"/>
  <c r="R4" i="12"/>
  <c r="E37" i="12"/>
  <c r="D22" i="12"/>
  <c r="D25" i="12" s="1"/>
  <c r="D27" i="12" s="1"/>
  <c r="D30" i="12" s="1"/>
  <c r="D23" i="12"/>
  <c r="D28" i="12"/>
  <c r="I11" i="12"/>
  <c r="I17" i="12" s="1"/>
  <c r="J11" i="12"/>
  <c r="J17" i="12" s="1"/>
  <c r="I12" i="12"/>
  <c r="I18" i="12" s="1"/>
  <c r="J12" i="12"/>
  <c r="J18" i="12" s="1"/>
  <c r="E8" i="13"/>
  <c r="E11" i="13" s="1"/>
  <c r="C8" i="13"/>
  <c r="E16" i="13"/>
  <c r="F8" i="13"/>
  <c r="F11" i="13" s="1"/>
  <c r="F16" i="13"/>
  <c r="G8" i="13"/>
  <c r="G11" i="13" s="1"/>
  <c r="G16" i="13"/>
  <c r="H8" i="13"/>
  <c r="H11" i="13" s="1"/>
  <c r="H16" i="13"/>
  <c r="I8" i="13"/>
  <c r="I11" i="13"/>
  <c r="I12" i="13" s="1"/>
  <c r="I16" i="13"/>
  <c r="J8" i="13"/>
  <c r="J11" i="13" s="1"/>
  <c r="J16" i="13"/>
  <c r="K8" i="13"/>
  <c r="K11" i="13"/>
  <c r="K15" i="13" s="1"/>
  <c r="K17" i="13" s="1"/>
  <c r="K16" i="13"/>
  <c r="D8" i="13"/>
  <c r="D11" i="13" s="1"/>
  <c r="D16" i="13"/>
  <c r="L5" i="13"/>
  <c r="L6" i="13"/>
  <c r="L4" i="13"/>
  <c r="J59" i="9"/>
  <c r="J60" i="9"/>
  <c r="J62" i="9"/>
  <c r="J75" i="9"/>
  <c r="J76" i="9" s="1"/>
  <c r="J69" i="9"/>
  <c r="J66" i="9"/>
  <c r="J67" i="9" s="1"/>
  <c r="J72" i="9" s="1"/>
  <c r="J12" i="9"/>
  <c r="J40" i="9" s="1"/>
  <c r="J45" i="9" s="1"/>
  <c r="J47" i="9" s="1"/>
  <c r="K12" i="9"/>
  <c r="K40" i="9" s="1"/>
  <c r="J13" i="9"/>
  <c r="J41" i="9" s="1"/>
  <c r="K13" i="9"/>
  <c r="K41" i="9" s="1"/>
  <c r="J33" i="9"/>
  <c r="K18" i="9"/>
  <c r="K19" i="9"/>
  <c r="E4" i="9"/>
  <c r="F4" i="9"/>
  <c r="E5" i="9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E65" i="9"/>
  <c r="F65" i="9"/>
  <c r="E66" i="9"/>
  <c r="F66" i="9"/>
  <c r="E67" i="9"/>
  <c r="F67" i="9"/>
  <c r="E68" i="9"/>
  <c r="F68" i="9"/>
  <c r="E69" i="9"/>
  <c r="F69" i="9"/>
  <c r="E70" i="9"/>
  <c r="F70" i="9"/>
  <c r="E71" i="9"/>
  <c r="F71" i="9"/>
  <c r="E72" i="9"/>
  <c r="F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F79" i="9"/>
  <c r="E80" i="9"/>
  <c r="F80" i="9"/>
  <c r="E81" i="9"/>
  <c r="F81" i="9"/>
  <c r="E82" i="9"/>
  <c r="F82" i="9"/>
  <c r="E83" i="9"/>
  <c r="F83" i="9"/>
  <c r="E84" i="9"/>
  <c r="F84" i="9"/>
  <c r="E85" i="9"/>
  <c r="F85" i="9"/>
  <c r="E86" i="9"/>
  <c r="F86" i="9"/>
  <c r="E87" i="9"/>
  <c r="F87" i="9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F99" i="9"/>
  <c r="E100" i="9"/>
  <c r="F100" i="9"/>
  <c r="E101" i="9"/>
  <c r="F101" i="9"/>
  <c r="E102" i="9"/>
  <c r="F102" i="9"/>
  <c r="E103" i="9"/>
  <c r="F103" i="9"/>
  <c r="E104" i="9"/>
  <c r="F104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F115" i="9"/>
  <c r="E116" i="9"/>
  <c r="F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E123" i="9"/>
  <c r="F123" i="9"/>
  <c r="E124" i="9"/>
  <c r="F124" i="9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2" i="9"/>
  <c r="F132" i="9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F148" i="9"/>
  <c r="E149" i="9"/>
  <c r="F149" i="9"/>
  <c r="E150" i="9"/>
  <c r="F150" i="9"/>
  <c r="E151" i="9"/>
  <c r="F151" i="9"/>
  <c r="E152" i="9"/>
  <c r="F152" i="9"/>
  <c r="E153" i="9"/>
  <c r="F153" i="9"/>
  <c r="E154" i="9"/>
  <c r="F154" i="9"/>
  <c r="E155" i="9"/>
  <c r="F155" i="9"/>
  <c r="E156" i="9"/>
  <c r="F156" i="9"/>
  <c r="E157" i="9"/>
  <c r="F157" i="9"/>
  <c r="E158" i="9"/>
  <c r="F158" i="9"/>
  <c r="E159" i="9"/>
  <c r="F159" i="9"/>
  <c r="E160" i="9"/>
  <c r="F160" i="9"/>
  <c r="E161" i="9"/>
  <c r="F161" i="9"/>
  <c r="E162" i="9"/>
  <c r="F162" i="9"/>
  <c r="E163" i="9"/>
  <c r="F163" i="9"/>
  <c r="E164" i="9"/>
  <c r="F164" i="9"/>
  <c r="E165" i="9"/>
  <c r="F165" i="9"/>
  <c r="E166" i="9"/>
  <c r="F166" i="9"/>
  <c r="E167" i="9"/>
  <c r="F167" i="9"/>
  <c r="E168" i="9"/>
  <c r="F168" i="9"/>
  <c r="E169" i="9"/>
  <c r="F169" i="9"/>
  <c r="E170" i="9"/>
  <c r="F170" i="9"/>
  <c r="E171" i="9"/>
  <c r="F171" i="9"/>
  <c r="E172" i="9"/>
  <c r="F172" i="9"/>
  <c r="E173" i="9"/>
  <c r="F173" i="9"/>
  <c r="E174" i="9"/>
  <c r="F174" i="9"/>
  <c r="E175" i="9"/>
  <c r="F175" i="9"/>
  <c r="E176" i="9"/>
  <c r="F176" i="9"/>
  <c r="E177" i="9"/>
  <c r="F177" i="9"/>
  <c r="E178" i="9"/>
  <c r="F178" i="9"/>
  <c r="E179" i="9"/>
  <c r="F179" i="9"/>
  <c r="E180" i="9"/>
  <c r="F180" i="9"/>
  <c r="E181" i="9"/>
  <c r="F181" i="9"/>
  <c r="E182" i="9"/>
  <c r="F182" i="9"/>
  <c r="E183" i="9"/>
  <c r="F183" i="9"/>
  <c r="E184" i="9"/>
  <c r="F184" i="9"/>
  <c r="E185" i="9"/>
  <c r="F185" i="9"/>
  <c r="E186" i="9"/>
  <c r="F186" i="9"/>
  <c r="E187" i="9"/>
  <c r="F187" i="9"/>
  <c r="E188" i="9"/>
  <c r="F188" i="9"/>
  <c r="E189" i="9"/>
  <c r="F189" i="9"/>
  <c r="E190" i="9"/>
  <c r="F190" i="9"/>
  <c r="E191" i="9"/>
  <c r="F191" i="9"/>
  <c r="E192" i="9"/>
  <c r="F192" i="9"/>
  <c r="E193" i="9"/>
  <c r="F193" i="9"/>
  <c r="E194" i="9"/>
  <c r="F194" i="9"/>
  <c r="E195" i="9"/>
  <c r="F195" i="9"/>
  <c r="E196" i="9"/>
  <c r="F196" i="9"/>
  <c r="E197" i="9"/>
  <c r="F197" i="9"/>
  <c r="E198" i="9"/>
  <c r="F198" i="9"/>
  <c r="E199" i="9"/>
  <c r="F199" i="9"/>
  <c r="E200" i="9"/>
  <c r="F200" i="9"/>
  <c r="E201" i="9"/>
  <c r="F201" i="9"/>
  <c r="E202" i="9"/>
  <c r="F202" i="9"/>
  <c r="E203" i="9"/>
  <c r="F203" i="9"/>
  <c r="E204" i="9"/>
  <c r="F204" i="9"/>
  <c r="E205" i="9"/>
  <c r="F205" i="9"/>
  <c r="E206" i="9"/>
  <c r="F206" i="9"/>
  <c r="E207" i="9"/>
  <c r="F207" i="9"/>
  <c r="E208" i="9"/>
  <c r="F208" i="9"/>
  <c r="E209" i="9"/>
  <c r="F209" i="9"/>
  <c r="E210" i="9"/>
  <c r="F210" i="9"/>
  <c r="E211" i="9"/>
  <c r="F211" i="9"/>
  <c r="E212" i="9"/>
  <c r="F212" i="9"/>
  <c r="E213" i="9"/>
  <c r="F213" i="9"/>
  <c r="E214" i="9"/>
  <c r="F214" i="9"/>
  <c r="E215" i="9"/>
  <c r="F215" i="9"/>
  <c r="E216" i="9"/>
  <c r="F216" i="9"/>
  <c r="E217" i="9"/>
  <c r="F217" i="9"/>
  <c r="E218" i="9"/>
  <c r="F218" i="9"/>
  <c r="E219" i="9"/>
  <c r="F219" i="9"/>
  <c r="E220" i="9"/>
  <c r="F220" i="9"/>
  <c r="E221" i="9"/>
  <c r="F221" i="9"/>
  <c r="E222" i="9"/>
  <c r="F222" i="9"/>
  <c r="E223" i="9"/>
  <c r="F223" i="9"/>
  <c r="E224" i="9"/>
  <c r="F224" i="9"/>
  <c r="E225" i="9"/>
  <c r="F225" i="9"/>
  <c r="E226" i="9"/>
  <c r="F226" i="9"/>
  <c r="E227" i="9"/>
  <c r="F227" i="9"/>
  <c r="E228" i="9"/>
  <c r="F228" i="9"/>
  <c r="E229" i="9"/>
  <c r="F229" i="9"/>
  <c r="E230" i="9"/>
  <c r="F230" i="9"/>
  <c r="E231" i="9"/>
  <c r="F231" i="9"/>
  <c r="E232" i="9"/>
  <c r="F232" i="9"/>
  <c r="E233" i="9"/>
  <c r="F233" i="9"/>
  <c r="E234" i="9"/>
  <c r="F234" i="9"/>
  <c r="E235" i="9"/>
  <c r="F235" i="9"/>
  <c r="E236" i="9"/>
  <c r="F236" i="9"/>
  <c r="E237" i="9"/>
  <c r="F237" i="9"/>
  <c r="E238" i="9"/>
  <c r="F238" i="9"/>
  <c r="E239" i="9"/>
  <c r="F239" i="9"/>
  <c r="E240" i="9"/>
  <c r="F240" i="9"/>
  <c r="E241" i="9"/>
  <c r="F241" i="9"/>
  <c r="E242" i="9"/>
  <c r="F242" i="9"/>
  <c r="E243" i="9"/>
  <c r="F243" i="9"/>
  <c r="E244" i="9"/>
  <c r="F244" i="9"/>
  <c r="E245" i="9"/>
  <c r="F245" i="9"/>
  <c r="E246" i="9"/>
  <c r="F246" i="9"/>
  <c r="E247" i="9"/>
  <c r="F247" i="9"/>
  <c r="E248" i="9"/>
  <c r="F248" i="9"/>
  <c r="E249" i="9"/>
  <c r="F249" i="9"/>
  <c r="E250" i="9"/>
  <c r="F250" i="9"/>
  <c r="E251" i="9"/>
  <c r="F251" i="9"/>
  <c r="E252" i="9"/>
  <c r="F252" i="9"/>
  <c r="E253" i="9"/>
  <c r="F253" i="9"/>
  <c r="E254" i="9"/>
  <c r="F254" i="9"/>
  <c r="E255" i="9"/>
  <c r="F255" i="9"/>
  <c r="E256" i="9"/>
  <c r="F256" i="9"/>
  <c r="E257" i="9"/>
  <c r="F257" i="9"/>
  <c r="E258" i="9"/>
  <c r="F258" i="9"/>
  <c r="E259" i="9"/>
  <c r="F259" i="9"/>
  <c r="E260" i="9"/>
  <c r="F260" i="9"/>
  <c r="E261" i="9"/>
  <c r="F261" i="9"/>
  <c r="E262" i="9"/>
  <c r="F262" i="9"/>
  <c r="E263" i="9"/>
  <c r="F263" i="9"/>
  <c r="E264" i="9"/>
  <c r="F264" i="9"/>
  <c r="E265" i="9"/>
  <c r="F265" i="9"/>
  <c r="E266" i="9"/>
  <c r="F266" i="9"/>
  <c r="E267" i="9"/>
  <c r="F267" i="9"/>
  <c r="E268" i="9"/>
  <c r="F268" i="9"/>
  <c r="E269" i="9"/>
  <c r="F269" i="9"/>
  <c r="E270" i="9"/>
  <c r="F270" i="9"/>
  <c r="E271" i="9"/>
  <c r="F271" i="9"/>
  <c r="E272" i="9"/>
  <c r="F272" i="9"/>
  <c r="E273" i="9"/>
  <c r="F273" i="9"/>
  <c r="E274" i="9"/>
  <c r="F274" i="9"/>
  <c r="E275" i="9"/>
  <c r="F275" i="9"/>
  <c r="E276" i="9"/>
  <c r="F276" i="9"/>
  <c r="E277" i="9"/>
  <c r="F277" i="9"/>
  <c r="E278" i="9"/>
  <c r="F278" i="9"/>
  <c r="E279" i="9"/>
  <c r="F279" i="9"/>
  <c r="E280" i="9"/>
  <c r="F280" i="9"/>
  <c r="E281" i="9"/>
  <c r="F281" i="9"/>
  <c r="E282" i="9"/>
  <c r="F282" i="9"/>
  <c r="E283" i="9"/>
  <c r="F283" i="9"/>
  <c r="E284" i="9"/>
  <c r="F284" i="9"/>
  <c r="E285" i="9"/>
  <c r="F285" i="9"/>
  <c r="E286" i="9"/>
  <c r="F286" i="9"/>
  <c r="E287" i="9"/>
  <c r="F287" i="9"/>
  <c r="E288" i="9"/>
  <c r="F288" i="9"/>
  <c r="E289" i="9"/>
  <c r="F289" i="9"/>
  <c r="E290" i="9"/>
  <c r="F290" i="9"/>
  <c r="E291" i="9"/>
  <c r="F291" i="9"/>
  <c r="E292" i="9"/>
  <c r="F292" i="9"/>
  <c r="E293" i="9"/>
  <c r="F293" i="9"/>
  <c r="E294" i="9"/>
  <c r="F294" i="9"/>
  <c r="E295" i="9"/>
  <c r="F295" i="9"/>
  <c r="E296" i="9"/>
  <c r="F296" i="9"/>
  <c r="E297" i="9"/>
  <c r="F297" i="9"/>
  <c r="E298" i="9"/>
  <c r="F298" i="9"/>
  <c r="E299" i="9"/>
  <c r="F299" i="9"/>
  <c r="E300" i="9"/>
  <c r="F300" i="9"/>
  <c r="E301" i="9"/>
  <c r="F301" i="9"/>
  <c r="E302" i="9"/>
  <c r="F302" i="9"/>
  <c r="E303" i="9"/>
  <c r="F303" i="9"/>
  <c r="E304" i="9"/>
  <c r="F304" i="9"/>
  <c r="E305" i="9"/>
  <c r="F305" i="9"/>
  <c r="E306" i="9"/>
  <c r="F306" i="9"/>
  <c r="E307" i="9"/>
  <c r="F307" i="9"/>
  <c r="E308" i="9"/>
  <c r="F308" i="9"/>
  <c r="E309" i="9"/>
  <c r="F309" i="9"/>
  <c r="E310" i="9"/>
  <c r="F310" i="9"/>
  <c r="E311" i="9"/>
  <c r="F311" i="9"/>
  <c r="E312" i="9"/>
  <c r="F312" i="9"/>
  <c r="E313" i="9"/>
  <c r="F313" i="9"/>
  <c r="E314" i="9"/>
  <c r="F314" i="9"/>
  <c r="E315" i="9"/>
  <c r="F315" i="9"/>
  <c r="E316" i="9"/>
  <c r="F316" i="9"/>
  <c r="E317" i="9"/>
  <c r="F317" i="9"/>
  <c r="E318" i="9"/>
  <c r="F318" i="9"/>
  <c r="E319" i="9"/>
  <c r="F319" i="9"/>
  <c r="E320" i="9"/>
  <c r="F320" i="9"/>
  <c r="E321" i="9"/>
  <c r="F321" i="9"/>
  <c r="E322" i="9"/>
  <c r="F322" i="9"/>
  <c r="E323" i="9"/>
  <c r="F323" i="9"/>
  <c r="E324" i="9"/>
  <c r="F324" i="9"/>
  <c r="E325" i="9"/>
  <c r="F325" i="9"/>
  <c r="E326" i="9"/>
  <c r="F326" i="9"/>
  <c r="E327" i="9"/>
  <c r="F327" i="9"/>
  <c r="E328" i="9"/>
  <c r="F328" i="9"/>
  <c r="E329" i="9"/>
  <c r="F329" i="9"/>
  <c r="E330" i="9"/>
  <c r="F330" i="9"/>
  <c r="E331" i="9"/>
  <c r="F331" i="9"/>
  <c r="E332" i="9"/>
  <c r="F332" i="9"/>
  <c r="E333" i="9"/>
  <c r="F333" i="9"/>
  <c r="E334" i="9"/>
  <c r="F334" i="9"/>
  <c r="E335" i="9"/>
  <c r="F335" i="9"/>
  <c r="E336" i="9"/>
  <c r="F336" i="9"/>
  <c r="E337" i="9"/>
  <c r="F337" i="9"/>
  <c r="E338" i="9"/>
  <c r="F338" i="9"/>
  <c r="E339" i="9"/>
  <c r="F339" i="9"/>
  <c r="E340" i="9"/>
  <c r="F340" i="9"/>
  <c r="E341" i="9"/>
  <c r="F341" i="9"/>
  <c r="E342" i="9"/>
  <c r="F342" i="9"/>
  <c r="E343" i="9"/>
  <c r="F343" i="9"/>
  <c r="E344" i="9"/>
  <c r="F344" i="9"/>
  <c r="E345" i="9"/>
  <c r="F345" i="9"/>
  <c r="E346" i="9"/>
  <c r="F346" i="9"/>
  <c r="E347" i="9"/>
  <c r="F347" i="9"/>
  <c r="E348" i="9"/>
  <c r="F348" i="9"/>
  <c r="E349" i="9"/>
  <c r="F349" i="9"/>
  <c r="E350" i="9"/>
  <c r="F350" i="9"/>
  <c r="E351" i="9"/>
  <c r="F351" i="9"/>
  <c r="E352" i="9"/>
  <c r="F352" i="9"/>
  <c r="E353" i="9"/>
  <c r="F353" i="9"/>
  <c r="E354" i="9"/>
  <c r="F354" i="9"/>
  <c r="E355" i="9"/>
  <c r="F355" i="9"/>
  <c r="E356" i="9"/>
  <c r="F356" i="9"/>
  <c r="E357" i="9"/>
  <c r="F357" i="9"/>
  <c r="E358" i="9"/>
  <c r="F358" i="9"/>
  <c r="E359" i="9"/>
  <c r="F359" i="9"/>
  <c r="E360" i="9"/>
  <c r="F360" i="9"/>
  <c r="E361" i="9"/>
  <c r="F361" i="9"/>
  <c r="E362" i="9"/>
  <c r="F362" i="9"/>
  <c r="E363" i="9"/>
  <c r="F363" i="9"/>
  <c r="E364" i="9"/>
  <c r="F364" i="9"/>
  <c r="E365" i="9"/>
  <c r="F365" i="9"/>
  <c r="E366" i="9"/>
  <c r="F366" i="9"/>
  <c r="E367" i="9"/>
  <c r="F367" i="9"/>
  <c r="E368" i="9"/>
  <c r="F368" i="9"/>
  <c r="E369" i="9"/>
  <c r="F369" i="9"/>
  <c r="E370" i="9"/>
  <c r="F370" i="9"/>
  <c r="E371" i="9"/>
  <c r="F371" i="9"/>
  <c r="E372" i="9"/>
  <c r="F372" i="9"/>
  <c r="E373" i="9"/>
  <c r="F373" i="9"/>
  <c r="E374" i="9"/>
  <c r="F374" i="9"/>
  <c r="E375" i="9"/>
  <c r="F375" i="9"/>
  <c r="E376" i="9"/>
  <c r="F376" i="9"/>
  <c r="E377" i="9"/>
  <c r="F377" i="9"/>
  <c r="E378" i="9"/>
  <c r="F378" i="9"/>
  <c r="E379" i="9"/>
  <c r="F379" i="9"/>
  <c r="E380" i="9"/>
  <c r="F380" i="9"/>
  <c r="E381" i="9"/>
  <c r="F381" i="9"/>
  <c r="E382" i="9"/>
  <c r="F382" i="9"/>
  <c r="E383" i="9"/>
  <c r="F383" i="9"/>
  <c r="E384" i="9"/>
  <c r="F384" i="9"/>
  <c r="E385" i="9"/>
  <c r="F385" i="9"/>
  <c r="E386" i="9"/>
  <c r="F386" i="9"/>
  <c r="E387" i="9"/>
  <c r="F387" i="9"/>
  <c r="E388" i="9"/>
  <c r="F388" i="9"/>
  <c r="E389" i="9"/>
  <c r="F389" i="9"/>
  <c r="E390" i="9"/>
  <c r="F390" i="9"/>
  <c r="E391" i="9"/>
  <c r="F391" i="9"/>
  <c r="E392" i="9"/>
  <c r="F392" i="9"/>
  <c r="E393" i="9"/>
  <c r="F393" i="9"/>
  <c r="E394" i="9"/>
  <c r="F394" i="9"/>
  <c r="E395" i="9"/>
  <c r="F395" i="9"/>
  <c r="E396" i="9"/>
  <c r="F396" i="9"/>
  <c r="E397" i="9"/>
  <c r="F397" i="9"/>
  <c r="E398" i="9"/>
  <c r="F398" i="9"/>
  <c r="E399" i="9"/>
  <c r="F399" i="9"/>
  <c r="E400" i="9"/>
  <c r="F400" i="9"/>
  <c r="E401" i="9"/>
  <c r="F401" i="9"/>
  <c r="E402" i="9"/>
  <c r="F402" i="9"/>
  <c r="E403" i="9"/>
  <c r="F403" i="9"/>
  <c r="E404" i="9"/>
  <c r="F404" i="9"/>
  <c r="E405" i="9"/>
  <c r="F405" i="9"/>
  <c r="E406" i="9"/>
  <c r="F406" i="9"/>
  <c r="E407" i="9"/>
  <c r="F407" i="9"/>
  <c r="E408" i="9"/>
  <c r="F408" i="9"/>
  <c r="E409" i="9"/>
  <c r="F409" i="9"/>
  <c r="E410" i="9"/>
  <c r="F410" i="9"/>
  <c r="E411" i="9"/>
  <c r="F411" i="9"/>
  <c r="E412" i="9"/>
  <c r="F412" i="9"/>
  <c r="E413" i="9"/>
  <c r="F413" i="9"/>
  <c r="E414" i="9"/>
  <c r="F414" i="9"/>
  <c r="E415" i="9"/>
  <c r="F415" i="9"/>
  <c r="E416" i="9"/>
  <c r="F416" i="9"/>
  <c r="E417" i="9"/>
  <c r="F417" i="9"/>
  <c r="E418" i="9"/>
  <c r="F418" i="9"/>
  <c r="E419" i="9"/>
  <c r="F419" i="9"/>
  <c r="E420" i="9"/>
  <c r="F420" i="9"/>
  <c r="E421" i="9"/>
  <c r="F421" i="9"/>
  <c r="E422" i="9"/>
  <c r="F422" i="9"/>
  <c r="E423" i="9"/>
  <c r="F423" i="9"/>
  <c r="E424" i="9"/>
  <c r="F424" i="9"/>
  <c r="E425" i="9"/>
  <c r="F425" i="9"/>
  <c r="E426" i="9"/>
  <c r="F426" i="9"/>
  <c r="E427" i="9"/>
  <c r="F427" i="9"/>
  <c r="E428" i="9"/>
  <c r="F428" i="9"/>
  <c r="E429" i="9"/>
  <c r="F429" i="9"/>
  <c r="E430" i="9"/>
  <c r="F430" i="9"/>
  <c r="E431" i="9"/>
  <c r="F431" i="9"/>
  <c r="E432" i="9"/>
  <c r="F432" i="9"/>
  <c r="E433" i="9"/>
  <c r="F433" i="9"/>
  <c r="E434" i="9"/>
  <c r="F434" i="9"/>
  <c r="E435" i="9"/>
  <c r="F435" i="9"/>
  <c r="E436" i="9"/>
  <c r="F436" i="9"/>
  <c r="E437" i="9"/>
  <c r="F437" i="9"/>
  <c r="E438" i="9"/>
  <c r="F438" i="9"/>
  <c r="E439" i="9"/>
  <c r="F439" i="9"/>
  <c r="E440" i="9"/>
  <c r="F440" i="9"/>
  <c r="E441" i="9"/>
  <c r="F441" i="9"/>
  <c r="E442" i="9"/>
  <c r="F442" i="9"/>
  <c r="E443" i="9"/>
  <c r="F443" i="9"/>
  <c r="E444" i="9"/>
  <c r="F444" i="9"/>
  <c r="E445" i="9"/>
  <c r="F445" i="9"/>
  <c r="E446" i="9"/>
  <c r="F446" i="9"/>
  <c r="E447" i="9"/>
  <c r="F447" i="9"/>
  <c r="E448" i="9"/>
  <c r="F448" i="9"/>
  <c r="E449" i="9"/>
  <c r="F449" i="9"/>
  <c r="E450" i="9"/>
  <c r="F450" i="9"/>
  <c r="E451" i="9"/>
  <c r="F451" i="9"/>
  <c r="E452" i="9"/>
  <c r="F452" i="9"/>
  <c r="E453" i="9"/>
  <c r="F453" i="9"/>
  <c r="E454" i="9"/>
  <c r="F454" i="9"/>
  <c r="E455" i="9"/>
  <c r="F455" i="9"/>
  <c r="E456" i="9"/>
  <c r="F456" i="9"/>
  <c r="E457" i="9"/>
  <c r="F457" i="9"/>
  <c r="E458" i="9"/>
  <c r="F458" i="9"/>
  <c r="E459" i="9"/>
  <c r="F459" i="9"/>
  <c r="E460" i="9"/>
  <c r="F460" i="9"/>
  <c r="E461" i="9"/>
  <c r="F461" i="9"/>
  <c r="E462" i="9"/>
  <c r="F462" i="9"/>
  <c r="E463" i="9"/>
  <c r="F463" i="9"/>
  <c r="E464" i="9"/>
  <c r="F464" i="9"/>
  <c r="E465" i="9"/>
  <c r="F465" i="9"/>
  <c r="E466" i="9"/>
  <c r="F466" i="9"/>
  <c r="E467" i="9"/>
  <c r="F467" i="9"/>
  <c r="E468" i="9"/>
  <c r="F468" i="9"/>
  <c r="E469" i="9"/>
  <c r="F469" i="9"/>
  <c r="E470" i="9"/>
  <c r="F470" i="9"/>
  <c r="E471" i="9"/>
  <c r="F471" i="9"/>
  <c r="E472" i="9"/>
  <c r="F472" i="9"/>
  <c r="E473" i="9"/>
  <c r="F473" i="9"/>
  <c r="E474" i="9"/>
  <c r="F474" i="9"/>
  <c r="E475" i="9"/>
  <c r="F475" i="9"/>
  <c r="E476" i="9"/>
  <c r="F476" i="9"/>
  <c r="E477" i="9"/>
  <c r="F477" i="9"/>
  <c r="E478" i="9"/>
  <c r="F478" i="9"/>
  <c r="E479" i="9"/>
  <c r="F479" i="9"/>
  <c r="E480" i="9"/>
  <c r="F480" i="9"/>
  <c r="E481" i="9"/>
  <c r="F481" i="9"/>
  <c r="E482" i="9"/>
  <c r="F482" i="9"/>
  <c r="E483" i="9"/>
  <c r="F483" i="9"/>
  <c r="E484" i="9"/>
  <c r="F484" i="9"/>
  <c r="E485" i="9"/>
  <c r="F485" i="9"/>
  <c r="E486" i="9"/>
  <c r="F486" i="9"/>
  <c r="E487" i="9"/>
  <c r="F487" i="9"/>
  <c r="E488" i="9"/>
  <c r="F488" i="9"/>
  <c r="E489" i="9"/>
  <c r="F489" i="9"/>
  <c r="E490" i="9"/>
  <c r="F490" i="9"/>
  <c r="E491" i="9"/>
  <c r="F491" i="9"/>
  <c r="E492" i="9"/>
  <c r="F492" i="9"/>
  <c r="E493" i="9"/>
  <c r="F493" i="9"/>
  <c r="E494" i="9"/>
  <c r="F494" i="9"/>
  <c r="E495" i="9"/>
  <c r="F495" i="9"/>
  <c r="E496" i="9"/>
  <c r="F496" i="9"/>
  <c r="E497" i="9"/>
  <c r="F497" i="9"/>
  <c r="E498" i="9"/>
  <c r="F498" i="9"/>
  <c r="E499" i="9"/>
  <c r="F499" i="9"/>
  <c r="E500" i="9"/>
  <c r="F500" i="9"/>
  <c r="E501" i="9"/>
  <c r="F501" i="9"/>
  <c r="E502" i="9"/>
  <c r="F502" i="9"/>
  <c r="E503" i="9"/>
  <c r="F503" i="9"/>
  <c r="E504" i="9"/>
  <c r="F504" i="9"/>
  <c r="E505" i="9"/>
  <c r="F505" i="9"/>
  <c r="E506" i="9"/>
  <c r="F506" i="9"/>
  <c r="E507" i="9"/>
  <c r="F507" i="9"/>
  <c r="E508" i="9"/>
  <c r="F508" i="9"/>
  <c r="E509" i="9"/>
  <c r="F509" i="9"/>
  <c r="E510" i="9"/>
  <c r="F510" i="9"/>
  <c r="E511" i="9"/>
  <c r="F511" i="9"/>
  <c r="E512" i="9"/>
  <c r="F512" i="9"/>
  <c r="E513" i="9"/>
  <c r="F513" i="9"/>
  <c r="E514" i="9"/>
  <c r="F514" i="9"/>
  <c r="E515" i="9"/>
  <c r="F515" i="9"/>
  <c r="E516" i="9"/>
  <c r="F516" i="9"/>
  <c r="E517" i="9"/>
  <c r="F517" i="9"/>
  <c r="E518" i="9"/>
  <c r="F518" i="9"/>
  <c r="E519" i="9"/>
  <c r="F519" i="9"/>
  <c r="E520" i="9"/>
  <c r="F520" i="9"/>
  <c r="E521" i="9"/>
  <c r="F521" i="9"/>
  <c r="E522" i="9"/>
  <c r="F522" i="9"/>
  <c r="E523" i="9"/>
  <c r="F523" i="9"/>
  <c r="E524" i="9"/>
  <c r="F524" i="9"/>
  <c r="E525" i="9"/>
  <c r="F525" i="9"/>
  <c r="E526" i="9"/>
  <c r="F526" i="9"/>
  <c r="E527" i="9"/>
  <c r="F527" i="9"/>
  <c r="E528" i="9"/>
  <c r="F528" i="9"/>
  <c r="E529" i="9"/>
  <c r="F529" i="9"/>
  <c r="E530" i="9"/>
  <c r="F530" i="9"/>
  <c r="E531" i="9"/>
  <c r="F531" i="9"/>
  <c r="E532" i="9"/>
  <c r="F532" i="9"/>
  <c r="E533" i="9"/>
  <c r="F533" i="9"/>
  <c r="E534" i="9"/>
  <c r="F534" i="9"/>
  <c r="E535" i="9"/>
  <c r="F535" i="9"/>
  <c r="E536" i="9"/>
  <c r="F536" i="9"/>
  <c r="E537" i="9"/>
  <c r="F537" i="9"/>
  <c r="E538" i="9"/>
  <c r="F538" i="9"/>
  <c r="E539" i="9"/>
  <c r="F539" i="9"/>
  <c r="E540" i="9"/>
  <c r="F540" i="9"/>
  <c r="E541" i="9"/>
  <c r="F541" i="9"/>
  <c r="E542" i="9"/>
  <c r="F542" i="9"/>
  <c r="E543" i="9"/>
  <c r="F543" i="9"/>
  <c r="E544" i="9"/>
  <c r="F544" i="9"/>
  <c r="E545" i="9"/>
  <c r="F545" i="9"/>
  <c r="E546" i="9"/>
  <c r="F546" i="9"/>
  <c r="E547" i="9"/>
  <c r="F547" i="9"/>
  <c r="E548" i="9"/>
  <c r="F548" i="9"/>
  <c r="E549" i="9"/>
  <c r="F549" i="9"/>
  <c r="E550" i="9"/>
  <c r="F550" i="9"/>
  <c r="E551" i="9"/>
  <c r="F551" i="9"/>
  <c r="E552" i="9"/>
  <c r="F552" i="9"/>
  <c r="E553" i="9"/>
  <c r="F553" i="9"/>
  <c r="E554" i="9"/>
  <c r="F554" i="9"/>
  <c r="E555" i="9"/>
  <c r="F555" i="9"/>
  <c r="E556" i="9"/>
  <c r="F556" i="9"/>
  <c r="E557" i="9"/>
  <c r="F557" i="9"/>
  <c r="E558" i="9"/>
  <c r="F558" i="9"/>
  <c r="E559" i="9"/>
  <c r="F559" i="9"/>
  <c r="E560" i="9"/>
  <c r="F560" i="9"/>
  <c r="E561" i="9"/>
  <c r="F561" i="9"/>
  <c r="E562" i="9"/>
  <c r="F562" i="9"/>
  <c r="E563" i="9"/>
  <c r="F563" i="9"/>
  <c r="E564" i="9"/>
  <c r="F564" i="9"/>
  <c r="E565" i="9"/>
  <c r="F565" i="9"/>
  <c r="E566" i="9"/>
  <c r="F566" i="9"/>
  <c r="E567" i="9"/>
  <c r="F567" i="9"/>
  <c r="E568" i="9"/>
  <c r="F568" i="9"/>
  <c r="E569" i="9"/>
  <c r="F569" i="9"/>
  <c r="E570" i="9"/>
  <c r="F570" i="9"/>
  <c r="E571" i="9"/>
  <c r="F571" i="9"/>
  <c r="E572" i="9"/>
  <c r="F572" i="9"/>
  <c r="E573" i="9"/>
  <c r="F573" i="9"/>
  <c r="E574" i="9"/>
  <c r="F574" i="9"/>
  <c r="E575" i="9"/>
  <c r="F575" i="9"/>
  <c r="E576" i="9"/>
  <c r="F576" i="9"/>
  <c r="E577" i="9"/>
  <c r="F577" i="9"/>
  <c r="E578" i="9"/>
  <c r="F578" i="9"/>
  <c r="E579" i="9"/>
  <c r="F579" i="9"/>
  <c r="E580" i="9"/>
  <c r="F580" i="9"/>
  <c r="E581" i="9"/>
  <c r="F581" i="9"/>
  <c r="E582" i="9"/>
  <c r="F582" i="9"/>
  <c r="E583" i="9"/>
  <c r="F583" i="9"/>
  <c r="E584" i="9"/>
  <c r="F584" i="9"/>
  <c r="E585" i="9"/>
  <c r="F585" i="9"/>
  <c r="E586" i="9"/>
  <c r="F586" i="9"/>
  <c r="E587" i="9"/>
  <c r="F587" i="9"/>
  <c r="E588" i="9"/>
  <c r="F588" i="9"/>
  <c r="E589" i="9"/>
  <c r="F589" i="9"/>
  <c r="E590" i="9"/>
  <c r="F590" i="9"/>
  <c r="E591" i="9"/>
  <c r="F591" i="9"/>
  <c r="E592" i="9"/>
  <c r="F592" i="9"/>
  <c r="E593" i="9"/>
  <c r="F593" i="9"/>
  <c r="E594" i="9"/>
  <c r="F594" i="9"/>
  <c r="E595" i="9"/>
  <c r="F595" i="9"/>
  <c r="E596" i="9"/>
  <c r="F596" i="9"/>
  <c r="E597" i="9"/>
  <c r="F597" i="9"/>
  <c r="E598" i="9"/>
  <c r="F598" i="9"/>
  <c r="E599" i="9"/>
  <c r="F599" i="9"/>
  <c r="E600" i="9"/>
  <c r="F600" i="9"/>
  <c r="E601" i="9"/>
  <c r="F601" i="9"/>
  <c r="E602" i="9"/>
  <c r="F602" i="9"/>
  <c r="E603" i="9"/>
  <c r="F603" i="9"/>
  <c r="E604" i="9"/>
  <c r="F604" i="9"/>
  <c r="E605" i="9"/>
  <c r="F605" i="9"/>
  <c r="E606" i="9"/>
  <c r="F606" i="9"/>
  <c r="E607" i="9"/>
  <c r="F607" i="9"/>
  <c r="E608" i="9"/>
  <c r="F608" i="9"/>
  <c r="E609" i="9"/>
  <c r="F609" i="9"/>
  <c r="E610" i="9"/>
  <c r="F610" i="9"/>
  <c r="E611" i="9"/>
  <c r="F611" i="9"/>
  <c r="E612" i="9"/>
  <c r="F612" i="9"/>
  <c r="E613" i="9"/>
  <c r="F613" i="9"/>
  <c r="E614" i="9"/>
  <c r="F614" i="9"/>
  <c r="E615" i="9"/>
  <c r="F615" i="9"/>
  <c r="E616" i="9"/>
  <c r="F616" i="9"/>
  <c r="E617" i="9"/>
  <c r="F617" i="9"/>
  <c r="E618" i="9"/>
  <c r="F618" i="9"/>
  <c r="E619" i="9"/>
  <c r="F619" i="9"/>
  <c r="E620" i="9"/>
  <c r="F620" i="9"/>
  <c r="E621" i="9"/>
  <c r="F621" i="9"/>
  <c r="E622" i="9"/>
  <c r="F622" i="9"/>
  <c r="E623" i="9"/>
  <c r="F623" i="9"/>
  <c r="E624" i="9"/>
  <c r="F624" i="9"/>
  <c r="E625" i="9"/>
  <c r="F625" i="9"/>
  <c r="E626" i="9"/>
  <c r="F626" i="9"/>
  <c r="E627" i="9"/>
  <c r="F627" i="9"/>
  <c r="E628" i="9"/>
  <c r="F628" i="9"/>
  <c r="E629" i="9"/>
  <c r="F629" i="9"/>
  <c r="E630" i="9"/>
  <c r="F630" i="9"/>
  <c r="E631" i="9"/>
  <c r="F631" i="9"/>
  <c r="E632" i="9"/>
  <c r="F632" i="9"/>
  <c r="E633" i="9"/>
  <c r="F633" i="9"/>
  <c r="E634" i="9"/>
  <c r="F634" i="9"/>
  <c r="E635" i="9"/>
  <c r="F635" i="9"/>
  <c r="E636" i="9"/>
  <c r="F636" i="9"/>
  <c r="E637" i="9"/>
  <c r="F637" i="9"/>
  <c r="E638" i="9"/>
  <c r="F638" i="9"/>
  <c r="E639" i="9"/>
  <c r="F639" i="9"/>
  <c r="E640" i="9"/>
  <c r="F640" i="9"/>
  <c r="E641" i="9"/>
  <c r="F641" i="9"/>
  <c r="E642" i="9"/>
  <c r="F642" i="9"/>
  <c r="E643" i="9"/>
  <c r="F643" i="9"/>
  <c r="E644" i="9"/>
  <c r="F644" i="9"/>
  <c r="E645" i="9"/>
  <c r="F645" i="9"/>
  <c r="E646" i="9"/>
  <c r="F646" i="9"/>
  <c r="E647" i="9"/>
  <c r="F647" i="9"/>
  <c r="E648" i="9"/>
  <c r="F648" i="9"/>
  <c r="E649" i="9"/>
  <c r="F649" i="9"/>
  <c r="E650" i="9"/>
  <c r="F650" i="9"/>
  <c r="E651" i="9"/>
  <c r="F651" i="9"/>
  <c r="E652" i="9"/>
  <c r="F652" i="9"/>
  <c r="E653" i="9"/>
  <c r="F653" i="9"/>
  <c r="E654" i="9"/>
  <c r="F654" i="9"/>
  <c r="E655" i="9"/>
  <c r="F655" i="9"/>
  <c r="E656" i="9"/>
  <c r="F656" i="9"/>
  <c r="E657" i="9"/>
  <c r="F657" i="9"/>
  <c r="E658" i="9"/>
  <c r="F658" i="9"/>
  <c r="E659" i="9"/>
  <c r="F659" i="9"/>
  <c r="E660" i="9"/>
  <c r="F660" i="9"/>
  <c r="E661" i="9"/>
  <c r="F661" i="9"/>
  <c r="E662" i="9"/>
  <c r="F662" i="9"/>
  <c r="E663" i="9"/>
  <c r="F663" i="9"/>
  <c r="E664" i="9"/>
  <c r="F664" i="9"/>
  <c r="E665" i="9"/>
  <c r="F665" i="9"/>
  <c r="E666" i="9"/>
  <c r="F666" i="9"/>
  <c r="E667" i="9"/>
  <c r="F667" i="9"/>
  <c r="E668" i="9"/>
  <c r="F668" i="9"/>
  <c r="E669" i="9"/>
  <c r="F669" i="9"/>
  <c r="E670" i="9"/>
  <c r="F670" i="9"/>
  <c r="E671" i="9"/>
  <c r="F671" i="9"/>
  <c r="E672" i="9"/>
  <c r="F672" i="9"/>
  <c r="E673" i="9"/>
  <c r="F673" i="9"/>
  <c r="E674" i="9"/>
  <c r="F674" i="9"/>
  <c r="E675" i="9"/>
  <c r="F675" i="9"/>
  <c r="E676" i="9"/>
  <c r="F676" i="9"/>
  <c r="E677" i="9"/>
  <c r="F677" i="9"/>
  <c r="E678" i="9"/>
  <c r="F678" i="9"/>
  <c r="E679" i="9"/>
  <c r="F679" i="9"/>
  <c r="E680" i="9"/>
  <c r="F680" i="9"/>
  <c r="E681" i="9"/>
  <c r="F681" i="9"/>
  <c r="E682" i="9"/>
  <c r="F682" i="9"/>
  <c r="E683" i="9"/>
  <c r="F683" i="9"/>
  <c r="E684" i="9"/>
  <c r="F684" i="9"/>
  <c r="E685" i="9"/>
  <c r="F685" i="9"/>
  <c r="E686" i="9"/>
  <c r="F686" i="9"/>
  <c r="E687" i="9"/>
  <c r="F687" i="9"/>
  <c r="E688" i="9"/>
  <c r="F688" i="9"/>
  <c r="E689" i="9"/>
  <c r="F689" i="9"/>
  <c r="E690" i="9"/>
  <c r="F690" i="9"/>
  <c r="E691" i="9"/>
  <c r="F691" i="9"/>
  <c r="E692" i="9"/>
  <c r="F692" i="9"/>
  <c r="E693" i="9"/>
  <c r="F693" i="9"/>
  <c r="E694" i="9"/>
  <c r="F694" i="9"/>
  <c r="E695" i="9"/>
  <c r="F695" i="9"/>
  <c r="E696" i="9"/>
  <c r="F696" i="9"/>
  <c r="E697" i="9"/>
  <c r="F697" i="9"/>
  <c r="E698" i="9"/>
  <c r="F698" i="9"/>
  <c r="E699" i="9"/>
  <c r="F699" i="9"/>
  <c r="E700" i="9"/>
  <c r="F700" i="9"/>
  <c r="E701" i="9"/>
  <c r="F701" i="9"/>
  <c r="E702" i="9"/>
  <c r="F702" i="9"/>
  <c r="E703" i="9"/>
  <c r="F703" i="9"/>
  <c r="E704" i="9"/>
  <c r="F704" i="9"/>
  <c r="E705" i="9"/>
  <c r="F705" i="9"/>
  <c r="E706" i="9"/>
  <c r="F706" i="9"/>
  <c r="E707" i="9"/>
  <c r="F707" i="9"/>
  <c r="E708" i="9"/>
  <c r="F708" i="9"/>
  <c r="E709" i="9"/>
  <c r="F709" i="9"/>
  <c r="E710" i="9"/>
  <c r="F710" i="9"/>
  <c r="E711" i="9"/>
  <c r="F711" i="9"/>
  <c r="E712" i="9"/>
  <c r="F712" i="9"/>
  <c r="E713" i="9"/>
  <c r="F713" i="9"/>
  <c r="E714" i="9"/>
  <c r="F714" i="9"/>
  <c r="E715" i="9"/>
  <c r="F715" i="9"/>
  <c r="E716" i="9"/>
  <c r="F716" i="9"/>
  <c r="E717" i="9"/>
  <c r="F717" i="9"/>
  <c r="E718" i="9"/>
  <c r="F718" i="9"/>
  <c r="E719" i="9"/>
  <c r="F719" i="9"/>
  <c r="E720" i="9"/>
  <c r="F720" i="9"/>
  <c r="E721" i="9"/>
  <c r="F721" i="9"/>
  <c r="E722" i="9"/>
  <c r="F722" i="9"/>
  <c r="E723" i="9"/>
  <c r="F723" i="9"/>
  <c r="E724" i="9"/>
  <c r="F724" i="9"/>
  <c r="E725" i="9"/>
  <c r="F725" i="9"/>
  <c r="E726" i="9"/>
  <c r="F726" i="9"/>
  <c r="E727" i="9"/>
  <c r="F727" i="9"/>
  <c r="E728" i="9"/>
  <c r="F728" i="9"/>
  <c r="E729" i="9"/>
  <c r="F729" i="9"/>
  <c r="E730" i="9"/>
  <c r="F730" i="9"/>
  <c r="E731" i="9"/>
  <c r="F731" i="9"/>
  <c r="E732" i="9"/>
  <c r="F732" i="9"/>
  <c r="E733" i="9"/>
  <c r="F733" i="9"/>
  <c r="E734" i="9"/>
  <c r="F734" i="9"/>
  <c r="E735" i="9"/>
  <c r="F735" i="9"/>
  <c r="E736" i="9"/>
  <c r="F736" i="9"/>
  <c r="E737" i="9"/>
  <c r="F737" i="9"/>
  <c r="E738" i="9"/>
  <c r="F738" i="9"/>
  <c r="E739" i="9"/>
  <c r="F739" i="9"/>
  <c r="E740" i="9"/>
  <c r="F740" i="9"/>
  <c r="E741" i="9"/>
  <c r="F741" i="9"/>
  <c r="E742" i="9"/>
  <c r="F742" i="9"/>
  <c r="E743" i="9"/>
  <c r="F743" i="9"/>
  <c r="E744" i="9"/>
  <c r="F744" i="9"/>
  <c r="E745" i="9"/>
  <c r="F745" i="9"/>
  <c r="E746" i="9"/>
  <c r="F746" i="9"/>
  <c r="E747" i="9"/>
  <c r="F747" i="9"/>
  <c r="E748" i="9"/>
  <c r="F748" i="9"/>
  <c r="E749" i="9"/>
  <c r="F749" i="9"/>
  <c r="E750" i="9"/>
  <c r="F750" i="9"/>
  <c r="E751" i="9"/>
  <c r="F751" i="9"/>
  <c r="E752" i="9"/>
  <c r="F752" i="9"/>
  <c r="E753" i="9"/>
  <c r="F753" i="9"/>
  <c r="E754" i="9"/>
  <c r="F754" i="9"/>
  <c r="E755" i="9"/>
  <c r="F755" i="9"/>
  <c r="E756" i="9"/>
  <c r="F756" i="9"/>
  <c r="E757" i="9"/>
  <c r="F757" i="9"/>
  <c r="E758" i="9"/>
  <c r="F758" i="9"/>
  <c r="E759" i="9"/>
  <c r="F759" i="9"/>
  <c r="E760" i="9"/>
  <c r="F760" i="9"/>
  <c r="E761" i="9"/>
  <c r="F761" i="9"/>
  <c r="E762" i="9"/>
  <c r="F762" i="9"/>
  <c r="E763" i="9"/>
  <c r="F763" i="9"/>
  <c r="E764" i="9"/>
  <c r="F764" i="9"/>
  <c r="E765" i="9"/>
  <c r="F765" i="9"/>
  <c r="E766" i="9"/>
  <c r="F766" i="9"/>
  <c r="E767" i="9"/>
  <c r="F767" i="9"/>
  <c r="E768" i="9"/>
  <c r="F768" i="9"/>
  <c r="E769" i="9"/>
  <c r="F769" i="9"/>
  <c r="E770" i="9"/>
  <c r="F770" i="9"/>
  <c r="E771" i="9"/>
  <c r="F771" i="9"/>
  <c r="E772" i="9"/>
  <c r="F772" i="9"/>
  <c r="E773" i="9"/>
  <c r="F773" i="9"/>
  <c r="E774" i="9"/>
  <c r="F774" i="9"/>
  <c r="E775" i="9"/>
  <c r="F775" i="9"/>
  <c r="E776" i="9"/>
  <c r="F776" i="9"/>
  <c r="E777" i="9"/>
  <c r="F777" i="9"/>
  <c r="E778" i="9"/>
  <c r="F778" i="9"/>
  <c r="E779" i="9"/>
  <c r="F779" i="9"/>
  <c r="E780" i="9"/>
  <c r="F780" i="9"/>
  <c r="E781" i="9"/>
  <c r="F781" i="9"/>
  <c r="E782" i="9"/>
  <c r="F782" i="9"/>
  <c r="E783" i="9"/>
  <c r="F783" i="9"/>
  <c r="E784" i="9"/>
  <c r="F784" i="9"/>
  <c r="E785" i="9"/>
  <c r="F785" i="9"/>
  <c r="E786" i="9"/>
  <c r="F786" i="9"/>
  <c r="E787" i="9"/>
  <c r="F787" i="9"/>
  <c r="E788" i="9"/>
  <c r="F788" i="9"/>
  <c r="E789" i="9"/>
  <c r="F789" i="9"/>
  <c r="E790" i="9"/>
  <c r="F790" i="9"/>
  <c r="E791" i="9"/>
  <c r="F791" i="9"/>
  <c r="E792" i="9"/>
  <c r="F792" i="9"/>
  <c r="E793" i="9"/>
  <c r="F793" i="9"/>
  <c r="E794" i="9"/>
  <c r="F794" i="9"/>
  <c r="E795" i="9"/>
  <c r="F795" i="9"/>
  <c r="E796" i="9"/>
  <c r="F796" i="9"/>
  <c r="E797" i="9"/>
  <c r="F797" i="9"/>
  <c r="E798" i="9"/>
  <c r="F798" i="9"/>
  <c r="E799" i="9"/>
  <c r="F799" i="9"/>
  <c r="E800" i="9"/>
  <c r="F800" i="9"/>
  <c r="E801" i="9"/>
  <c r="F801" i="9"/>
  <c r="E802" i="9"/>
  <c r="F802" i="9"/>
  <c r="E803" i="9"/>
  <c r="F803" i="9"/>
  <c r="E804" i="9"/>
  <c r="F804" i="9"/>
  <c r="E805" i="9"/>
  <c r="F805" i="9"/>
  <c r="E806" i="9"/>
  <c r="F806" i="9"/>
  <c r="E807" i="9"/>
  <c r="F807" i="9"/>
  <c r="E808" i="9"/>
  <c r="F808" i="9"/>
  <c r="E809" i="9"/>
  <c r="F809" i="9"/>
  <c r="E810" i="9"/>
  <c r="F810" i="9"/>
  <c r="E811" i="9"/>
  <c r="F811" i="9"/>
  <c r="E812" i="9"/>
  <c r="F812" i="9"/>
  <c r="E813" i="9"/>
  <c r="F813" i="9"/>
  <c r="E814" i="9"/>
  <c r="F814" i="9"/>
  <c r="E815" i="9"/>
  <c r="F815" i="9"/>
  <c r="E816" i="9"/>
  <c r="F816" i="9"/>
  <c r="E817" i="9"/>
  <c r="F817" i="9"/>
  <c r="E818" i="9"/>
  <c r="F818" i="9"/>
  <c r="E819" i="9"/>
  <c r="F819" i="9"/>
  <c r="E820" i="9"/>
  <c r="F820" i="9"/>
  <c r="E821" i="9"/>
  <c r="F821" i="9"/>
  <c r="E822" i="9"/>
  <c r="F822" i="9"/>
  <c r="E823" i="9"/>
  <c r="F823" i="9"/>
  <c r="E824" i="9"/>
  <c r="F824" i="9"/>
  <c r="E825" i="9"/>
  <c r="F825" i="9"/>
  <c r="E826" i="9"/>
  <c r="F826" i="9"/>
  <c r="E827" i="9"/>
  <c r="F827" i="9"/>
  <c r="E828" i="9"/>
  <c r="F828" i="9"/>
  <c r="E829" i="9"/>
  <c r="F829" i="9"/>
  <c r="E830" i="9"/>
  <c r="F830" i="9"/>
  <c r="E831" i="9"/>
  <c r="F831" i="9"/>
  <c r="E832" i="9"/>
  <c r="F832" i="9"/>
  <c r="E833" i="9"/>
  <c r="F833" i="9"/>
  <c r="E834" i="9"/>
  <c r="F834" i="9"/>
  <c r="E835" i="9"/>
  <c r="F835" i="9"/>
  <c r="E836" i="9"/>
  <c r="F836" i="9"/>
  <c r="E837" i="9"/>
  <c r="F837" i="9"/>
  <c r="E838" i="9"/>
  <c r="F838" i="9"/>
  <c r="E839" i="9"/>
  <c r="F839" i="9"/>
  <c r="E840" i="9"/>
  <c r="F840" i="9"/>
  <c r="E841" i="9"/>
  <c r="F841" i="9"/>
  <c r="E842" i="9"/>
  <c r="F842" i="9"/>
  <c r="E843" i="9"/>
  <c r="F843" i="9"/>
  <c r="E844" i="9"/>
  <c r="F844" i="9"/>
  <c r="E845" i="9"/>
  <c r="F845" i="9"/>
  <c r="E846" i="9"/>
  <c r="F846" i="9"/>
  <c r="E847" i="9"/>
  <c r="F847" i="9"/>
  <c r="E848" i="9"/>
  <c r="F848" i="9"/>
  <c r="E849" i="9"/>
  <c r="F849" i="9"/>
  <c r="E850" i="9"/>
  <c r="F850" i="9"/>
  <c r="E851" i="9"/>
  <c r="F851" i="9"/>
  <c r="E852" i="9"/>
  <c r="F852" i="9"/>
  <c r="E853" i="9"/>
  <c r="F853" i="9"/>
  <c r="E854" i="9"/>
  <c r="F854" i="9"/>
  <c r="E855" i="9"/>
  <c r="F855" i="9"/>
  <c r="E856" i="9"/>
  <c r="F856" i="9"/>
  <c r="E857" i="9"/>
  <c r="F857" i="9"/>
  <c r="E858" i="9"/>
  <c r="F858" i="9"/>
  <c r="E859" i="9"/>
  <c r="F859" i="9"/>
  <c r="E860" i="9"/>
  <c r="F860" i="9"/>
  <c r="E861" i="9"/>
  <c r="F861" i="9"/>
  <c r="E862" i="9"/>
  <c r="F862" i="9"/>
  <c r="E863" i="9"/>
  <c r="F863" i="9"/>
  <c r="E864" i="9"/>
  <c r="F864" i="9"/>
  <c r="E865" i="9"/>
  <c r="F865" i="9"/>
  <c r="E866" i="9"/>
  <c r="F866" i="9"/>
  <c r="E867" i="9"/>
  <c r="F867" i="9"/>
  <c r="E868" i="9"/>
  <c r="F868" i="9"/>
  <c r="E869" i="9"/>
  <c r="F869" i="9"/>
  <c r="E870" i="9"/>
  <c r="F870" i="9"/>
  <c r="E871" i="9"/>
  <c r="F871" i="9"/>
  <c r="E872" i="9"/>
  <c r="F872" i="9"/>
  <c r="E873" i="9"/>
  <c r="F873" i="9"/>
  <c r="E874" i="9"/>
  <c r="F874" i="9"/>
  <c r="E875" i="9"/>
  <c r="F875" i="9"/>
  <c r="E876" i="9"/>
  <c r="F876" i="9"/>
  <c r="E877" i="9"/>
  <c r="F877" i="9"/>
  <c r="E878" i="9"/>
  <c r="F878" i="9"/>
  <c r="E879" i="9"/>
  <c r="F879" i="9"/>
  <c r="E880" i="9"/>
  <c r="F880" i="9"/>
  <c r="E881" i="9"/>
  <c r="F881" i="9"/>
  <c r="E882" i="9"/>
  <c r="F882" i="9"/>
  <c r="E883" i="9"/>
  <c r="F883" i="9"/>
  <c r="E884" i="9"/>
  <c r="F884" i="9"/>
  <c r="E885" i="9"/>
  <c r="F885" i="9"/>
  <c r="E886" i="9"/>
  <c r="F886" i="9"/>
  <c r="E887" i="9"/>
  <c r="F887" i="9"/>
  <c r="E888" i="9"/>
  <c r="F888" i="9"/>
  <c r="E889" i="9"/>
  <c r="F889" i="9"/>
  <c r="E890" i="9"/>
  <c r="F890" i="9"/>
  <c r="E891" i="9"/>
  <c r="F891" i="9"/>
  <c r="E892" i="9"/>
  <c r="F892" i="9"/>
  <c r="E893" i="9"/>
  <c r="F893" i="9"/>
  <c r="E894" i="9"/>
  <c r="F894" i="9"/>
  <c r="E895" i="9"/>
  <c r="F895" i="9"/>
  <c r="E896" i="9"/>
  <c r="F896" i="9"/>
  <c r="E897" i="9"/>
  <c r="F897" i="9"/>
  <c r="E898" i="9"/>
  <c r="F898" i="9"/>
  <c r="E899" i="9"/>
  <c r="F899" i="9"/>
  <c r="E900" i="9"/>
  <c r="F900" i="9"/>
  <c r="E901" i="9"/>
  <c r="F901" i="9"/>
  <c r="E902" i="9"/>
  <c r="F902" i="9"/>
  <c r="E903" i="9"/>
  <c r="F903" i="9"/>
  <c r="E904" i="9"/>
  <c r="F904" i="9"/>
  <c r="E905" i="9"/>
  <c r="F905" i="9"/>
  <c r="E906" i="9"/>
  <c r="F906" i="9"/>
  <c r="E907" i="9"/>
  <c r="F907" i="9"/>
  <c r="E908" i="9"/>
  <c r="F908" i="9"/>
  <c r="E909" i="9"/>
  <c r="F909" i="9"/>
  <c r="E910" i="9"/>
  <c r="F910" i="9"/>
  <c r="E911" i="9"/>
  <c r="F911" i="9"/>
  <c r="E912" i="9"/>
  <c r="F912" i="9"/>
  <c r="E913" i="9"/>
  <c r="F913" i="9"/>
  <c r="E914" i="9"/>
  <c r="F914" i="9"/>
  <c r="E915" i="9"/>
  <c r="F915" i="9"/>
  <c r="E916" i="9"/>
  <c r="F916" i="9"/>
  <c r="E917" i="9"/>
  <c r="F917" i="9"/>
  <c r="E918" i="9"/>
  <c r="F918" i="9"/>
  <c r="E919" i="9"/>
  <c r="F919" i="9"/>
  <c r="E920" i="9"/>
  <c r="F920" i="9"/>
  <c r="E921" i="9"/>
  <c r="F921" i="9"/>
  <c r="E922" i="9"/>
  <c r="F922" i="9"/>
  <c r="E923" i="9"/>
  <c r="F923" i="9"/>
  <c r="E924" i="9"/>
  <c r="F924" i="9"/>
  <c r="E925" i="9"/>
  <c r="F925" i="9"/>
  <c r="E926" i="9"/>
  <c r="F926" i="9"/>
  <c r="E927" i="9"/>
  <c r="F927" i="9"/>
  <c r="E928" i="9"/>
  <c r="F928" i="9"/>
  <c r="E929" i="9"/>
  <c r="F929" i="9"/>
  <c r="E930" i="9"/>
  <c r="F930" i="9"/>
  <c r="E931" i="9"/>
  <c r="F931" i="9"/>
  <c r="E932" i="9"/>
  <c r="F932" i="9"/>
  <c r="E933" i="9"/>
  <c r="F933" i="9"/>
  <c r="E934" i="9"/>
  <c r="F934" i="9"/>
  <c r="E935" i="9"/>
  <c r="F935" i="9"/>
  <c r="E936" i="9"/>
  <c r="F936" i="9"/>
  <c r="E937" i="9"/>
  <c r="F937" i="9"/>
  <c r="E938" i="9"/>
  <c r="F938" i="9"/>
  <c r="E939" i="9"/>
  <c r="F939" i="9"/>
  <c r="E940" i="9"/>
  <c r="F940" i="9"/>
  <c r="E941" i="9"/>
  <c r="F941" i="9"/>
  <c r="E942" i="9"/>
  <c r="F942" i="9"/>
  <c r="E943" i="9"/>
  <c r="F943" i="9"/>
  <c r="E944" i="9"/>
  <c r="F944" i="9"/>
  <c r="E945" i="9"/>
  <c r="F945" i="9"/>
  <c r="E946" i="9"/>
  <c r="F946" i="9"/>
  <c r="E947" i="9"/>
  <c r="F947" i="9"/>
  <c r="E948" i="9"/>
  <c r="F948" i="9"/>
  <c r="E949" i="9"/>
  <c r="F949" i="9"/>
  <c r="E950" i="9"/>
  <c r="F950" i="9"/>
  <c r="E951" i="9"/>
  <c r="F951" i="9"/>
  <c r="E952" i="9"/>
  <c r="F952" i="9"/>
  <c r="E953" i="9"/>
  <c r="F953" i="9"/>
  <c r="E954" i="9"/>
  <c r="F954" i="9"/>
  <c r="E955" i="9"/>
  <c r="F955" i="9"/>
  <c r="E956" i="9"/>
  <c r="F956" i="9"/>
  <c r="E957" i="9"/>
  <c r="F957" i="9"/>
  <c r="E958" i="9"/>
  <c r="F958" i="9"/>
  <c r="E959" i="9"/>
  <c r="F959" i="9"/>
  <c r="E960" i="9"/>
  <c r="F960" i="9"/>
  <c r="E961" i="9"/>
  <c r="F961" i="9"/>
  <c r="E962" i="9"/>
  <c r="F962" i="9"/>
  <c r="E963" i="9"/>
  <c r="F963" i="9"/>
  <c r="E964" i="9"/>
  <c r="F964" i="9"/>
  <c r="E965" i="9"/>
  <c r="F965" i="9"/>
  <c r="E966" i="9"/>
  <c r="F966" i="9"/>
  <c r="E967" i="9"/>
  <c r="F967" i="9"/>
  <c r="E968" i="9"/>
  <c r="F968" i="9"/>
  <c r="E969" i="9"/>
  <c r="F969" i="9"/>
  <c r="E970" i="9"/>
  <c r="F970" i="9"/>
  <c r="E971" i="9"/>
  <c r="F971" i="9"/>
  <c r="E972" i="9"/>
  <c r="F972" i="9"/>
  <c r="E973" i="9"/>
  <c r="F973" i="9"/>
  <c r="E974" i="9"/>
  <c r="F974" i="9"/>
  <c r="E975" i="9"/>
  <c r="F975" i="9"/>
  <c r="E976" i="9"/>
  <c r="F976" i="9"/>
  <c r="E977" i="9"/>
  <c r="F977" i="9"/>
  <c r="E978" i="9"/>
  <c r="F978" i="9"/>
  <c r="E979" i="9"/>
  <c r="F979" i="9"/>
  <c r="E980" i="9"/>
  <c r="F980" i="9"/>
  <c r="E981" i="9"/>
  <c r="F981" i="9"/>
  <c r="E982" i="9"/>
  <c r="F982" i="9"/>
  <c r="E983" i="9"/>
  <c r="F983" i="9"/>
  <c r="E984" i="9"/>
  <c r="F984" i="9"/>
  <c r="E985" i="9"/>
  <c r="F985" i="9"/>
  <c r="E986" i="9"/>
  <c r="F986" i="9"/>
  <c r="E987" i="9"/>
  <c r="F987" i="9"/>
  <c r="E988" i="9"/>
  <c r="F988" i="9"/>
  <c r="E989" i="9"/>
  <c r="F989" i="9"/>
  <c r="E990" i="9"/>
  <c r="F990" i="9"/>
  <c r="E991" i="9"/>
  <c r="F991" i="9"/>
  <c r="E992" i="9"/>
  <c r="F992" i="9"/>
  <c r="E993" i="9"/>
  <c r="F993" i="9"/>
  <c r="E994" i="9"/>
  <c r="F994" i="9"/>
  <c r="E995" i="9"/>
  <c r="F995" i="9"/>
  <c r="E996" i="9"/>
  <c r="F996" i="9"/>
  <c r="E997" i="9"/>
  <c r="F997" i="9"/>
  <c r="E998" i="9"/>
  <c r="F998" i="9"/>
  <c r="E999" i="9"/>
  <c r="F999" i="9"/>
  <c r="E1000" i="9"/>
  <c r="F1000" i="9"/>
  <c r="E1001" i="9"/>
  <c r="F1001" i="9"/>
  <c r="E1002" i="9"/>
  <c r="F1002" i="9"/>
  <c r="F3" i="9"/>
  <c r="E3" i="9"/>
  <c r="J31" i="9"/>
  <c r="J32" i="9" s="1"/>
  <c r="J34" i="9" s="1"/>
  <c r="H10" i="7"/>
  <c r="H16" i="7"/>
  <c r="H20" i="7" s="1"/>
  <c r="D25" i="7" s="1"/>
  <c r="H11" i="7"/>
  <c r="H17" i="7"/>
  <c r="C21" i="7"/>
  <c r="C10" i="7"/>
  <c r="C16" i="7" s="1"/>
  <c r="C11" i="7"/>
  <c r="C17" i="7" s="1"/>
  <c r="D21" i="7"/>
  <c r="D10" i="7"/>
  <c r="D16" i="7"/>
  <c r="D20" i="7" s="1"/>
  <c r="D22" i="7" s="1"/>
  <c r="D11" i="7"/>
  <c r="D17" i="7"/>
  <c r="E21" i="7"/>
  <c r="E10" i="7"/>
  <c r="E16" i="7" s="1"/>
  <c r="E11" i="7"/>
  <c r="E17" i="7" s="1"/>
  <c r="F21" i="7"/>
  <c r="F22" i="7" s="1"/>
  <c r="F10" i="7"/>
  <c r="F16" i="7"/>
  <c r="F20" i="7" s="1"/>
  <c r="F11" i="7"/>
  <c r="F17" i="7"/>
  <c r="G21" i="7"/>
  <c r="G10" i="7"/>
  <c r="G16" i="7" s="1"/>
  <c r="G11" i="7"/>
  <c r="G17" i="7" s="1"/>
  <c r="D36" i="7"/>
  <c r="D31" i="7"/>
  <c r="H21" i="7"/>
  <c r="H22" i="7" s="1"/>
  <c r="H10" i="8"/>
  <c r="H15" i="8" s="1"/>
  <c r="H11" i="8"/>
  <c r="H16" i="8" s="1"/>
  <c r="C20" i="8"/>
  <c r="C10" i="8"/>
  <c r="C15" i="8"/>
  <c r="C19" i="8" s="1"/>
  <c r="C21" i="8" s="1"/>
  <c r="C11" i="8"/>
  <c r="C16" i="8"/>
  <c r="D20" i="8"/>
  <c r="D10" i="8"/>
  <c r="D15" i="8" s="1"/>
  <c r="D11" i="8"/>
  <c r="D16" i="8" s="1"/>
  <c r="E20" i="8"/>
  <c r="E10" i="8"/>
  <c r="E15" i="8"/>
  <c r="E19" i="8" s="1"/>
  <c r="E11" i="8"/>
  <c r="E16" i="8"/>
  <c r="F20" i="8"/>
  <c r="F10" i="8"/>
  <c r="F15" i="8" s="1"/>
  <c r="F11" i="8"/>
  <c r="F16" i="8" s="1"/>
  <c r="G20" i="8"/>
  <c r="G10" i="8"/>
  <c r="G15" i="8"/>
  <c r="G19" i="8" s="1"/>
  <c r="G21" i="8" s="1"/>
  <c r="G11" i="8"/>
  <c r="G16" i="8"/>
  <c r="C58" i="8"/>
  <c r="D58" i="8"/>
  <c r="D61" i="8" s="1"/>
  <c r="E58" i="8"/>
  <c r="F58" i="8"/>
  <c r="G58" i="8"/>
  <c r="C59" i="8"/>
  <c r="D59" i="8"/>
  <c r="E59" i="8"/>
  <c r="F59" i="8"/>
  <c r="G59" i="8"/>
  <c r="C29" i="8"/>
  <c r="D31" i="8" s="1"/>
  <c r="D29" i="8"/>
  <c r="E29" i="8"/>
  <c r="F29" i="8"/>
  <c r="G29" i="8"/>
  <c r="C35" i="8"/>
  <c r="C40" i="8" s="1"/>
  <c r="D35" i="8"/>
  <c r="D40" i="8" s="1"/>
  <c r="E35" i="8"/>
  <c r="E40" i="8" s="1"/>
  <c r="F35" i="8"/>
  <c r="F40" i="8" s="1"/>
  <c r="G35" i="8"/>
  <c r="G40" i="8" s="1"/>
  <c r="C36" i="8"/>
  <c r="C41" i="8" s="1"/>
  <c r="D36" i="8"/>
  <c r="D41" i="8" s="1"/>
  <c r="E36" i="8"/>
  <c r="E41" i="8" s="1"/>
  <c r="F36" i="8"/>
  <c r="F41" i="8" s="1"/>
  <c r="G36" i="8"/>
  <c r="G41" i="8" s="1"/>
  <c r="G67" i="8"/>
  <c r="D52" i="8"/>
  <c r="H20" i="8"/>
  <c r="J27" i="17"/>
  <c r="J28" i="17" s="1"/>
  <c r="J29" i="17" s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2" i="17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808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909" i="17"/>
  <c r="E910" i="17"/>
  <c r="E91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7" i="17"/>
  <c r="E938" i="17"/>
  <c r="E939" i="17"/>
  <c r="E940" i="17"/>
  <c r="E941" i="17"/>
  <c r="E942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89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2" i="17"/>
  <c r="J33" i="17" s="1"/>
  <c r="J34" i="17" s="1"/>
  <c r="J35" i="17" s="1"/>
  <c r="G4" i="22"/>
  <c r="G6" i="22" s="1"/>
  <c r="G7" i="22" s="1"/>
  <c r="J78" i="9" l="1"/>
  <c r="J79" i="9" s="1"/>
  <c r="D43" i="8"/>
  <c r="G12" i="13"/>
  <c r="G15" i="13"/>
  <c r="G17" i="13" s="1"/>
  <c r="J15" i="13"/>
  <c r="J17" i="13" s="1"/>
  <c r="J12" i="13"/>
  <c r="J21" i="12"/>
  <c r="J23" i="12" s="1"/>
  <c r="F12" i="13"/>
  <c r="F15" i="13"/>
  <c r="F17" i="13" s="1"/>
  <c r="E38" i="12"/>
  <c r="D43" i="12"/>
  <c r="C20" i="7"/>
  <c r="C22" i="7" s="1"/>
  <c r="H21" i="8"/>
  <c r="E21" i="8"/>
  <c r="D15" i="13"/>
  <c r="D17" i="13" s="1"/>
  <c r="D12" i="13"/>
  <c r="E12" i="13"/>
  <c r="E15" i="13"/>
  <c r="E17" i="13" s="1"/>
  <c r="D36" i="5"/>
  <c r="D37" i="5" s="1"/>
  <c r="D38" i="5" s="1"/>
  <c r="D39" i="5" s="1"/>
  <c r="G20" i="7"/>
  <c r="G22" i="7" s="1"/>
  <c r="D62" i="8"/>
  <c r="D66" i="8" s="1"/>
  <c r="F19" i="8"/>
  <c r="F21" i="8" s="1"/>
  <c r="D19" i="8"/>
  <c r="D21" i="8" s="1"/>
  <c r="D24" i="8" s="1"/>
  <c r="H19" i="8"/>
  <c r="D23" i="8" s="1"/>
  <c r="H15" i="13"/>
  <c r="H17" i="13" s="1"/>
  <c r="H12" i="13"/>
  <c r="E20" i="7"/>
  <c r="E22" i="7" s="1"/>
  <c r="K17" i="16"/>
  <c r="O8" i="16"/>
  <c r="O33" i="15"/>
  <c r="O25" i="15"/>
  <c r="J71" i="9"/>
  <c r="K12" i="13"/>
  <c r="I15" i="13"/>
  <c r="I17" i="13" s="1"/>
  <c r="D16" i="5"/>
  <c r="D21" i="5" s="1"/>
  <c r="L990" i="16"/>
  <c r="L974" i="16"/>
  <c r="L926" i="16"/>
  <c r="L910" i="16"/>
  <c r="L862" i="16"/>
  <c r="L846" i="16"/>
  <c r="L774" i="16"/>
  <c r="L758" i="16"/>
  <c r="L742" i="16"/>
  <c r="L726" i="16"/>
  <c r="L710" i="16"/>
  <c r="L694" i="16"/>
  <c r="L678" i="16"/>
  <c r="L662" i="16"/>
  <c r="L646" i="16"/>
  <c r="L630" i="16"/>
  <c r="L614" i="16"/>
  <c r="L598" i="16"/>
  <c r="L582" i="16"/>
  <c r="L502" i="16"/>
  <c r="L438" i="16"/>
  <c r="L414" i="16"/>
  <c r="L382" i="16"/>
  <c r="L286" i="16"/>
  <c r="K963" i="16"/>
  <c r="K947" i="16"/>
  <c r="K899" i="16"/>
  <c r="K883" i="16"/>
  <c r="K835" i="16"/>
  <c r="K819" i="16"/>
  <c r="K803" i="16"/>
  <c r="K787" i="16"/>
  <c r="K611" i="16"/>
  <c r="K595" i="16"/>
  <c r="K563" i="16"/>
  <c r="K475" i="16"/>
  <c r="K403" i="16"/>
  <c r="K355" i="16"/>
  <c r="K339" i="16"/>
  <c r="K323" i="16"/>
  <c r="K56" i="16"/>
  <c r="J1001" i="16"/>
  <c r="J991" i="16"/>
  <c r="J937" i="16"/>
  <c r="J927" i="16"/>
  <c r="J873" i="16"/>
  <c r="J863" i="16"/>
  <c r="J525" i="16"/>
  <c r="J169" i="16"/>
  <c r="I967" i="16"/>
  <c r="I903" i="16"/>
  <c r="I839" i="16"/>
  <c r="I823" i="16"/>
  <c r="I807" i="16"/>
  <c r="I791" i="16"/>
  <c r="L573" i="16"/>
  <c r="L549" i="16"/>
  <c r="L525" i="16"/>
  <c r="L461" i="16"/>
  <c r="L309" i="16"/>
  <c r="L261" i="16"/>
  <c r="L229" i="16"/>
  <c r="L197" i="16"/>
  <c r="L165" i="16"/>
  <c r="L133" i="16"/>
  <c r="K954" i="16"/>
  <c r="K890" i="16"/>
  <c r="K762" i="16"/>
  <c r="K746" i="16"/>
  <c r="K730" i="16"/>
  <c r="K714" i="16"/>
  <c r="K698" i="16"/>
  <c r="K682" i="16"/>
  <c r="K666" i="16"/>
  <c r="K650" i="16"/>
  <c r="K634" i="16"/>
  <c r="K618" i="16"/>
  <c r="K602" i="16"/>
  <c r="K586" i="16"/>
  <c r="K88" i="16"/>
  <c r="J465" i="16"/>
  <c r="J201" i="16"/>
  <c r="J19" i="9"/>
  <c r="G16" i="5"/>
  <c r="G21" i="5" s="1"/>
  <c r="C16" i="5"/>
  <c r="C21" i="5" s="1"/>
  <c r="D15" i="5"/>
  <c r="D20" i="5" s="1"/>
  <c r="L956" i="16"/>
  <c r="L940" i="16"/>
  <c r="L892" i="16"/>
  <c r="L876" i="16"/>
  <c r="L532" i="16"/>
  <c r="L396" i="16"/>
  <c r="K1001" i="16"/>
  <c r="K953" i="16"/>
  <c r="K937" i="16"/>
  <c r="K889" i="16"/>
  <c r="K873" i="16"/>
  <c r="K553" i="16"/>
  <c r="K529" i="16"/>
  <c r="K465" i="16"/>
  <c r="K313" i="16"/>
  <c r="K265" i="16"/>
  <c r="K233" i="16"/>
  <c r="K201" i="16"/>
  <c r="K144" i="16"/>
  <c r="J549" i="16"/>
  <c r="J309" i="16"/>
  <c r="J233" i="16"/>
  <c r="I983" i="16"/>
  <c r="I919" i="16"/>
  <c r="I855" i="16"/>
  <c r="D41" i="12"/>
  <c r="D44" i="12" s="1"/>
  <c r="D47" i="12" s="1"/>
  <c r="L963" i="16"/>
  <c r="L947" i="16"/>
  <c r="L899" i="16"/>
  <c r="L883" i="16"/>
  <c r="L835" i="16"/>
  <c r="L819" i="16"/>
  <c r="L803" i="16"/>
  <c r="L787" i="16"/>
  <c r="L611" i="16"/>
  <c r="L595" i="16"/>
  <c r="L563" i="16"/>
  <c r="L475" i="16"/>
  <c r="L403" i="16"/>
  <c r="L355" i="16"/>
  <c r="L339" i="16"/>
  <c r="L323" i="16"/>
  <c r="K976" i="16"/>
  <c r="K960" i="16"/>
  <c r="K912" i="16"/>
  <c r="K896" i="16"/>
  <c r="K848" i="16"/>
  <c r="K768" i="16"/>
  <c r="K752" i="16"/>
  <c r="K736" i="16"/>
  <c r="K720" i="16"/>
  <c r="K704" i="16"/>
  <c r="K688" i="16"/>
  <c r="K672" i="16"/>
  <c r="K656" i="16"/>
  <c r="K640" i="16"/>
  <c r="K624" i="16"/>
  <c r="K608" i="16"/>
  <c r="K592" i="16"/>
  <c r="K536" i="16"/>
  <c r="K512" i="16"/>
  <c r="K448" i="16"/>
  <c r="K352" i="16"/>
  <c r="K336" i="16"/>
  <c r="K296" i="16"/>
  <c r="K272" i="16"/>
  <c r="K240" i="16"/>
  <c r="K208" i="16"/>
  <c r="K176" i="16"/>
  <c r="J976" i="16"/>
  <c r="J954" i="16"/>
  <c r="J912" i="16"/>
  <c r="J890" i="16"/>
  <c r="J848" i="16"/>
  <c r="J265" i="16"/>
  <c r="J133" i="16"/>
  <c r="J18" i="9"/>
  <c r="J23" i="9" s="1"/>
  <c r="F16" i="5"/>
  <c r="F21" i="5" s="1"/>
  <c r="C15" i="5"/>
  <c r="C20" i="5" s="1"/>
  <c r="L762" i="16"/>
  <c r="L746" i="16"/>
  <c r="L730" i="16"/>
  <c r="L714" i="16"/>
  <c r="L698" i="16"/>
  <c r="L682" i="16"/>
  <c r="L666" i="16"/>
  <c r="L650" i="16"/>
  <c r="L634" i="16"/>
  <c r="L618" i="16"/>
  <c r="L602" i="16"/>
  <c r="L586" i="16"/>
  <c r="K943" i="16"/>
  <c r="K879" i="16"/>
  <c r="K775" i="16"/>
  <c r="K759" i="16"/>
  <c r="K743" i="16"/>
  <c r="K727" i="16"/>
  <c r="K711" i="16"/>
  <c r="K695" i="16"/>
  <c r="K679" i="16"/>
  <c r="K663" i="16"/>
  <c r="K647" i="16"/>
  <c r="K631" i="16"/>
  <c r="K615" i="16"/>
  <c r="K599" i="16"/>
  <c r="K583" i="16"/>
  <c r="J953" i="16"/>
  <c r="J889" i="16"/>
  <c r="J529" i="16"/>
  <c r="J165" i="16"/>
  <c r="J17" i="16"/>
  <c r="L553" i="16"/>
  <c r="L313" i="16"/>
  <c r="L169" i="16"/>
  <c r="L137" i="16"/>
  <c r="L81" i="16"/>
  <c r="L49" i="16"/>
  <c r="L17" i="16"/>
  <c r="K990" i="16"/>
  <c r="K974" i="16"/>
  <c r="K926" i="16"/>
  <c r="K910" i="16"/>
  <c r="K862" i="16"/>
  <c r="K846" i="16"/>
  <c r="K774" i="16"/>
  <c r="K758" i="16"/>
  <c r="K742" i="16"/>
  <c r="K726" i="16"/>
  <c r="K710" i="16"/>
  <c r="K694" i="16"/>
  <c r="K678" i="16"/>
  <c r="K662" i="16"/>
  <c r="K646" i="16"/>
  <c r="K630" i="16"/>
  <c r="K614" i="16"/>
  <c r="K598" i="16"/>
  <c r="K582" i="16"/>
  <c r="K502" i="16"/>
  <c r="K438" i="16"/>
  <c r="K414" i="16"/>
  <c r="K382" i="16"/>
  <c r="K286" i="16"/>
  <c r="O6" i="16"/>
  <c r="J461" i="16"/>
  <c r="J197" i="16"/>
  <c r="J49" i="16"/>
  <c r="I587" i="16"/>
  <c r="E16" i="5"/>
  <c r="E21" i="5" s="1"/>
  <c r="L768" i="16"/>
  <c r="L752" i="16"/>
  <c r="L736" i="16"/>
  <c r="L720" i="16"/>
  <c r="L704" i="16"/>
  <c r="L688" i="16"/>
  <c r="L672" i="16"/>
  <c r="L656" i="16"/>
  <c r="L640" i="16"/>
  <c r="L624" i="16"/>
  <c r="L608" i="16"/>
  <c r="L592" i="16"/>
  <c r="L536" i="16"/>
  <c r="L512" i="16"/>
  <c r="L448" i="16"/>
  <c r="L352" i="16"/>
  <c r="L336" i="16"/>
  <c r="L296" i="16"/>
  <c r="L272" i="16"/>
  <c r="L240" i="16"/>
  <c r="L208" i="16"/>
  <c r="L176" i="16"/>
  <c r="L144" i="16"/>
  <c r="L88" i="16"/>
  <c r="L56" i="16"/>
  <c r="L24" i="16"/>
  <c r="P6" i="16"/>
  <c r="K573" i="16"/>
  <c r="K229" i="16"/>
  <c r="J81" i="16"/>
  <c r="I951" i="16"/>
  <c r="I887" i="16"/>
  <c r="N33" i="15"/>
  <c r="N25" i="15"/>
  <c r="J974" i="15"/>
  <c r="J966" i="15"/>
  <c r="J958" i="15"/>
  <c r="J950" i="15"/>
  <c r="J942" i="15"/>
  <c r="J934" i="15"/>
  <c r="J926" i="15"/>
  <c r="J918" i="15"/>
  <c r="J910" i="15"/>
  <c r="J902" i="15"/>
  <c r="J894" i="15"/>
  <c r="J886" i="15"/>
  <c r="J878" i="15"/>
  <c r="J870" i="15"/>
  <c r="J862" i="15"/>
  <c r="J979" i="15"/>
  <c r="J971" i="15"/>
  <c r="J963" i="15"/>
  <c r="J955" i="15"/>
  <c r="J947" i="15"/>
  <c r="J939" i="15"/>
  <c r="J931" i="15"/>
  <c r="J923" i="15"/>
  <c r="J915" i="15"/>
  <c r="J907" i="15"/>
  <c r="J899" i="15"/>
  <c r="J891" i="15"/>
  <c r="J883" i="15"/>
  <c r="J875" i="15"/>
  <c r="J867" i="15"/>
  <c r="J859" i="15"/>
  <c r="M6" i="15"/>
  <c r="M10" i="15" s="1"/>
  <c r="J976" i="15"/>
  <c r="J968" i="15"/>
  <c r="J960" i="15"/>
  <c r="J952" i="15"/>
  <c r="J944" i="15"/>
  <c r="J936" i="15"/>
  <c r="J928" i="15"/>
  <c r="J920" i="15"/>
  <c r="J912" i="15"/>
  <c r="J904" i="15"/>
  <c r="J896" i="15"/>
  <c r="J888" i="15"/>
  <c r="J880" i="15"/>
  <c r="J872" i="15"/>
  <c r="J864" i="15"/>
  <c r="J973" i="15"/>
  <c r="J965" i="15"/>
  <c r="J957" i="15"/>
  <c r="J949" i="15"/>
  <c r="J941" i="15"/>
  <c r="J933" i="15"/>
  <c r="J925" i="15"/>
  <c r="J917" i="15"/>
  <c r="J909" i="15"/>
  <c r="J901" i="15"/>
  <c r="J893" i="15"/>
  <c r="J885" i="15"/>
  <c r="J877" i="15"/>
  <c r="J869" i="15"/>
  <c r="J861" i="15"/>
  <c r="J978" i="15"/>
  <c r="J970" i="15"/>
  <c r="J962" i="15"/>
  <c r="J954" i="15"/>
  <c r="J946" i="15"/>
  <c r="J938" i="15"/>
  <c r="J930" i="15"/>
  <c r="J922" i="15"/>
  <c r="J914" i="15"/>
  <c r="J906" i="15"/>
  <c r="J898" i="15"/>
  <c r="J890" i="15"/>
  <c r="J882" i="15"/>
  <c r="J874" i="15"/>
  <c r="J866" i="15"/>
  <c r="J980" i="15"/>
  <c r="J972" i="15"/>
  <c r="J964" i="15"/>
  <c r="J956" i="15"/>
  <c r="J948" i="15"/>
  <c r="J940" i="15"/>
  <c r="J932" i="15"/>
  <c r="J924" i="15"/>
  <c r="J916" i="15"/>
  <c r="J908" i="15"/>
  <c r="J900" i="15"/>
  <c r="J892" i="15"/>
  <c r="J884" i="15"/>
  <c r="J876" i="15"/>
  <c r="J868" i="15"/>
  <c r="J977" i="15"/>
  <c r="J969" i="15"/>
  <c r="J961" i="15"/>
  <c r="J953" i="15"/>
  <c r="J945" i="15"/>
  <c r="J937" i="15"/>
  <c r="J929" i="15"/>
  <c r="J921" i="15"/>
  <c r="J913" i="15"/>
  <c r="J905" i="15"/>
  <c r="J897" i="15"/>
  <c r="J889" i="15"/>
  <c r="J881" i="15"/>
  <c r="J873" i="15"/>
  <c r="J865" i="15"/>
  <c r="J857" i="15"/>
  <c r="J829" i="15"/>
  <c r="J813" i="15"/>
  <c r="J797" i="15"/>
  <c r="J781" i="15"/>
  <c r="J765" i="15"/>
  <c r="J749" i="15"/>
  <c r="J733" i="15"/>
  <c r="J688" i="15"/>
  <c r="J670" i="15"/>
  <c r="J831" i="15"/>
  <c r="J815" i="15"/>
  <c r="J799" i="15"/>
  <c r="J783" i="15"/>
  <c r="J767" i="15"/>
  <c r="J751" i="15"/>
  <c r="J735" i="15"/>
  <c r="J833" i="15"/>
  <c r="J817" i="15"/>
  <c r="J801" i="15"/>
  <c r="J785" i="15"/>
  <c r="J769" i="15"/>
  <c r="J753" i="15"/>
  <c r="J737" i="15"/>
  <c r="J672" i="15"/>
  <c r="J835" i="15"/>
  <c r="J819" i="15"/>
  <c r="J803" i="15"/>
  <c r="J787" i="15"/>
  <c r="J771" i="15"/>
  <c r="J755" i="15"/>
  <c r="J739" i="15"/>
  <c r="J839" i="15"/>
  <c r="J823" i="15"/>
  <c r="J807" i="15"/>
  <c r="J791" i="15"/>
  <c r="J775" i="15"/>
  <c r="J759" i="15"/>
  <c r="J743" i="15"/>
  <c r="J704" i="15"/>
  <c r="J825" i="15"/>
  <c r="J809" i="15"/>
  <c r="J793" i="15"/>
  <c r="J777" i="15"/>
  <c r="J761" i="15"/>
  <c r="J745" i="15"/>
  <c r="J729" i="15"/>
  <c r="J686" i="15"/>
  <c r="J827" i="15"/>
  <c r="J811" i="15"/>
  <c r="J795" i="15"/>
  <c r="J779" i="15"/>
  <c r="J763" i="15"/>
  <c r="J747" i="15"/>
  <c r="J679" i="15"/>
  <c r="J663" i="15"/>
  <c r="J647" i="15"/>
  <c r="J631" i="15"/>
  <c r="J621" i="15"/>
  <c r="J613" i="15"/>
  <c r="J605" i="15"/>
  <c r="J597" i="15"/>
  <c r="J589" i="15"/>
  <c r="J581" i="15"/>
  <c r="J697" i="15"/>
  <c r="J681" i="15"/>
  <c r="J665" i="15"/>
  <c r="J649" i="15"/>
  <c r="J633" i="15"/>
  <c r="J626" i="15"/>
  <c r="J618" i="15"/>
  <c r="J610" i="15"/>
  <c r="J602" i="15"/>
  <c r="J594" i="15"/>
  <c r="J586" i="15"/>
  <c r="J699" i="15"/>
  <c r="J683" i="15"/>
  <c r="J667" i="15"/>
  <c r="J651" i="15"/>
  <c r="J635" i="15"/>
  <c r="J623" i="15"/>
  <c r="J615" i="15"/>
  <c r="J607" i="15"/>
  <c r="J599" i="15"/>
  <c r="J591" i="15"/>
  <c r="J583" i="15"/>
  <c r="J570" i="15"/>
  <c r="J703" i="15"/>
  <c r="J687" i="15"/>
  <c r="J671" i="15"/>
  <c r="J655" i="15"/>
  <c r="J639" i="15"/>
  <c r="J625" i="15"/>
  <c r="J617" i="15"/>
  <c r="J609" i="15"/>
  <c r="J601" i="15"/>
  <c r="J593" i="15"/>
  <c r="J585" i="15"/>
  <c r="J572" i="15"/>
  <c r="J564" i="15"/>
  <c r="J554" i="15"/>
  <c r="J705" i="15"/>
  <c r="J689" i="15"/>
  <c r="J673" i="15"/>
  <c r="J657" i="15"/>
  <c r="J641" i="15"/>
  <c r="J622" i="15"/>
  <c r="J614" i="15"/>
  <c r="J606" i="15"/>
  <c r="J598" i="15"/>
  <c r="J590" i="15"/>
  <c r="J582" i="15"/>
  <c r="J707" i="15"/>
  <c r="J691" i="15"/>
  <c r="J675" i="15"/>
  <c r="J659" i="15"/>
  <c r="J643" i="15"/>
  <c r="J627" i="15"/>
  <c r="J619" i="15"/>
  <c r="J611" i="15"/>
  <c r="J603" i="15"/>
  <c r="J595" i="15"/>
  <c r="J587" i="15"/>
  <c r="J579" i="15"/>
  <c r="J556" i="15"/>
  <c r="J548" i="15"/>
  <c r="J571" i="15"/>
  <c r="J555" i="15"/>
  <c r="J541" i="15"/>
  <c r="J533" i="15"/>
  <c r="J525" i="15"/>
  <c r="J517" i="15"/>
  <c r="J509" i="15"/>
  <c r="J501" i="15"/>
  <c r="J493" i="15"/>
  <c r="J485" i="15"/>
  <c r="J449" i="15"/>
  <c r="J385" i="15"/>
  <c r="J321" i="15"/>
  <c r="J573" i="15"/>
  <c r="J557" i="15"/>
  <c r="J538" i="15"/>
  <c r="J530" i="15"/>
  <c r="J522" i="15"/>
  <c r="J514" i="15"/>
  <c r="J506" i="15"/>
  <c r="J498" i="15"/>
  <c r="J490" i="15"/>
  <c r="J474" i="15"/>
  <c r="J451" i="15"/>
  <c r="J410" i="15"/>
  <c r="J387" i="15"/>
  <c r="J346" i="15"/>
  <c r="J323" i="15"/>
  <c r="J575" i="15"/>
  <c r="J559" i="15"/>
  <c r="J543" i="15"/>
  <c r="J535" i="15"/>
  <c r="J527" i="15"/>
  <c r="J519" i="15"/>
  <c r="J511" i="15"/>
  <c r="J503" i="15"/>
  <c r="J495" i="15"/>
  <c r="J487" i="15"/>
  <c r="J563" i="15"/>
  <c r="J547" i="15"/>
  <c r="J537" i="15"/>
  <c r="J529" i="15"/>
  <c r="J521" i="15"/>
  <c r="J513" i="15"/>
  <c r="J505" i="15"/>
  <c r="J497" i="15"/>
  <c r="J489" i="15"/>
  <c r="J481" i="15"/>
  <c r="J417" i="15"/>
  <c r="J353" i="15"/>
  <c r="J565" i="15"/>
  <c r="J549" i="15"/>
  <c r="J542" i="15"/>
  <c r="J534" i="15"/>
  <c r="J526" i="15"/>
  <c r="J518" i="15"/>
  <c r="J510" i="15"/>
  <c r="J502" i="15"/>
  <c r="J494" i="15"/>
  <c r="J567" i="15"/>
  <c r="J551" i="15"/>
  <c r="J539" i="15"/>
  <c r="J531" i="15"/>
  <c r="J523" i="15"/>
  <c r="J515" i="15"/>
  <c r="J507" i="15"/>
  <c r="J499" i="15"/>
  <c r="J491" i="15"/>
  <c r="J483" i="15"/>
  <c r="J465" i="15"/>
  <c r="J401" i="15"/>
  <c r="J337" i="15"/>
  <c r="J476" i="15"/>
  <c r="J460" i="15"/>
  <c r="J444" i="15"/>
  <c r="J428" i="15"/>
  <c r="J412" i="15"/>
  <c r="J396" i="15"/>
  <c r="J380" i="15"/>
  <c r="J364" i="15"/>
  <c r="J348" i="15"/>
  <c r="J332" i="15"/>
  <c r="J316" i="15"/>
  <c r="J300" i="15"/>
  <c r="J284" i="15"/>
  <c r="J268" i="15"/>
  <c r="J252" i="15"/>
  <c r="J236" i="15"/>
  <c r="J220" i="15"/>
  <c r="J204" i="15"/>
  <c r="J188" i="15"/>
  <c r="J97" i="15"/>
  <c r="J478" i="15"/>
  <c r="J462" i="15"/>
  <c r="J446" i="15"/>
  <c r="J430" i="15"/>
  <c r="J414" i="15"/>
  <c r="J398" i="15"/>
  <c r="J382" i="15"/>
  <c r="J366" i="15"/>
  <c r="J350" i="15"/>
  <c r="J334" i="15"/>
  <c r="J318" i="15"/>
  <c r="J302" i="15"/>
  <c r="J286" i="15"/>
  <c r="J270" i="15"/>
  <c r="J254" i="15"/>
  <c r="J238" i="15"/>
  <c r="J222" i="15"/>
  <c r="J480" i="15"/>
  <c r="J464" i="15"/>
  <c r="J448" i="15"/>
  <c r="J432" i="15"/>
  <c r="J416" i="15"/>
  <c r="J400" i="15"/>
  <c r="J384" i="15"/>
  <c r="J368" i="15"/>
  <c r="J352" i="15"/>
  <c r="J336" i="15"/>
  <c r="J320" i="15"/>
  <c r="J304" i="15"/>
  <c r="J288" i="15"/>
  <c r="J272" i="15"/>
  <c r="J256" i="15"/>
  <c r="J240" i="15"/>
  <c r="J224" i="15"/>
  <c r="J208" i="15"/>
  <c r="J192" i="15"/>
  <c r="J81" i="15"/>
  <c r="J468" i="15"/>
  <c r="J452" i="15"/>
  <c r="J436" i="15"/>
  <c r="J420" i="15"/>
  <c r="J404" i="15"/>
  <c r="J388" i="15"/>
  <c r="J372" i="15"/>
  <c r="J356" i="15"/>
  <c r="J340" i="15"/>
  <c r="J324" i="15"/>
  <c r="J308" i="15"/>
  <c r="J292" i="15"/>
  <c r="J276" i="15"/>
  <c r="J260" i="15"/>
  <c r="J244" i="15"/>
  <c r="J228" i="15"/>
  <c r="J212" i="15"/>
  <c r="J196" i="15"/>
  <c r="O8" i="14"/>
  <c r="O30" i="14"/>
  <c r="O31" i="14" s="1"/>
  <c r="O17" i="14"/>
  <c r="O16" i="14"/>
  <c r="J470" i="15"/>
  <c r="J454" i="15"/>
  <c r="J438" i="15"/>
  <c r="J422" i="15"/>
  <c r="J406" i="15"/>
  <c r="J390" i="15"/>
  <c r="J374" i="15"/>
  <c r="J358" i="15"/>
  <c r="J342" i="15"/>
  <c r="J326" i="15"/>
  <c r="J310" i="15"/>
  <c r="J294" i="15"/>
  <c r="J278" i="15"/>
  <c r="J262" i="15"/>
  <c r="J246" i="15"/>
  <c r="J230" i="15"/>
  <c r="J214" i="15"/>
  <c r="J65" i="15"/>
  <c r="J47" i="15"/>
  <c r="J28" i="18"/>
  <c r="J114" i="15"/>
  <c r="J98" i="15"/>
  <c r="J82" i="15"/>
  <c r="J66" i="15"/>
  <c r="J50" i="15"/>
  <c r="J34" i="15"/>
  <c r="J18" i="15"/>
  <c r="G19" i="14"/>
  <c r="G21" i="14" s="1"/>
  <c r="B49" i="2"/>
  <c r="B28" i="2"/>
  <c r="C30" i="2"/>
  <c r="C37" i="2"/>
  <c r="J100" i="15"/>
  <c r="J84" i="15"/>
  <c r="J68" i="15"/>
  <c r="J52" i="15"/>
  <c r="J36" i="15"/>
  <c r="J20" i="15"/>
  <c r="J4" i="15"/>
  <c r="N57" i="17"/>
  <c r="E29" i="2"/>
  <c r="C10" i="20"/>
  <c r="C11" i="20" s="1"/>
  <c r="J104" i="15"/>
  <c r="J88" i="15"/>
  <c r="J72" i="15"/>
  <c r="J56" i="15"/>
  <c r="J40" i="15"/>
  <c r="J24" i="15"/>
  <c r="J8" i="15"/>
  <c r="D28" i="2"/>
  <c r="D35" i="2"/>
  <c r="D49" i="2"/>
  <c r="L5" i="19"/>
  <c r="L7" i="19"/>
  <c r="L6" i="19"/>
  <c r="J106" i="15"/>
  <c r="J90" i="15"/>
  <c r="J74" i="15"/>
  <c r="J58" i="15"/>
  <c r="J42" i="15"/>
  <c r="J26" i="15"/>
  <c r="J10" i="15"/>
  <c r="L21" i="21"/>
  <c r="C11" i="21" s="1"/>
  <c r="C12" i="21" s="1"/>
  <c r="C18" i="21" s="1"/>
  <c r="J108" i="15"/>
  <c r="J92" i="15"/>
  <c r="J76" i="15"/>
  <c r="J60" i="15"/>
  <c r="J44" i="15"/>
  <c r="J28" i="15"/>
  <c r="J12" i="15"/>
  <c r="E30" i="2"/>
  <c r="E51" i="2"/>
  <c r="C29" i="2"/>
  <c r="C36" i="2"/>
  <c r="C26" i="4"/>
  <c r="C27" i="4" s="1"/>
  <c r="C29" i="4" s="1"/>
  <c r="B44" i="4"/>
  <c r="O19" i="14"/>
  <c r="O20" i="14" s="1"/>
  <c r="H11" i="19"/>
  <c r="F11" i="19"/>
  <c r="G11" i="19"/>
  <c r="J112" i="15"/>
  <c r="J96" i="15"/>
  <c r="J80" i="15"/>
  <c r="J64" i="15"/>
  <c r="J48" i="15"/>
  <c r="J32" i="15"/>
  <c r="J16" i="15"/>
  <c r="C53" i="2"/>
  <c r="C51" i="2" s="1"/>
  <c r="C49" i="2"/>
  <c r="B43" i="4"/>
  <c r="C47" i="4" s="1"/>
  <c r="C48" i="4" s="1"/>
  <c r="C50" i="4" s="1"/>
  <c r="L57" i="17"/>
  <c r="J34" i="21"/>
  <c r="C25" i="21" s="1"/>
  <c r="C26" i="21" s="1"/>
  <c r="C28" i="21" s="1"/>
  <c r="C29" i="21" s="1"/>
  <c r="C28" i="2"/>
  <c r="B30" i="2"/>
  <c r="C8" i="20"/>
  <c r="B51" i="2"/>
  <c r="O35" i="14" l="1"/>
  <c r="O36" i="14" s="1"/>
  <c r="O25" i="14"/>
  <c r="O24" i="14"/>
  <c r="J951" i="16"/>
  <c r="K951" i="16"/>
  <c r="L951" i="16"/>
  <c r="J587" i="16"/>
  <c r="L587" i="16"/>
  <c r="K587" i="16"/>
  <c r="N12" i="16"/>
  <c r="N21" i="16" s="1"/>
  <c r="J919" i="16"/>
  <c r="K919" i="16"/>
  <c r="L919" i="16"/>
  <c r="J807" i="16"/>
  <c r="K807" i="16"/>
  <c r="L807" i="16"/>
  <c r="D26" i="7"/>
  <c r="D28" i="7" s="1"/>
  <c r="C17" i="21"/>
  <c r="P12" i="16"/>
  <c r="P21" i="16" s="1"/>
  <c r="O12" i="16"/>
  <c r="O21" i="16" s="1"/>
  <c r="D25" i="5"/>
  <c r="D26" i="5" s="1"/>
  <c r="J983" i="16"/>
  <c r="K983" i="16"/>
  <c r="L983" i="16"/>
  <c r="J823" i="16"/>
  <c r="K823" i="16"/>
  <c r="L823" i="16"/>
  <c r="C3" i="19"/>
  <c r="C2" i="18"/>
  <c r="G25" i="14"/>
  <c r="G27" i="14" s="1"/>
  <c r="C20" i="20"/>
  <c r="C21" i="20" s="1"/>
  <c r="C17" i="20"/>
  <c r="C16" i="20"/>
  <c r="I20" i="19"/>
  <c r="I18" i="19"/>
  <c r="I19" i="19"/>
  <c r="M33" i="15"/>
  <c r="M25" i="15"/>
  <c r="N12" i="15"/>
  <c r="K839" i="16"/>
  <c r="J839" i="16"/>
  <c r="L839" i="16"/>
  <c r="I17" i="19"/>
  <c r="I15" i="19"/>
  <c r="I16" i="19"/>
  <c r="J887" i="16"/>
  <c r="K887" i="16"/>
  <c r="L887" i="16"/>
  <c r="K967" i="16"/>
  <c r="J967" i="16"/>
  <c r="L967" i="16"/>
  <c r="J855" i="16"/>
  <c r="K855" i="16"/>
  <c r="L855" i="16"/>
  <c r="J791" i="16"/>
  <c r="K791" i="16"/>
  <c r="L791" i="16"/>
  <c r="C58" i="2"/>
  <c r="C61" i="2"/>
  <c r="C62" i="2" s="1"/>
  <c r="C55" i="2"/>
  <c r="B50" i="2"/>
  <c r="C60" i="2"/>
  <c r="C59" i="2"/>
  <c r="D50" i="2"/>
  <c r="D51" i="2"/>
  <c r="E49" i="2"/>
  <c r="E50" i="2"/>
  <c r="C50" i="2"/>
  <c r="C4" i="19"/>
  <c r="C3" i="18"/>
  <c r="I23" i="19"/>
  <c r="I21" i="19"/>
  <c r="I22" i="19"/>
  <c r="N14" i="15"/>
  <c r="J27" i="9"/>
  <c r="J25" i="9"/>
  <c r="K903" i="16"/>
  <c r="J903" i="16"/>
  <c r="L903" i="16"/>
  <c r="C47" i="8"/>
  <c r="F48" i="8"/>
  <c r="D26" i="8"/>
  <c r="D47" i="8"/>
  <c r="G48" i="8"/>
  <c r="E47" i="8"/>
  <c r="F47" i="8"/>
  <c r="G47" i="8"/>
  <c r="C48" i="8"/>
  <c r="D48" i="8"/>
  <c r="E48" i="8"/>
  <c r="C9" i="19" l="1"/>
  <c r="C27" i="19"/>
  <c r="C28" i="19" s="1"/>
  <c r="O16" i="16"/>
  <c r="O24" i="16" s="1"/>
  <c r="E33" i="7"/>
  <c r="D33" i="7"/>
  <c r="D35" i="7"/>
  <c r="D37" i="7" s="1"/>
  <c r="P16" i="16"/>
  <c r="P24" i="16" s="1"/>
  <c r="D67" i="8"/>
  <c r="D68" i="8" s="1"/>
  <c r="D54" i="8"/>
  <c r="G66" i="8"/>
  <c r="G68" i="8" s="1"/>
  <c r="N35" i="15"/>
  <c r="N36" i="15" s="1"/>
  <c r="N16" i="16"/>
  <c r="N24" i="16" s="1"/>
  <c r="O26" i="16" s="1"/>
  <c r="N27" i="15"/>
  <c r="N38" i="15" s="1"/>
  <c r="N39" i="15" s="1"/>
  <c r="N16" i="15"/>
  <c r="N18" i="15" s="1"/>
  <c r="F50" i="8"/>
  <c r="D50" i="8"/>
  <c r="D51" i="8" s="1"/>
  <c r="E54" i="8" s="1"/>
  <c r="I6" i="18"/>
  <c r="I9" i="18"/>
  <c r="K9" i="18" s="1"/>
  <c r="I10" i="18"/>
  <c r="K10" i="18" s="1"/>
  <c r="I5" i="18"/>
  <c r="K5" i="18" s="1"/>
  <c r="I8" i="18"/>
  <c r="K8" i="18" s="1"/>
  <c r="I7" i="18"/>
  <c r="I4" i="18"/>
  <c r="I11" i="18"/>
  <c r="I12" i="18"/>
  <c r="J11" i="18"/>
  <c r="C5" i="18"/>
  <c r="J6" i="18"/>
  <c r="J7" i="18"/>
  <c r="C19" i="18"/>
  <c r="C20" i="18" s="1"/>
  <c r="J10" i="18"/>
  <c r="J5" i="18"/>
  <c r="J8" i="18"/>
  <c r="J9" i="18"/>
  <c r="J4" i="18"/>
  <c r="J12" i="18"/>
  <c r="D29" i="5"/>
  <c r="E29" i="5"/>
  <c r="C23" i="18" l="1"/>
  <c r="C24" i="18" s="1"/>
  <c r="K12" i="18"/>
  <c r="K6" i="18"/>
  <c r="K11" i="18"/>
  <c r="K4" i="18"/>
  <c r="K7" i="18"/>
  <c r="C31" i="19"/>
  <c r="C32" i="19" s="1"/>
  <c r="J18" i="19"/>
  <c r="J22" i="19"/>
  <c r="J19" i="19"/>
  <c r="J23" i="19"/>
  <c r="J17" i="19"/>
  <c r="J21" i="19"/>
  <c r="J20" i="19"/>
  <c r="J16" i="19"/>
  <c r="J15" i="19"/>
  <c r="K13" i="18" l="1"/>
  <c r="C7" i="18"/>
  <c r="C8" i="18" s="1"/>
  <c r="J24" i="19"/>
  <c r="C13" i="19" s="1"/>
  <c r="C14" i="19" s="1"/>
  <c r="C13" i="18" l="1"/>
  <c r="C14" i="18"/>
  <c r="C20" i="19"/>
  <c r="C19" i="19"/>
</calcChain>
</file>

<file path=xl/sharedStrings.xml><?xml version="1.0" encoding="utf-8"?>
<sst xmlns="http://schemas.openxmlformats.org/spreadsheetml/2006/main" count="25060" uniqueCount="353">
  <si>
    <t>checking_status</t>
  </si>
  <si>
    <t>duration</t>
  </si>
  <si>
    <t>disc_duration</t>
  </si>
  <si>
    <t>credit_history</t>
  </si>
  <si>
    <t>purpose</t>
  </si>
  <si>
    <t>credit_amount</t>
  </si>
  <si>
    <t>disc_amount</t>
  </si>
  <si>
    <t>savings_status</t>
  </si>
  <si>
    <t>employment</t>
  </si>
  <si>
    <t>installment_commitment</t>
  </si>
  <si>
    <t>personal_status</t>
  </si>
  <si>
    <t>other_parties</t>
  </si>
  <si>
    <t>residence_since</t>
  </si>
  <si>
    <t>property_magnitude</t>
  </si>
  <si>
    <t>age</t>
  </si>
  <si>
    <t>other_payment_plans</t>
  </si>
  <si>
    <t>housing</t>
  </si>
  <si>
    <t>existing_credits</t>
  </si>
  <si>
    <t>job</t>
  </si>
  <si>
    <t>num_dependents</t>
  </si>
  <si>
    <t>own_telephone</t>
  </si>
  <si>
    <t>foreign_worker</t>
  </si>
  <si>
    <t>class</t>
  </si>
  <si>
    <t>&lt;0</t>
  </si>
  <si>
    <t xml:space="preserve">critical/other existing </t>
  </si>
  <si>
    <t>radio/tv</t>
  </si>
  <si>
    <t>no known savings</t>
  </si>
  <si>
    <t>&gt;=7</t>
  </si>
  <si>
    <t>male single</t>
  </si>
  <si>
    <t>none</t>
  </si>
  <si>
    <t>real estate</t>
  </si>
  <si>
    <t>own</t>
  </si>
  <si>
    <t>skilled</t>
  </si>
  <si>
    <t>yes</t>
  </si>
  <si>
    <t>good</t>
  </si>
  <si>
    <t>0&lt;=X&lt;200</t>
  </si>
  <si>
    <t>existing paid</t>
  </si>
  <si>
    <t>&lt;100</t>
  </si>
  <si>
    <t>1&lt;=X&lt;4</t>
  </si>
  <si>
    <t>female div/dep/mar</t>
  </si>
  <si>
    <t>bad</t>
  </si>
  <si>
    <t>no checking</t>
  </si>
  <si>
    <t>education</t>
  </si>
  <si>
    <t>4&lt;=X&lt;7</t>
  </si>
  <si>
    <t>unskilled resident</t>
  </si>
  <si>
    <t>furniture/equipment</t>
  </si>
  <si>
    <t>guarantor</t>
  </si>
  <si>
    <t>life insurance</t>
  </si>
  <si>
    <t>for free</t>
  </si>
  <si>
    <t>delayed previously</t>
  </si>
  <si>
    <t>new car</t>
  </si>
  <si>
    <t>no known property</t>
  </si>
  <si>
    <t>500&lt;=X&lt;1000</t>
  </si>
  <si>
    <t>used car</t>
  </si>
  <si>
    <t>car</t>
  </si>
  <si>
    <t>rent</t>
  </si>
  <si>
    <t>high qualif/self emp/mgm</t>
  </si>
  <si>
    <t>&gt;=1000</t>
  </si>
  <si>
    <t>male div/sep</t>
  </si>
  <si>
    <t>unemployed</t>
  </si>
  <si>
    <t>male mar/wid</t>
  </si>
  <si>
    <t>&lt;1</t>
  </si>
  <si>
    <t>business</t>
  </si>
  <si>
    <t>100&lt;=X&lt;500</t>
  </si>
  <si>
    <t>no credits/all paid</t>
  </si>
  <si>
    <t>bank</t>
  </si>
  <si>
    <t>no</t>
  </si>
  <si>
    <t>&gt;=200</t>
  </si>
  <si>
    <t>all paid</t>
  </si>
  <si>
    <t>stores</t>
  </si>
  <si>
    <t>co applicant</t>
  </si>
  <si>
    <t>domestic appliance</t>
  </si>
  <si>
    <t>repairs</t>
  </si>
  <si>
    <t>unemp/unskilled non res</t>
  </si>
  <si>
    <t>other</t>
  </si>
  <si>
    <t>retraining</t>
  </si>
  <si>
    <t>NB housing</t>
  </si>
  <si>
    <t>Total</t>
  </si>
  <si>
    <t>Tableau de contingence</t>
  </si>
  <si>
    <t>Tableau sous hypothèse d'indépendance</t>
  </si>
  <si>
    <t>Tableau des résidus</t>
  </si>
  <si>
    <t>Tableau de calcul du KHI-2</t>
  </si>
  <si>
    <t>Tableau des contributions</t>
  </si>
  <si>
    <t>KHI-2</t>
  </si>
  <si>
    <t>DDL</t>
  </si>
  <si>
    <t>p-value</t>
  </si>
  <si>
    <t>phi</t>
  </si>
  <si>
    <t>V de Cramer</t>
  </si>
  <si>
    <t>T de Tschuprow</t>
  </si>
  <si>
    <t>C</t>
  </si>
  <si>
    <t>C*</t>
  </si>
  <si>
    <t>Valeur</t>
  </si>
  <si>
    <t>Valeur Max</t>
  </si>
  <si>
    <t>Mesure</t>
  </si>
  <si>
    <t>Tableau calcul - Rapport de vraisemblance</t>
  </si>
  <si>
    <t>Somme</t>
  </si>
  <si>
    <t>G</t>
  </si>
  <si>
    <t>Tableau des fréquences</t>
  </si>
  <si>
    <t>Tableau calcul - Information mutuelle</t>
  </si>
  <si>
    <t>G'</t>
  </si>
  <si>
    <t>Lambda</t>
  </si>
  <si>
    <t>Variance</t>
  </si>
  <si>
    <t>Variance (H0)</t>
  </si>
  <si>
    <t>Ecart-type</t>
  </si>
  <si>
    <t>z</t>
  </si>
  <si>
    <t>A</t>
  </si>
  <si>
    <t>B</t>
  </si>
  <si>
    <t>D</t>
  </si>
  <si>
    <t>E</t>
  </si>
  <si>
    <t>Ecart-type (H0)</t>
  </si>
  <si>
    <t>I.C. à 90%</t>
  </si>
  <si>
    <t>u(0.95)</t>
  </si>
  <si>
    <t>Borne basse</t>
  </si>
  <si>
    <t>Borne haute</t>
  </si>
  <si>
    <t>Poids</t>
  </si>
  <si>
    <t>S(Y)</t>
  </si>
  <si>
    <t>S(Y/X)</t>
  </si>
  <si>
    <t>Produit</t>
  </si>
  <si>
    <t>Tau</t>
  </si>
  <si>
    <t>sigma(Tau)</t>
  </si>
  <si>
    <t>C(tau)</t>
  </si>
  <si>
    <t>H(Y)</t>
  </si>
  <si>
    <t>H(Y/X)</t>
  </si>
  <si>
    <t>U</t>
  </si>
  <si>
    <t>sigma(U)</t>
  </si>
  <si>
    <t>H(X)</t>
  </si>
  <si>
    <t>Calcul H(X)</t>
  </si>
  <si>
    <t>F</t>
  </si>
  <si>
    <t>H(Y,X)</t>
  </si>
  <si>
    <t>H</t>
  </si>
  <si>
    <t>sigma^2(U)</t>
  </si>
  <si>
    <t>Tests de significativité</t>
  </si>
  <si>
    <t>Loi normalé</t>
  </si>
  <si>
    <t>Loi du KHI-2</t>
  </si>
  <si>
    <t>sigma(U)[H0]</t>
  </si>
  <si>
    <t>z(U)</t>
  </si>
  <si>
    <t>C(U)</t>
  </si>
  <si>
    <t>I</t>
  </si>
  <si>
    <t>P</t>
  </si>
  <si>
    <t>sigma^2(U)(0)</t>
  </si>
  <si>
    <t>Ytelephone</t>
  </si>
  <si>
    <t>Xforeign</t>
  </si>
  <si>
    <t>NB own_telephone</t>
  </si>
  <si>
    <t>Tableau de contingence (A)</t>
  </si>
  <si>
    <t>Tableau sous indépendance (B)</t>
  </si>
  <si>
    <t>PHI</t>
  </si>
  <si>
    <t>r</t>
  </si>
  <si>
    <t>t</t>
  </si>
  <si>
    <t>ddl</t>
  </si>
  <si>
    <t>Calcul du KHI-2 (C)</t>
  </si>
  <si>
    <t>KHI-2 et PHI</t>
  </si>
  <si>
    <t>Coefficient de corrélation</t>
  </si>
  <si>
    <t>Calcul du KHI-2 - Correction de Yates (D)</t>
  </si>
  <si>
    <t>Obs.</t>
  </si>
  <si>
    <t>KHI-2 (Corrigé)</t>
  </si>
  <si>
    <t>Groupe(Ref=0)</t>
  </si>
  <si>
    <t>Groupe(Exposé = 1)</t>
  </si>
  <si>
    <t>bad (+)</t>
  </si>
  <si>
    <t>good (-)</t>
  </si>
  <si>
    <t>Odds(+/1)</t>
  </si>
  <si>
    <t>a</t>
  </si>
  <si>
    <t>b</t>
  </si>
  <si>
    <t>c</t>
  </si>
  <si>
    <t>d</t>
  </si>
  <si>
    <t>a+b</t>
  </si>
  <si>
    <t>c+d</t>
  </si>
  <si>
    <t>a+c</t>
  </si>
  <si>
    <t>b+d</t>
  </si>
  <si>
    <t>n</t>
  </si>
  <si>
    <t>Odds(+/0)</t>
  </si>
  <si>
    <t>Ln(odds-ratio)</t>
  </si>
  <si>
    <t>sigma[ln(OR)]</t>
  </si>
  <si>
    <t>Tableau de contingence initial (A)</t>
  </si>
  <si>
    <t>Tableau de contingence après regroupement (B)</t>
  </si>
  <si>
    <t>Tableau sous indépendance (C )</t>
  </si>
  <si>
    <t>Tableau de calcul du KHI-2 (D)</t>
  </si>
  <si>
    <t>Notations des cases du tableau (E)</t>
  </si>
  <si>
    <t>Calcul des odds et odds-ratio (F)</t>
  </si>
  <si>
    <t>Tableau de contingence (Tirage retrospectif) (G)</t>
  </si>
  <si>
    <t>Calcul des odds et odds-ratio (H)</t>
  </si>
  <si>
    <t>Groupe(Témoin=0)</t>
  </si>
  <si>
    <t>RR(+/-)</t>
  </si>
  <si>
    <t>Odds-Ratio(+/-)</t>
  </si>
  <si>
    <t>Coefficient Q de YULE</t>
  </si>
  <si>
    <t>Q</t>
  </si>
  <si>
    <t>Tableau des résidus standardisés</t>
  </si>
  <si>
    <t>Tableau des résidus ajustés</t>
  </si>
  <si>
    <t>Q de Yule</t>
  </si>
  <si>
    <t>sigma^2</t>
  </si>
  <si>
    <t>sigma</t>
  </si>
  <si>
    <t>Intervalle de confiance</t>
  </si>
  <si>
    <t>Test de significativité</t>
  </si>
  <si>
    <t>sigma^2(0)</t>
  </si>
  <si>
    <t>sigma(0)</t>
  </si>
  <si>
    <t>Q de Yule(I)</t>
  </si>
  <si>
    <t>Témoin</t>
  </si>
  <si>
    <t>Odds(+/-)</t>
  </si>
  <si>
    <t>Odds-ratio(+/- ; Groupe/Témoin)</t>
  </si>
  <si>
    <t>Ecart type</t>
  </si>
  <si>
    <t>Rang</t>
  </si>
  <si>
    <t>Ln(Odds-ratio)</t>
  </si>
  <si>
    <t>Odds-ratio</t>
  </si>
  <si>
    <t>indet</t>
  </si>
  <si>
    <t>JUGE 1</t>
  </si>
  <si>
    <t>JUGE 2</t>
  </si>
  <si>
    <t>Numéro</t>
  </si>
  <si>
    <t>NB JUGE 1</t>
  </si>
  <si>
    <t>Kappa Cohen</t>
  </si>
  <si>
    <t>p_a</t>
  </si>
  <si>
    <t>p_e</t>
  </si>
  <si>
    <t>p_m</t>
  </si>
  <si>
    <t>Kappa max</t>
  </si>
  <si>
    <t>Rapport</t>
  </si>
  <si>
    <t>Croisement des jugements (I)</t>
  </si>
  <si>
    <t>Tableau indépendance (II)</t>
  </si>
  <si>
    <t>Somme(n_ll)</t>
  </si>
  <si>
    <t>Calcul de la variance</t>
  </si>
  <si>
    <t>Somme(n_l. * n_.l)</t>
  </si>
  <si>
    <t>Tableau de calcul de C</t>
  </si>
  <si>
    <t>Calcul de la variance sous H0</t>
  </si>
  <si>
    <t>B.Basse</t>
  </si>
  <si>
    <t>B.Haute</t>
  </si>
  <si>
    <t>u(95)</t>
  </si>
  <si>
    <t>Tableau des jugements</t>
  </si>
  <si>
    <t>Tableau de calcul</t>
  </si>
  <si>
    <t>Somme(x_ic^2)</t>
  </si>
  <si>
    <t>kappa_f</t>
  </si>
  <si>
    <t>Somme_i (Somme_x_ic^2)</t>
  </si>
  <si>
    <t>Calcul kappa (Formule 1)</t>
  </si>
  <si>
    <t>Calcul kappa (Formule 2)</t>
  </si>
  <si>
    <t>f_c x (1-f_c)</t>
  </si>
  <si>
    <t>Proprotion catégories (f_c)</t>
  </si>
  <si>
    <t>Somme catégories (x_{.c})</t>
  </si>
  <si>
    <t>f_c ^3</t>
  </si>
  <si>
    <t>kappa par catégorie</t>
  </si>
  <si>
    <t>Moyenne des juges</t>
  </si>
  <si>
    <t>x_ic(m_i - x_ic)/m_i</t>
  </si>
  <si>
    <t>Calcul kappa par catégorie</t>
  </si>
  <si>
    <t>Calcul kappa global</t>
  </si>
  <si>
    <t>Pondération f_c (1 - f_c)</t>
  </si>
  <si>
    <t>Produit : Kappa x pondération</t>
  </si>
  <si>
    <t>Kappa généralisé</t>
  </si>
  <si>
    <t>m_i</t>
  </si>
  <si>
    <t>1000_2000</t>
  </si>
  <si>
    <t>lo_1000</t>
  </si>
  <si>
    <t>up_2000</t>
  </si>
  <si>
    <t>1_2_years</t>
  </si>
  <si>
    <t>lo_1_year</t>
  </si>
  <si>
    <t>up_2_years</t>
  </si>
  <si>
    <t>X</t>
  </si>
  <si>
    <t>Y</t>
  </si>
  <si>
    <t>Corrélation</t>
  </si>
  <si>
    <t>Corrélation variables originelles</t>
  </si>
  <si>
    <t>Corrélation variables codées</t>
  </si>
  <si>
    <t>Case</t>
  </si>
  <si>
    <t>n_{lc}</t>
  </si>
  <si>
    <t>C_{lc}</t>
  </si>
  <si>
    <t>D_{lc}</t>
  </si>
  <si>
    <t>Comptage paires concordantes et discordantes</t>
  </si>
  <si>
    <t>(1,2)</t>
  </si>
  <si>
    <t>(1,1)</t>
  </si>
  <si>
    <t>(1,3)</t>
  </si>
  <si>
    <t>(2,1)</t>
  </si>
  <si>
    <t>(2,2)</t>
  </si>
  <si>
    <t>(2,3)</t>
  </si>
  <si>
    <t>(3,1)</t>
  </si>
  <si>
    <t>(3,2)</t>
  </si>
  <si>
    <t>(3,3)</t>
  </si>
  <si>
    <t>n_{lc} x C_{lc}</t>
  </si>
  <si>
    <t>n_{lc} x D_{lc}</t>
  </si>
  <si>
    <t>gamma</t>
  </si>
  <si>
    <t>P x D_{lc}</t>
  </si>
  <si>
    <t>Q x C_{lc}</t>
  </si>
  <si>
    <t>Sum_l Sum c</t>
  </si>
  <si>
    <t>Calcul de la variance asymptotique (A)</t>
  </si>
  <si>
    <t>Calcul de la variance asymptotique sous H0 - Indépendance (B)</t>
  </si>
  <si>
    <t>(C_{lc} - D_lc})^2</t>
  </si>
  <si>
    <t>n_{lc} x ()^2</t>
  </si>
  <si>
    <t>sigma^2 (H0)</t>
  </si>
  <si>
    <t>sigma (H0)</t>
  </si>
  <si>
    <t>D_Y</t>
  </si>
  <si>
    <t>D_X</t>
  </si>
  <si>
    <t>Tau-b</t>
  </si>
  <si>
    <t>Tableau de contingence (A) - Calcul des ex-aequos sur Y et X</t>
  </si>
  <si>
    <t>Y vs. X</t>
  </si>
  <si>
    <t>n_{.c}^2</t>
  </si>
  <si>
    <t>n_{l.}^2</t>
  </si>
  <si>
    <t>D_X * n_{l.}</t>
  </si>
  <si>
    <t>D_Y * n_{.c}</t>
  </si>
  <si>
    <t>n_{.c}</t>
  </si>
  <si>
    <t>n_{l.}</t>
  </si>
  <si>
    <t>Calcul de la variance asymptotique (B)</t>
  </si>
  <si>
    <t>nu_{lc}</t>
  </si>
  <si>
    <t>Calcul de la variance asymptotique sous H0 (C)</t>
  </si>
  <si>
    <t>B.6</t>
  </si>
  <si>
    <t>C.5</t>
  </si>
  <si>
    <t>sigma^2 (0)</t>
  </si>
  <si>
    <t>sigma (0)</t>
  </si>
  <si>
    <t>tau-c</t>
  </si>
  <si>
    <t>q</t>
  </si>
  <si>
    <t>codage</t>
  </si>
  <si>
    <t>M-H KHI-2</t>
  </si>
  <si>
    <t>C.6</t>
  </si>
  <si>
    <t>B.5</t>
  </si>
  <si>
    <t>B.7</t>
  </si>
  <si>
    <t>B.8</t>
  </si>
  <si>
    <t>Tableau de Calcul</t>
  </si>
  <si>
    <t>KHI-2 -- Formule pour tableau 2x2</t>
  </si>
  <si>
    <t>z (odds-ratio)</t>
  </si>
  <si>
    <t>ln(RR)</t>
  </si>
  <si>
    <t>E.T</t>
  </si>
  <si>
    <t>Test RR</t>
  </si>
  <si>
    <t>VAR [ln(RR)]</t>
  </si>
  <si>
    <t>Risque Relatif</t>
  </si>
  <si>
    <t>Différence de proportions</t>
  </si>
  <si>
    <t>DT</t>
  </si>
  <si>
    <t>Freq.commune</t>
  </si>
  <si>
    <t>V(DT)</t>
  </si>
  <si>
    <t>Z</t>
  </si>
  <si>
    <t>2è formule</t>
  </si>
  <si>
    <t>V0(DT)</t>
  </si>
  <si>
    <t>u</t>
  </si>
  <si>
    <t>bb(DT)</t>
  </si>
  <si>
    <t>bbh(DT)</t>
  </si>
  <si>
    <t>Test</t>
  </si>
  <si>
    <t>Avant</t>
  </si>
  <si>
    <t>Après</t>
  </si>
  <si>
    <t>Approuve</t>
  </si>
  <si>
    <t>Désapprouve</t>
  </si>
  <si>
    <t>KHI-2(MN)</t>
  </si>
  <si>
    <t>Ecart-signé z_MN</t>
  </si>
  <si>
    <t>Racine carrée</t>
  </si>
  <si>
    <t>f_{.c}</t>
  </si>
  <si>
    <t>ln(f_{.c})</t>
  </si>
  <si>
    <t>f_{c.}</t>
  </si>
  <si>
    <t>ln(f_{c.})</t>
  </si>
  <si>
    <t>H(X,Y)</t>
  </si>
  <si>
    <t>sigma_U</t>
  </si>
  <si>
    <t>sigma_U(0)</t>
  </si>
  <si>
    <t>z_u</t>
  </si>
  <si>
    <t>A : n_{lc}</t>
  </si>
  <si>
    <t>B : f_{.l}</t>
  </si>
  <si>
    <t>C : f_{c.}</t>
  </si>
  <si>
    <t>D : f_{lc}</t>
  </si>
  <si>
    <t>D' : ln(f_{lc})</t>
  </si>
  <si>
    <t>E :  n_{c.} x n_{.l}</t>
  </si>
  <si>
    <t>E' : H(X,Y) x ln[(Tableau E) / n^2]</t>
  </si>
  <si>
    <t>F : [H(X) + H(Y) ln[(Tableau A) / n]</t>
  </si>
  <si>
    <t>G : (Tableau E' - Tableau F)^2</t>
  </si>
  <si>
    <t>H : [ln (Tableau E / (n x Tableau A)]^2</t>
  </si>
  <si>
    <t>u(0.975)</t>
  </si>
  <si>
    <t>borne basse</t>
  </si>
  <si>
    <t>borne haute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</si>
</sst>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000"/>
    <numFmt numFmtId="165" formatCode="0.0000"/>
    <numFmt numFmtId="166" formatCode="0.0%"/>
    <numFmt numFmtId="167" formatCode="0.000"/>
    <numFmt numFmtId="168" formatCode="0.000000"/>
    <numFmt numFmtId="169" formatCode="0.00000000"/>
    <numFmt numFmtId="170" formatCode="0.00000E+00"/>
    <numFmt numFmtId="171" formatCode="0.000000E+00"/>
    <numFmt numFmtId="172" formatCode="0.00000000000000"/>
    <numFmt numFmtId="173" formatCode="0.0000000"/>
    <numFmt numFmtId="174" formatCode="0.0000000000"/>
    <numFmt numFmtId="175" formatCode="0.0000E+00"/>
    <numFmt numFmtId="176" formatCode="0.00000000000000000"/>
  </numFmts>
  <fonts count="19">
    <font>
      <sz val="8"/>
      <name val="Bitstream Vera Sans"/>
    </font>
    <font>
      <b/>
      <sz val="10"/>
      <name val="Arial"/>
      <family val="2"/>
    </font>
    <font>
      <b/>
      <sz val="8"/>
      <name val="Bitstream Vera Sans"/>
      <family val="2"/>
    </font>
    <font>
      <b/>
      <sz val="12"/>
      <name val="Bitstream Vera Sans"/>
      <family val="2"/>
    </font>
    <font>
      <sz val="8"/>
      <name val="Bitstream Vera Sans"/>
      <family val="2"/>
    </font>
    <font>
      <sz val="7"/>
      <name val="Bitstream Vera Sans"/>
      <family val="2"/>
    </font>
    <font>
      <i/>
      <sz val="8"/>
      <name val="Bitstream Vera Sans"/>
      <family val="2"/>
    </font>
    <font>
      <b/>
      <i/>
      <sz val="8"/>
      <name val="Bitstream Vera Sans"/>
      <family val="2"/>
    </font>
    <font>
      <b/>
      <sz val="8"/>
      <name val="Bitstream Vera Sans"/>
    </font>
    <font>
      <b/>
      <sz val="8"/>
      <color theme="4"/>
      <name val="Bitstream Vera Sans"/>
    </font>
    <font>
      <b/>
      <sz val="12"/>
      <color theme="4" tint="-0.249977111117893"/>
      <name val="Bitstream Vera Sans"/>
      <family val="2"/>
    </font>
    <font>
      <sz val="11"/>
      <name val="Bitstream Vera Sans"/>
    </font>
    <font>
      <b/>
      <sz val="14"/>
      <color theme="4" tint="-0.249977111117893"/>
      <name val="Bitstream Vera Sans"/>
    </font>
    <font>
      <b/>
      <sz val="12"/>
      <color theme="4" tint="-0.249977111117893"/>
      <name val="Bitstream Vera Sans"/>
    </font>
    <font>
      <sz val="12"/>
      <color theme="4" tint="-0.249977111117893"/>
      <name val="Bitstream Vera Sans"/>
    </font>
    <font>
      <sz val="8"/>
      <color rgb="FFC00000"/>
      <name val="Bitstream Vera Sans"/>
    </font>
    <font>
      <sz val="8"/>
      <color rgb="FF0070C0"/>
      <name val="Bitstream Vera Sans"/>
    </font>
    <font>
      <sz val="9"/>
      <color rgb="FF0070C0"/>
      <name val="Bitstream Vera Sans"/>
    </font>
    <font>
      <sz val="8"/>
      <color rgb="FFFF0000"/>
      <name val="Bitstream Vera Sans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65" fontId="0" fillId="0" borderId="0" xfId="0" applyNumberFormat="1"/>
    <xf numFmtId="166" fontId="0" fillId="0" borderId="1" xfId="0" applyNumberFormat="1" applyBorder="1"/>
    <xf numFmtId="166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167" fontId="0" fillId="0" borderId="1" xfId="0" applyNumberFormat="1" applyBorder="1"/>
    <xf numFmtId="0" fontId="1" fillId="4" borderId="0" xfId="0" applyFont="1" applyFill="1"/>
    <xf numFmtId="0" fontId="1" fillId="5" borderId="0" xfId="0" applyFont="1" applyFill="1"/>
    <xf numFmtId="165" fontId="0" fillId="0" borderId="1" xfId="0" applyNumberFormat="1" applyBorder="1"/>
    <xf numFmtId="168" fontId="0" fillId="3" borderId="1" xfId="0" applyNumberFormat="1" applyFill="1" applyBorder="1"/>
    <xf numFmtId="0" fontId="0" fillId="2" borderId="1" xfId="0" applyFill="1" applyBorder="1"/>
    <xf numFmtId="0" fontId="0" fillId="0" borderId="0" xfId="0" applyBorder="1"/>
    <xf numFmtId="165" fontId="0" fillId="0" borderId="0" xfId="0" applyNumberForma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2" fillId="0" borderId="1" xfId="0" applyFont="1" applyBorder="1"/>
    <xf numFmtId="169" fontId="0" fillId="0" borderId="0" xfId="0" applyNumberFormat="1"/>
    <xf numFmtId="0" fontId="2" fillId="0" borderId="0" xfId="0" applyFont="1" applyBorder="1"/>
    <xf numFmtId="168" fontId="0" fillId="0" borderId="0" xfId="0" applyNumberFormat="1"/>
    <xf numFmtId="167" fontId="2" fillId="0" borderId="1" xfId="0" applyNumberFormat="1" applyFont="1" applyBorder="1"/>
    <xf numFmtId="167" fontId="2" fillId="0" borderId="0" xfId="0" applyNumberFormat="1" applyFont="1" applyBorder="1"/>
    <xf numFmtId="167" fontId="0" fillId="0" borderId="0" xfId="0" applyNumberFormat="1" applyBorder="1"/>
    <xf numFmtId="167" fontId="0" fillId="0" borderId="0" xfId="0" applyNumberFormat="1"/>
    <xf numFmtId="167" fontId="2" fillId="0" borderId="1" xfId="0" applyNumberFormat="1" applyFont="1" applyFill="1" applyBorder="1"/>
    <xf numFmtId="168" fontId="0" fillId="0" borderId="1" xfId="0" applyNumberFormat="1" applyBorder="1"/>
    <xf numFmtId="170" fontId="0" fillId="3" borderId="1" xfId="0" applyNumberFormat="1" applyFill="1" applyBorder="1"/>
    <xf numFmtId="0" fontId="0" fillId="3" borderId="2" xfId="0" applyFill="1" applyBorder="1"/>
    <xf numFmtId="168" fontId="0" fillId="3" borderId="2" xfId="0" applyNumberFormat="1" applyFill="1" applyBorder="1"/>
    <xf numFmtId="168" fontId="0" fillId="0" borderId="1" xfId="0" applyNumberFormat="1" applyFill="1" applyBorder="1"/>
    <xf numFmtId="168" fontId="0" fillId="0" borderId="0" xfId="0" applyNumberFormat="1" applyBorder="1"/>
    <xf numFmtId="171" fontId="0" fillId="3" borderId="1" xfId="0" applyNumberFormat="1" applyFill="1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0" xfId="0" applyNumberFormat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168" fontId="0" fillId="4" borderId="1" xfId="0" applyNumberFormat="1" applyFill="1" applyBorder="1"/>
    <xf numFmtId="0" fontId="0" fillId="6" borderId="1" xfId="0" applyFill="1" applyBorder="1"/>
    <xf numFmtId="168" fontId="0" fillId="6" borderId="1" xfId="0" applyNumberFormat="1" applyFill="1" applyBorder="1"/>
    <xf numFmtId="0" fontId="0" fillId="0" borderId="0" xfId="0" applyFill="1"/>
    <xf numFmtId="0" fontId="0" fillId="6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68" fontId="0" fillId="0" borderId="0" xfId="0" applyNumberFormat="1" applyFill="1" applyBorder="1"/>
    <xf numFmtId="0" fontId="4" fillId="0" borderId="1" xfId="0" applyFont="1" applyBorder="1"/>
    <xf numFmtId="0" fontId="4" fillId="4" borderId="1" xfId="0" applyFont="1" applyFill="1" applyBorder="1"/>
    <xf numFmtId="0" fontId="4" fillId="3" borderId="1" xfId="0" applyFont="1" applyFill="1" applyBorder="1"/>
    <xf numFmtId="0" fontId="0" fillId="5" borderId="1" xfId="0" applyFill="1" applyBorder="1"/>
    <xf numFmtId="168" fontId="0" fillId="5" borderId="1" xfId="0" applyNumberFormat="1" applyFill="1" applyBorder="1"/>
    <xf numFmtId="0" fontId="0" fillId="7" borderId="1" xfId="0" applyFill="1" applyBorder="1"/>
    <xf numFmtId="165" fontId="0" fillId="5" borderId="1" xfId="0" applyNumberFormat="1" applyFill="1" applyBorder="1"/>
    <xf numFmtId="165" fontId="0" fillId="7" borderId="1" xfId="0" applyNumberFormat="1" applyFill="1" applyBorder="1"/>
    <xf numFmtId="165" fontId="0" fillId="2" borderId="1" xfId="0" applyNumberFormat="1" applyFill="1" applyBorder="1"/>
    <xf numFmtId="2" fontId="0" fillId="0" borderId="0" xfId="0" applyNumberFormat="1" applyFill="1"/>
    <xf numFmtId="165" fontId="0" fillId="0" borderId="0" xfId="0" applyNumberFormat="1" applyFill="1"/>
    <xf numFmtId="0" fontId="0" fillId="8" borderId="0" xfId="0" applyFill="1" applyBorder="1"/>
    <xf numFmtId="168" fontId="0" fillId="8" borderId="0" xfId="0" applyNumberFormat="1" applyFill="1" applyBorder="1"/>
    <xf numFmtId="0" fontId="0" fillId="8" borderId="0" xfId="0" applyFill="1"/>
    <xf numFmtId="0" fontId="3" fillId="0" borderId="0" xfId="0" applyFont="1"/>
    <xf numFmtId="2" fontId="0" fillId="5" borderId="1" xfId="0" applyNumberFormat="1" applyFill="1" applyBorder="1"/>
    <xf numFmtId="2" fontId="0" fillId="0" borderId="0" xfId="0" applyNumberFormat="1" applyBorder="1"/>
    <xf numFmtId="2" fontId="0" fillId="0" borderId="1" xfId="0" applyNumberFormat="1" applyFill="1" applyBorder="1"/>
    <xf numFmtId="172" fontId="0" fillId="0" borderId="0" xfId="0" applyNumberFormat="1"/>
    <xf numFmtId="2" fontId="0" fillId="0" borderId="13" xfId="0" applyNumberFormat="1" applyFill="1" applyBorder="1"/>
    <xf numFmtId="2" fontId="0" fillId="9" borderId="1" xfId="0" applyNumberFormat="1" applyFill="1" applyBorder="1"/>
    <xf numFmtId="168" fontId="0" fillId="0" borderId="13" xfId="0" applyNumberForma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8" fontId="4" fillId="3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0" fontId="0" fillId="9" borderId="1" xfId="0" applyFill="1" applyBorder="1"/>
    <xf numFmtId="1" fontId="0" fillId="9" borderId="1" xfId="0" applyNumberFormat="1" applyFill="1" applyBorder="1" applyAlignment="1">
      <alignment horizontal="center"/>
    </xf>
    <xf numFmtId="0" fontId="5" fillId="3" borderId="1" xfId="0" applyFont="1" applyFill="1" applyBorder="1"/>
    <xf numFmtId="0" fontId="2" fillId="0" borderId="0" xfId="0" applyFont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3" borderId="3" xfId="0" applyNumberFormat="1" applyFill="1" applyBorder="1"/>
    <xf numFmtId="0" fontId="0" fillId="3" borderId="0" xfId="0" applyNumberFormat="1" applyFill="1"/>
    <xf numFmtId="1" fontId="0" fillId="5" borderId="1" xfId="0" applyNumberFormat="1" applyFill="1" applyBorder="1"/>
    <xf numFmtId="10" fontId="0" fillId="4" borderId="1" xfId="0" applyNumberFormat="1" applyFill="1" applyBorder="1"/>
    <xf numFmtId="1" fontId="0" fillId="0" borderId="1" xfId="0" applyNumberFormat="1" applyFill="1" applyBorder="1"/>
    <xf numFmtId="1" fontId="0" fillId="0" borderId="1" xfId="0" applyNumberFormat="1" applyBorder="1"/>
    <xf numFmtId="0" fontId="0" fillId="0" borderId="0" xfId="0" applyNumberFormat="1" applyBorder="1"/>
    <xf numFmtId="0" fontId="2" fillId="6" borderId="0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NumberFormat="1" applyFill="1" applyBorder="1"/>
    <xf numFmtId="0" fontId="0" fillId="6" borderId="0" xfId="0" applyFill="1"/>
    <xf numFmtId="0" fontId="2" fillId="6" borderId="0" xfId="0" applyFont="1" applyFill="1" applyAlignment="1">
      <alignment horizontal="center"/>
    </xf>
    <xf numFmtId="173" fontId="0" fillId="0" borderId="1" xfId="0" applyNumberFormat="1" applyBorder="1"/>
    <xf numFmtId="173" fontId="0" fillId="0" borderId="0" xfId="0" applyNumberFormat="1" applyBorder="1"/>
    <xf numFmtId="0" fontId="6" fillId="0" borderId="1" xfId="0" applyFont="1" applyBorder="1"/>
    <xf numFmtId="0" fontId="0" fillId="0" borderId="14" xfId="0" applyFill="1" applyBorder="1"/>
    <xf numFmtId="0" fontId="0" fillId="0" borderId="1" xfId="0" applyBorder="1" applyAlignment="1">
      <alignment horizontal="right"/>
    </xf>
    <xf numFmtId="168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4" borderId="1" xfId="0" applyFont="1" applyFill="1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8" fontId="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0" xfId="0" applyFill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1" fillId="5" borderId="1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74" fontId="0" fillId="0" borderId="0" xfId="0" applyNumberFormat="1" applyBorder="1"/>
    <xf numFmtId="175" fontId="0" fillId="0" borderId="1" xfId="0" applyNumberFormat="1" applyBorder="1"/>
    <xf numFmtId="175" fontId="0" fillId="0" borderId="0" xfId="0" applyNumberForma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2" xfId="0" applyFont="1" applyBorder="1"/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170" fontId="0" fillId="0" borderId="1" xfId="0" applyNumberFormat="1" applyBorder="1"/>
    <xf numFmtId="170" fontId="0" fillId="0" borderId="1" xfId="0" applyNumberFormat="1" applyFill="1" applyBorder="1"/>
    <xf numFmtId="0" fontId="0" fillId="5" borderId="15" xfId="0" applyFill="1" applyBorder="1"/>
    <xf numFmtId="0" fontId="2" fillId="5" borderId="15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2" fontId="0" fillId="0" borderId="0" xfId="0" applyNumberFormat="1" applyFill="1" applyBorder="1"/>
    <xf numFmtId="0" fontId="0" fillId="0" borderId="20" xfId="0" applyBorder="1"/>
    <xf numFmtId="2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10" borderId="17" xfId="0" applyFill="1" applyBorder="1"/>
    <xf numFmtId="2" fontId="0" fillId="10" borderId="18" xfId="0" applyNumberFormat="1" applyFill="1" applyBorder="1"/>
    <xf numFmtId="168" fontId="0" fillId="11" borderId="0" xfId="0" applyNumberFormat="1" applyFill="1"/>
    <xf numFmtId="0" fontId="0" fillId="11" borderId="1" xfId="0" applyFill="1" applyBorder="1"/>
    <xf numFmtId="168" fontId="0" fillId="11" borderId="1" xfId="0" applyNumberFormat="1" applyFill="1" applyBorder="1"/>
    <xf numFmtId="0" fontId="0" fillId="12" borderId="1" xfId="0" applyFill="1" applyBorder="1"/>
    <xf numFmtId="0" fontId="8" fillId="0" borderId="0" xfId="0" applyFont="1" applyFill="1"/>
    <xf numFmtId="165" fontId="0" fillId="12" borderId="1" xfId="0" applyNumberFormat="1" applyFill="1" applyBorder="1"/>
    <xf numFmtId="0" fontId="0" fillId="13" borderId="1" xfId="0" applyFill="1" applyBorder="1"/>
    <xf numFmtId="165" fontId="0" fillId="13" borderId="1" xfId="0" applyNumberFormat="1" applyFill="1" applyBorder="1"/>
    <xf numFmtId="0" fontId="0" fillId="14" borderId="1" xfId="0" applyFill="1" applyBorder="1"/>
    <xf numFmtId="168" fontId="0" fillId="14" borderId="1" xfId="0" applyNumberFormat="1" applyFill="1" applyBorder="1"/>
    <xf numFmtId="0" fontId="0" fillId="15" borderId="1" xfId="0" applyFill="1" applyBorder="1"/>
    <xf numFmtId="165" fontId="0" fillId="14" borderId="1" xfId="0" applyNumberFormat="1" applyFill="1" applyBorder="1"/>
    <xf numFmtId="0" fontId="0" fillId="0" borderId="0" xfId="0" applyAlignment="1">
      <alignment horizontal="right"/>
    </xf>
    <xf numFmtId="0" fontId="0" fillId="16" borderId="1" xfId="0" applyFill="1" applyBorder="1"/>
    <xf numFmtId="165" fontId="0" fillId="16" borderId="1" xfId="0" applyNumberFormat="1" applyFill="1" applyBorder="1"/>
    <xf numFmtId="0" fontId="0" fillId="17" borderId="1" xfId="0" applyFill="1" applyBorder="1"/>
    <xf numFmtId="165" fontId="0" fillId="17" borderId="1" xfId="0" applyNumberFormat="1" applyFill="1" applyBorder="1"/>
    <xf numFmtId="168" fontId="0" fillId="16" borderId="1" xfId="0" applyNumberFormat="1" applyFill="1" applyBorder="1"/>
    <xf numFmtId="0" fontId="0" fillId="18" borderId="1" xfId="0" applyFill="1" applyBorder="1"/>
    <xf numFmtId="0" fontId="0" fillId="19" borderId="1" xfId="0" applyFill="1" applyBorder="1"/>
    <xf numFmtId="167" fontId="3" fillId="0" borderId="0" xfId="0" applyNumberFormat="1" applyFont="1" applyBorder="1" applyAlignment="1"/>
    <xf numFmtId="0" fontId="8" fillId="0" borderId="1" xfId="0" applyFont="1" applyBorder="1" applyAlignment="1">
      <alignment horizontal="center"/>
    </xf>
    <xf numFmtId="167" fontId="3" fillId="0" borderId="0" xfId="0" applyNumberFormat="1" applyFont="1" applyFill="1" applyBorder="1" applyAlignment="1"/>
    <xf numFmtId="167" fontId="0" fillId="0" borderId="1" xfId="0" applyNumberFormat="1" applyFill="1" applyBorder="1"/>
    <xf numFmtId="0" fontId="10" fillId="0" borderId="0" xfId="0" applyFont="1" applyFill="1" applyBorder="1" applyAlignment="1">
      <alignment vertical="center"/>
    </xf>
    <xf numFmtId="173" fontId="0" fillId="0" borderId="0" xfId="0" applyNumberFormat="1"/>
    <xf numFmtId="164" fontId="0" fillId="0" borderId="1" xfId="0" applyNumberFormat="1" applyBorder="1"/>
    <xf numFmtId="0" fontId="11" fillId="0" borderId="0" xfId="0" applyFont="1"/>
    <xf numFmtId="176" fontId="0" fillId="0" borderId="0" xfId="0" applyNumberFormat="1"/>
    <xf numFmtId="0" fontId="15" fillId="0" borderId="1" xfId="0" applyFont="1" applyBorder="1"/>
    <xf numFmtId="168" fontId="15" fillId="0" borderId="1" xfId="0" applyNumberFormat="1" applyFont="1" applyBorder="1"/>
    <xf numFmtId="0" fontId="15" fillId="3" borderId="1" xfId="0" applyFont="1" applyFill="1" applyBorder="1"/>
    <xf numFmtId="0" fontId="16" fillId="20" borderId="1" xfId="0" applyFont="1" applyFill="1" applyBorder="1" applyAlignment="1">
      <alignment horizontal="right"/>
    </xf>
    <xf numFmtId="168" fontId="17" fillId="20" borderId="1" xfId="0" applyNumberFormat="1" applyFont="1" applyFill="1" applyBorder="1"/>
    <xf numFmtId="0" fontId="0" fillId="0" borderId="0" xfId="0" applyFont="1"/>
    <xf numFmtId="168" fontId="15" fillId="3" borderId="1" xfId="0" applyNumberFormat="1" applyFont="1" applyFill="1" applyBorder="1"/>
    <xf numFmtId="0" fontId="15" fillId="22" borderId="1" xfId="0" applyFont="1" applyFill="1" applyBorder="1"/>
    <xf numFmtId="0" fontId="15" fillId="21" borderId="1" xfId="0" applyFont="1" applyFill="1" applyBorder="1"/>
    <xf numFmtId="168" fontId="15" fillId="21" borderId="1" xfId="0" applyNumberFormat="1" applyFont="1" applyFill="1" applyBorder="1"/>
    <xf numFmtId="168" fontId="15" fillId="22" borderId="1" xfId="0" applyNumberFormat="1" applyFont="1" applyFill="1" applyBorder="1"/>
    <xf numFmtId="0" fontId="0" fillId="0" borderId="17" xfId="0" applyBorder="1"/>
    <xf numFmtId="2" fontId="0" fillId="0" borderId="18" xfId="0" applyNumberFormat="1" applyBorder="1"/>
    <xf numFmtId="165" fontId="15" fillId="0" borderId="1" xfId="0" applyNumberFormat="1" applyFont="1" applyBorder="1"/>
    <xf numFmtId="0" fontId="18" fillId="0" borderId="1" xfId="0" applyFont="1" applyBorder="1"/>
    <xf numFmtId="168" fontId="18" fillId="23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16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4" fillId="0" borderId="2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7" fontId="10" fillId="0" borderId="16" xfId="0" applyNumberFormat="1" applyFont="1" applyBorder="1" applyAlignment="1">
      <alignment horizontal="center"/>
    </xf>
    <xf numFmtId="167" fontId="10" fillId="0" borderId="1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18" borderId="0" xfId="0" applyFont="1" applyFill="1" applyAlignment="1">
      <alignment horizontal="center"/>
    </xf>
    <xf numFmtId="0" fontId="0" fillId="11" borderId="0" xfId="0" applyFill="1" applyAlignment="1">
      <alignment horizontal="center" vertical="center" textRotation="9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50497788715183"/>
          <c:y val="3.488484948994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Bitstream Vera Sans"/>
              <a:ea typeface="Bitstream Vera Sans"/>
              <a:cs typeface="Bitstream Vera San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09056668152433"/>
          <c:y val="0.17151717665890434"/>
          <c:w val="0.81560093885537011"/>
          <c:h val="0.6453697155640129"/>
        </c:manualLayout>
      </c:layout>
      <c:scatterChart>
        <c:scatterStyle val="lineMarker"/>
        <c:varyColors val="0"/>
        <c:ser>
          <c:idx val="0"/>
          <c:order val="0"/>
          <c:tx>
            <c:v>Amount vs. Duration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'var. ordinales - paires C et D'!$C$2:$C$1001</c:f>
              <c:numCache>
                <c:formatCode>General</c:formatCode>
                <c:ptCount val="1000"/>
                <c:pt idx="0">
                  <c:v>1169</c:v>
                </c:pt>
                <c:pt idx="1">
                  <c:v>5951</c:v>
                </c:pt>
                <c:pt idx="2">
                  <c:v>2096</c:v>
                </c:pt>
                <c:pt idx="3">
                  <c:v>7882</c:v>
                </c:pt>
                <c:pt idx="4">
                  <c:v>4870</c:v>
                </c:pt>
                <c:pt idx="5">
                  <c:v>9055</c:v>
                </c:pt>
                <c:pt idx="6">
                  <c:v>2835</c:v>
                </c:pt>
                <c:pt idx="7">
                  <c:v>6948</c:v>
                </c:pt>
                <c:pt idx="8">
                  <c:v>3059</c:v>
                </c:pt>
                <c:pt idx="9">
                  <c:v>5234</c:v>
                </c:pt>
                <c:pt idx="10">
                  <c:v>1295</c:v>
                </c:pt>
                <c:pt idx="11">
                  <c:v>4308</c:v>
                </c:pt>
                <c:pt idx="12">
                  <c:v>1567</c:v>
                </c:pt>
                <c:pt idx="13">
                  <c:v>1199</c:v>
                </c:pt>
                <c:pt idx="14">
                  <c:v>1403</c:v>
                </c:pt>
                <c:pt idx="15">
                  <c:v>1282</c:v>
                </c:pt>
                <c:pt idx="16">
                  <c:v>2424</c:v>
                </c:pt>
                <c:pt idx="17">
                  <c:v>8072</c:v>
                </c:pt>
                <c:pt idx="18">
                  <c:v>12579</c:v>
                </c:pt>
                <c:pt idx="19">
                  <c:v>3430</c:v>
                </c:pt>
                <c:pt idx="20">
                  <c:v>2134</c:v>
                </c:pt>
                <c:pt idx="21">
                  <c:v>2647</c:v>
                </c:pt>
                <c:pt idx="22">
                  <c:v>2241</c:v>
                </c:pt>
                <c:pt idx="23">
                  <c:v>1804</c:v>
                </c:pt>
                <c:pt idx="24">
                  <c:v>2069</c:v>
                </c:pt>
                <c:pt idx="25">
                  <c:v>1374</c:v>
                </c:pt>
                <c:pt idx="26">
                  <c:v>426</c:v>
                </c:pt>
                <c:pt idx="27">
                  <c:v>409</c:v>
                </c:pt>
                <c:pt idx="28">
                  <c:v>2415</c:v>
                </c:pt>
                <c:pt idx="29">
                  <c:v>6836</c:v>
                </c:pt>
                <c:pt idx="30">
                  <c:v>1913</c:v>
                </c:pt>
                <c:pt idx="31">
                  <c:v>4020</c:v>
                </c:pt>
                <c:pt idx="32">
                  <c:v>5866</c:v>
                </c:pt>
                <c:pt idx="33">
                  <c:v>1264</c:v>
                </c:pt>
                <c:pt idx="34">
                  <c:v>1474</c:v>
                </c:pt>
                <c:pt idx="35">
                  <c:v>4746</c:v>
                </c:pt>
                <c:pt idx="36">
                  <c:v>6110</c:v>
                </c:pt>
                <c:pt idx="37">
                  <c:v>2100</c:v>
                </c:pt>
                <c:pt idx="38">
                  <c:v>1225</c:v>
                </c:pt>
                <c:pt idx="39">
                  <c:v>458</c:v>
                </c:pt>
                <c:pt idx="40">
                  <c:v>2333</c:v>
                </c:pt>
                <c:pt idx="41">
                  <c:v>1158</c:v>
                </c:pt>
                <c:pt idx="42">
                  <c:v>6204</c:v>
                </c:pt>
                <c:pt idx="43">
                  <c:v>6187</c:v>
                </c:pt>
                <c:pt idx="44">
                  <c:v>6143</c:v>
                </c:pt>
                <c:pt idx="45">
                  <c:v>1393</c:v>
                </c:pt>
                <c:pt idx="46">
                  <c:v>2299</c:v>
                </c:pt>
                <c:pt idx="47">
                  <c:v>1352</c:v>
                </c:pt>
                <c:pt idx="48">
                  <c:v>7228</c:v>
                </c:pt>
                <c:pt idx="49">
                  <c:v>2073</c:v>
                </c:pt>
                <c:pt idx="50">
                  <c:v>2333</c:v>
                </c:pt>
                <c:pt idx="51">
                  <c:v>5965</c:v>
                </c:pt>
                <c:pt idx="52">
                  <c:v>1262</c:v>
                </c:pt>
                <c:pt idx="53">
                  <c:v>3378</c:v>
                </c:pt>
                <c:pt idx="54">
                  <c:v>2225</c:v>
                </c:pt>
                <c:pt idx="55">
                  <c:v>783</c:v>
                </c:pt>
                <c:pt idx="56">
                  <c:v>6468</c:v>
                </c:pt>
                <c:pt idx="57">
                  <c:v>9566</c:v>
                </c:pt>
                <c:pt idx="58">
                  <c:v>1961</c:v>
                </c:pt>
                <c:pt idx="59">
                  <c:v>6229</c:v>
                </c:pt>
                <c:pt idx="60">
                  <c:v>1391</c:v>
                </c:pt>
                <c:pt idx="61">
                  <c:v>1537</c:v>
                </c:pt>
                <c:pt idx="62">
                  <c:v>1953</c:v>
                </c:pt>
                <c:pt idx="63">
                  <c:v>14421</c:v>
                </c:pt>
                <c:pt idx="64">
                  <c:v>3181</c:v>
                </c:pt>
                <c:pt idx="65">
                  <c:v>5190</c:v>
                </c:pt>
                <c:pt idx="66">
                  <c:v>2171</c:v>
                </c:pt>
                <c:pt idx="67">
                  <c:v>1007</c:v>
                </c:pt>
                <c:pt idx="68">
                  <c:v>1819</c:v>
                </c:pt>
                <c:pt idx="69">
                  <c:v>2394</c:v>
                </c:pt>
                <c:pt idx="70">
                  <c:v>8133</c:v>
                </c:pt>
                <c:pt idx="71">
                  <c:v>730</c:v>
                </c:pt>
                <c:pt idx="72">
                  <c:v>1164</c:v>
                </c:pt>
                <c:pt idx="73">
                  <c:v>5954</c:v>
                </c:pt>
                <c:pt idx="74">
                  <c:v>1977</c:v>
                </c:pt>
                <c:pt idx="75">
                  <c:v>1526</c:v>
                </c:pt>
                <c:pt idx="76">
                  <c:v>3965</c:v>
                </c:pt>
                <c:pt idx="77">
                  <c:v>4771</c:v>
                </c:pt>
                <c:pt idx="78">
                  <c:v>9436</c:v>
                </c:pt>
                <c:pt idx="79">
                  <c:v>3832</c:v>
                </c:pt>
                <c:pt idx="80">
                  <c:v>5943</c:v>
                </c:pt>
                <c:pt idx="81">
                  <c:v>1213</c:v>
                </c:pt>
                <c:pt idx="82">
                  <c:v>1568</c:v>
                </c:pt>
                <c:pt idx="83">
                  <c:v>1755</c:v>
                </c:pt>
                <c:pt idx="84">
                  <c:v>2315</c:v>
                </c:pt>
                <c:pt idx="85">
                  <c:v>1412</c:v>
                </c:pt>
                <c:pt idx="86">
                  <c:v>1295</c:v>
                </c:pt>
                <c:pt idx="87">
                  <c:v>12612</c:v>
                </c:pt>
                <c:pt idx="88">
                  <c:v>2249</c:v>
                </c:pt>
                <c:pt idx="89">
                  <c:v>1108</c:v>
                </c:pt>
                <c:pt idx="90">
                  <c:v>618</c:v>
                </c:pt>
                <c:pt idx="91">
                  <c:v>1409</c:v>
                </c:pt>
                <c:pt idx="92">
                  <c:v>797</c:v>
                </c:pt>
                <c:pt idx="93">
                  <c:v>3617</c:v>
                </c:pt>
                <c:pt idx="94">
                  <c:v>1318</c:v>
                </c:pt>
                <c:pt idx="95">
                  <c:v>15945</c:v>
                </c:pt>
                <c:pt idx="96">
                  <c:v>2012</c:v>
                </c:pt>
                <c:pt idx="97">
                  <c:v>2622</c:v>
                </c:pt>
                <c:pt idx="98">
                  <c:v>2337</c:v>
                </c:pt>
                <c:pt idx="99">
                  <c:v>7057</c:v>
                </c:pt>
                <c:pt idx="100">
                  <c:v>1469</c:v>
                </c:pt>
                <c:pt idx="101">
                  <c:v>2323</c:v>
                </c:pt>
                <c:pt idx="102">
                  <c:v>932</c:v>
                </c:pt>
                <c:pt idx="103">
                  <c:v>1919</c:v>
                </c:pt>
                <c:pt idx="104">
                  <c:v>2445</c:v>
                </c:pt>
                <c:pt idx="105">
                  <c:v>11938</c:v>
                </c:pt>
                <c:pt idx="106">
                  <c:v>6458</c:v>
                </c:pt>
                <c:pt idx="107">
                  <c:v>6078</c:v>
                </c:pt>
                <c:pt idx="108">
                  <c:v>7721</c:v>
                </c:pt>
                <c:pt idx="109">
                  <c:v>1410</c:v>
                </c:pt>
                <c:pt idx="110">
                  <c:v>1449</c:v>
                </c:pt>
                <c:pt idx="111">
                  <c:v>392</c:v>
                </c:pt>
                <c:pt idx="112">
                  <c:v>6260</c:v>
                </c:pt>
                <c:pt idx="113">
                  <c:v>7855</c:v>
                </c:pt>
                <c:pt idx="114">
                  <c:v>1680</c:v>
                </c:pt>
                <c:pt idx="115">
                  <c:v>3578</c:v>
                </c:pt>
                <c:pt idx="116">
                  <c:v>7174</c:v>
                </c:pt>
                <c:pt idx="117">
                  <c:v>2132</c:v>
                </c:pt>
                <c:pt idx="118">
                  <c:v>4281</c:v>
                </c:pt>
                <c:pt idx="119">
                  <c:v>2366</c:v>
                </c:pt>
                <c:pt idx="120">
                  <c:v>1835</c:v>
                </c:pt>
                <c:pt idx="121">
                  <c:v>3868</c:v>
                </c:pt>
                <c:pt idx="122">
                  <c:v>1768</c:v>
                </c:pt>
                <c:pt idx="123">
                  <c:v>781</c:v>
                </c:pt>
                <c:pt idx="124">
                  <c:v>1924</c:v>
                </c:pt>
                <c:pt idx="125">
                  <c:v>2121</c:v>
                </c:pt>
                <c:pt idx="126">
                  <c:v>701</c:v>
                </c:pt>
                <c:pt idx="127">
                  <c:v>639</c:v>
                </c:pt>
                <c:pt idx="128">
                  <c:v>1860</c:v>
                </c:pt>
                <c:pt idx="129">
                  <c:v>3499</c:v>
                </c:pt>
                <c:pt idx="130">
                  <c:v>8487</c:v>
                </c:pt>
                <c:pt idx="131">
                  <c:v>6887</c:v>
                </c:pt>
                <c:pt idx="132">
                  <c:v>2708</c:v>
                </c:pt>
                <c:pt idx="133">
                  <c:v>1984</c:v>
                </c:pt>
                <c:pt idx="134">
                  <c:v>10144</c:v>
                </c:pt>
                <c:pt idx="135">
                  <c:v>1240</c:v>
                </c:pt>
                <c:pt idx="136">
                  <c:v>8613</c:v>
                </c:pt>
                <c:pt idx="137">
                  <c:v>766</c:v>
                </c:pt>
                <c:pt idx="138">
                  <c:v>2728</c:v>
                </c:pt>
                <c:pt idx="139">
                  <c:v>1881</c:v>
                </c:pt>
                <c:pt idx="140">
                  <c:v>709</c:v>
                </c:pt>
                <c:pt idx="141">
                  <c:v>4795</c:v>
                </c:pt>
                <c:pt idx="142">
                  <c:v>3416</c:v>
                </c:pt>
                <c:pt idx="143">
                  <c:v>2462</c:v>
                </c:pt>
                <c:pt idx="144">
                  <c:v>2288</c:v>
                </c:pt>
                <c:pt idx="145">
                  <c:v>3566</c:v>
                </c:pt>
                <c:pt idx="146">
                  <c:v>860</c:v>
                </c:pt>
                <c:pt idx="147">
                  <c:v>682</c:v>
                </c:pt>
                <c:pt idx="148">
                  <c:v>5371</c:v>
                </c:pt>
                <c:pt idx="149">
                  <c:v>1582</c:v>
                </c:pt>
                <c:pt idx="150">
                  <c:v>1346</c:v>
                </c:pt>
                <c:pt idx="151">
                  <c:v>1924</c:v>
                </c:pt>
                <c:pt idx="152">
                  <c:v>5848</c:v>
                </c:pt>
                <c:pt idx="153">
                  <c:v>7758</c:v>
                </c:pt>
                <c:pt idx="154">
                  <c:v>6967</c:v>
                </c:pt>
                <c:pt idx="155">
                  <c:v>1282</c:v>
                </c:pt>
                <c:pt idx="156">
                  <c:v>1288</c:v>
                </c:pt>
                <c:pt idx="157">
                  <c:v>339</c:v>
                </c:pt>
                <c:pt idx="158">
                  <c:v>3512</c:v>
                </c:pt>
                <c:pt idx="159">
                  <c:v>1898</c:v>
                </c:pt>
                <c:pt idx="160">
                  <c:v>2872</c:v>
                </c:pt>
                <c:pt idx="161">
                  <c:v>1055</c:v>
                </c:pt>
                <c:pt idx="162">
                  <c:v>1262</c:v>
                </c:pt>
                <c:pt idx="163">
                  <c:v>7308</c:v>
                </c:pt>
                <c:pt idx="164">
                  <c:v>909</c:v>
                </c:pt>
                <c:pt idx="165">
                  <c:v>2978</c:v>
                </c:pt>
                <c:pt idx="166">
                  <c:v>1131</c:v>
                </c:pt>
                <c:pt idx="167">
                  <c:v>1577</c:v>
                </c:pt>
                <c:pt idx="168">
                  <c:v>3972</c:v>
                </c:pt>
                <c:pt idx="169">
                  <c:v>1935</c:v>
                </c:pt>
                <c:pt idx="170">
                  <c:v>950</c:v>
                </c:pt>
                <c:pt idx="171">
                  <c:v>763</c:v>
                </c:pt>
                <c:pt idx="172">
                  <c:v>2064</c:v>
                </c:pt>
                <c:pt idx="173">
                  <c:v>1414</c:v>
                </c:pt>
                <c:pt idx="174">
                  <c:v>3414</c:v>
                </c:pt>
                <c:pt idx="175">
                  <c:v>7485</c:v>
                </c:pt>
                <c:pt idx="176">
                  <c:v>2577</c:v>
                </c:pt>
                <c:pt idx="177">
                  <c:v>338</c:v>
                </c:pt>
                <c:pt idx="178">
                  <c:v>1963</c:v>
                </c:pt>
                <c:pt idx="179">
                  <c:v>571</c:v>
                </c:pt>
                <c:pt idx="180">
                  <c:v>9572</c:v>
                </c:pt>
                <c:pt idx="181">
                  <c:v>4455</c:v>
                </c:pt>
                <c:pt idx="182">
                  <c:v>1647</c:v>
                </c:pt>
                <c:pt idx="183">
                  <c:v>3777</c:v>
                </c:pt>
                <c:pt idx="184">
                  <c:v>884</c:v>
                </c:pt>
                <c:pt idx="185">
                  <c:v>1360</c:v>
                </c:pt>
                <c:pt idx="186">
                  <c:v>5129</c:v>
                </c:pt>
                <c:pt idx="187">
                  <c:v>1175</c:v>
                </c:pt>
                <c:pt idx="188">
                  <c:v>674</c:v>
                </c:pt>
                <c:pt idx="189">
                  <c:v>3244</c:v>
                </c:pt>
                <c:pt idx="190">
                  <c:v>4591</c:v>
                </c:pt>
                <c:pt idx="191">
                  <c:v>3844</c:v>
                </c:pt>
                <c:pt idx="192">
                  <c:v>3915</c:v>
                </c:pt>
                <c:pt idx="193">
                  <c:v>2108</c:v>
                </c:pt>
                <c:pt idx="194">
                  <c:v>3031</c:v>
                </c:pt>
                <c:pt idx="195">
                  <c:v>1501</c:v>
                </c:pt>
                <c:pt idx="196">
                  <c:v>1382</c:v>
                </c:pt>
                <c:pt idx="197">
                  <c:v>951</c:v>
                </c:pt>
                <c:pt idx="198">
                  <c:v>2760</c:v>
                </c:pt>
                <c:pt idx="199">
                  <c:v>4297</c:v>
                </c:pt>
                <c:pt idx="200">
                  <c:v>936</c:v>
                </c:pt>
                <c:pt idx="201">
                  <c:v>1168</c:v>
                </c:pt>
                <c:pt idx="202">
                  <c:v>5117</c:v>
                </c:pt>
                <c:pt idx="203">
                  <c:v>902</c:v>
                </c:pt>
                <c:pt idx="204">
                  <c:v>1495</c:v>
                </c:pt>
                <c:pt idx="205">
                  <c:v>10623</c:v>
                </c:pt>
                <c:pt idx="206">
                  <c:v>1935</c:v>
                </c:pt>
                <c:pt idx="207">
                  <c:v>1424</c:v>
                </c:pt>
                <c:pt idx="208">
                  <c:v>6568</c:v>
                </c:pt>
                <c:pt idx="209">
                  <c:v>1413</c:v>
                </c:pt>
                <c:pt idx="210">
                  <c:v>3074</c:v>
                </c:pt>
                <c:pt idx="211">
                  <c:v>3835</c:v>
                </c:pt>
                <c:pt idx="212">
                  <c:v>5293</c:v>
                </c:pt>
                <c:pt idx="213">
                  <c:v>1908</c:v>
                </c:pt>
                <c:pt idx="214">
                  <c:v>3342</c:v>
                </c:pt>
                <c:pt idx="215">
                  <c:v>932</c:v>
                </c:pt>
                <c:pt idx="216">
                  <c:v>3104</c:v>
                </c:pt>
                <c:pt idx="217">
                  <c:v>3913</c:v>
                </c:pt>
                <c:pt idx="218">
                  <c:v>3021</c:v>
                </c:pt>
                <c:pt idx="219">
                  <c:v>1364</c:v>
                </c:pt>
                <c:pt idx="220">
                  <c:v>625</c:v>
                </c:pt>
                <c:pt idx="221">
                  <c:v>1200</c:v>
                </c:pt>
                <c:pt idx="222">
                  <c:v>707</c:v>
                </c:pt>
                <c:pt idx="223">
                  <c:v>2978</c:v>
                </c:pt>
                <c:pt idx="224">
                  <c:v>4657</c:v>
                </c:pt>
                <c:pt idx="225">
                  <c:v>2613</c:v>
                </c:pt>
                <c:pt idx="226">
                  <c:v>10961</c:v>
                </c:pt>
                <c:pt idx="227">
                  <c:v>7865</c:v>
                </c:pt>
                <c:pt idx="228">
                  <c:v>1478</c:v>
                </c:pt>
                <c:pt idx="229">
                  <c:v>3149</c:v>
                </c:pt>
                <c:pt idx="230">
                  <c:v>4210</c:v>
                </c:pt>
                <c:pt idx="231">
                  <c:v>2507</c:v>
                </c:pt>
                <c:pt idx="232">
                  <c:v>2141</c:v>
                </c:pt>
                <c:pt idx="233">
                  <c:v>866</c:v>
                </c:pt>
                <c:pt idx="234">
                  <c:v>1544</c:v>
                </c:pt>
                <c:pt idx="235">
                  <c:v>1823</c:v>
                </c:pt>
                <c:pt idx="236">
                  <c:v>14555</c:v>
                </c:pt>
                <c:pt idx="237">
                  <c:v>2767</c:v>
                </c:pt>
                <c:pt idx="238">
                  <c:v>1291</c:v>
                </c:pt>
                <c:pt idx="239">
                  <c:v>2522</c:v>
                </c:pt>
                <c:pt idx="240">
                  <c:v>915</c:v>
                </c:pt>
                <c:pt idx="241">
                  <c:v>1595</c:v>
                </c:pt>
                <c:pt idx="242">
                  <c:v>4605</c:v>
                </c:pt>
                <c:pt idx="243">
                  <c:v>1185</c:v>
                </c:pt>
                <c:pt idx="244">
                  <c:v>3447</c:v>
                </c:pt>
                <c:pt idx="245">
                  <c:v>1258</c:v>
                </c:pt>
                <c:pt idx="246">
                  <c:v>717</c:v>
                </c:pt>
                <c:pt idx="247">
                  <c:v>1204</c:v>
                </c:pt>
                <c:pt idx="248">
                  <c:v>1925</c:v>
                </c:pt>
                <c:pt idx="249">
                  <c:v>433</c:v>
                </c:pt>
                <c:pt idx="250">
                  <c:v>666</c:v>
                </c:pt>
                <c:pt idx="251">
                  <c:v>2251</c:v>
                </c:pt>
                <c:pt idx="252">
                  <c:v>2150</c:v>
                </c:pt>
                <c:pt idx="253">
                  <c:v>4151</c:v>
                </c:pt>
                <c:pt idx="254">
                  <c:v>2030</c:v>
                </c:pt>
                <c:pt idx="255">
                  <c:v>7418</c:v>
                </c:pt>
                <c:pt idx="256">
                  <c:v>2684</c:v>
                </c:pt>
                <c:pt idx="257">
                  <c:v>2149</c:v>
                </c:pt>
                <c:pt idx="258">
                  <c:v>3812</c:v>
                </c:pt>
                <c:pt idx="259">
                  <c:v>1154</c:v>
                </c:pt>
                <c:pt idx="260">
                  <c:v>1657</c:v>
                </c:pt>
                <c:pt idx="261">
                  <c:v>1603</c:v>
                </c:pt>
                <c:pt idx="262">
                  <c:v>5302</c:v>
                </c:pt>
                <c:pt idx="263">
                  <c:v>2748</c:v>
                </c:pt>
                <c:pt idx="264">
                  <c:v>1231</c:v>
                </c:pt>
                <c:pt idx="265">
                  <c:v>802</c:v>
                </c:pt>
                <c:pt idx="266">
                  <c:v>6304</c:v>
                </c:pt>
                <c:pt idx="267">
                  <c:v>1533</c:v>
                </c:pt>
                <c:pt idx="268">
                  <c:v>8978</c:v>
                </c:pt>
                <c:pt idx="269">
                  <c:v>999</c:v>
                </c:pt>
                <c:pt idx="270">
                  <c:v>2662</c:v>
                </c:pt>
                <c:pt idx="271">
                  <c:v>1402</c:v>
                </c:pt>
                <c:pt idx="272">
                  <c:v>12169</c:v>
                </c:pt>
                <c:pt idx="273">
                  <c:v>3060</c:v>
                </c:pt>
                <c:pt idx="274">
                  <c:v>11998</c:v>
                </c:pt>
                <c:pt idx="275">
                  <c:v>2697</c:v>
                </c:pt>
                <c:pt idx="276">
                  <c:v>2404</c:v>
                </c:pt>
                <c:pt idx="277">
                  <c:v>1262</c:v>
                </c:pt>
                <c:pt idx="278">
                  <c:v>4611</c:v>
                </c:pt>
                <c:pt idx="279">
                  <c:v>1901</c:v>
                </c:pt>
                <c:pt idx="280">
                  <c:v>3368</c:v>
                </c:pt>
                <c:pt idx="281">
                  <c:v>1574</c:v>
                </c:pt>
                <c:pt idx="282">
                  <c:v>1445</c:v>
                </c:pt>
                <c:pt idx="283">
                  <c:v>1520</c:v>
                </c:pt>
                <c:pt idx="284">
                  <c:v>3878</c:v>
                </c:pt>
                <c:pt idx="285">
                  <c:v>10722</c:v>
                </c:pt>
                <c:pt idx="286">
                  <c:v>4788</c:v>
                </c:pt>
                <c:pt idx="287">
                  <c:v>7582</c:v>
                </c:pt>
                <c:pt idx="288">
                  <c:v>1092</c:v>
                </c:pt>
                <c:pt idx="289">
                  <c:v>1024</c:v>
                </c:pt>
                <c:pt idx="290">
                  <c:v>1076</c:v>
                </c:pt>
                <c:pt idx="291">
                  <c:v>9398</c:v>
                </c:pt>
                <c:pt idx="292">
                  <c:v>6419</c:v>
                </c:pt>
                <c:pt idx="293">
                  <c:v>4796</c:v>
                </c:pt>
                <c:pt idx="294">
                  <c:v>7629</c:v>
                </c:pt>
                <c:pt idx="295">
                  <c:v>9960</c:v>
                </c:pt>
                <c:pt idx="296">
                  <c:v>4675</c:v>
                </c:pt>
                <c:pt idx="297">
                  <c:v>1287</c:v>
                </c:pt>
                <c:pt idx="298">
                  <c:v>2515</c:v>
                </c:pt>
                <c:pt idx="299">
                  <c:v>2745</c:v>
                </c:pt>
                <c:pt idx="300">
                  <c:v>672</c:v>
                </c:pt>
                <c:pt idx="301">
                  <c:v>3804</c:v>
                </c:pt>
                <c:pt idx="302">
                  <c:v>1344</c:v>
                </c:pt>
                <c:pt idx="303">
                  <c:v>1038</c:v>
                </c:pt>
                <c:pt idx="304">
                  <c:v>10127</c:v>
                </c:pt>
                <c:pt idx="305">
                  <c:v>1543</c:v>
                </c:pt>
                <c:pt idx="306">
                  <c:v>4811</c:v>
                </c:pt>
                <c:pt idx="307">
                  <c:v>727</c:v>
                </c:pt>
                <c:pt idx="308">
                  <c:v>1237</c:v>
                </c:pt>
                <c:pt idx="309">
                  <c:v>276</c:v>
                </c:pt>
                <c:pt idx="310">
                  <c:v>5381</c:v>
                </c:pt>
                <c:pt idx="311">
                  <c:v>5511</c:v>
                </c:pt>
                <c:pt idx="312">
                  <c:v>3749</c:v>
                </c:pt>
                <c:pt idx="313">
                  <c:v>685</c:v>
                </c:pt>
                <c:pt idx="314">
                  <c:v>1494</c:v>
                </c:pt>
                <c:pt idx="315">
                  <c:v>2746</c:v>
                </c:pt>
                <c:pt idx="316">
                  <c:v>708</c:v>
                </c:pt>
                <c:pt idx="317">
                  <c:v>4351</c:v>
                </c:pt>
                <c:pt idx="318">
                  <c:v>701</c:v>
                </c:pt>
                <c:pt idx="319">
                  <c:v>3643</c:v>
                </c:pt>
                <c:pt idx="320">
                  <c:v>4249</c:v>
                </c:pt>
                <c:pt idx="321">
                  <c:v>1938</c:v>
                </c:pt>
                <c:pt idx="322">
                  <c:v>2910</c:v>
                </c:pt>
                <c:pt idx="323">
                  <c:v>2659</c:v>
                </c:pt>
                <c:pt idx="324">
                  <c:v>1028</c:v>
                </c:pt>
                <c:pt idx="325">
                  <c:v>3398</c:v>
                </c:pt>
                <c:pt idx="326">
                  <c:v>5801</c:v>
                </c:pt>
                <c:pt idx="327">
                  <c:v>1525</c:v>
                </c:pt>
                <c:pt idx="328">
                  <c:v>4473</c:v>
                </c:pt>
                <c:pt idx="329">
                  <c:v>1068</c:v>
                </c:pt>
                <c:pt idx="330">
                  <c:v>6615</c:v>
                </c:pt>
                <c:pt idx="331">
                  <c:v>1864</c:v>
                </c:pt>
                <c:pt idx="332">
                  <c:v>7408</c:v>
                </c:pt>
                <c:pt idx="333">
                  <c:v>11590</c:v>
                </c:pt>
                <c:pt idx="334">
                  <c:v>4110</c:v>
                </c:pt>
                <c:pt idx="335">
                  <c:v>3384</c:v>
                </c:pt>
                <c:pt idx="336">
                  <c:v>2101</c:v>
                </c:pt>
                <c:pt idx="337">
                  <c:v>1275</c:v>
                </c:pt>
                <c:pt idx="338">
                  <c:v>4169</c:v>
                </c:pt>
                <c:pt idx="339">
                  <c:v>1521</c:v>
                </c:pt>
                <c:pt idx="340">
                  <c:v>5743</c:v>
                </c:pt>
                <c:pt idx="341">
                  <c:v>3599</c:v>
                </c:pt>
                <c:pt idx="342">
                  <c:v>3213</c:v>
                </c:pt>
                <c:pt idx="343">
                  <c:v>4439</c:v>
                </c:pt>
                <c:pt idx="344">
                  <c:v>3949</c:v>
                </c:pt>
                <c:pt idx="345">
                  <c:v>1459</c:v>
                </c:pt>
                <c:pt idx="346">
                  <c:v>882</c:v>
                </c:pt>
                <c:pt idx="347">
                  <c:v>3758</c:v>
                </c:pt>
                <c:pt idx="348">
                  <c:v>1743</c:v>
                </c:pt>
                <c:pt idx="349">
                  <c:v>1136</c:v>
                </c:pt>
                <c:pt idx="350">
                  <c:v>1236</c:v>
                </c:pt>
                <c:pt idx="351">
                  <c:v>959</c:v>
                </c:pt>
                <c:pt idx="352">
                  <c:v>3229</c:v>
                </c:pt>
                <c:pt idx="353">
                  <c:v>6199</c:v>
                </c:pt>
                <c:pt idx="354">
                  <c:v>727</c:v>
                </c:pt>
                <c:pt idx="355">
                  <c:v>1246</c:v>
                </c:pt>
                <c:pt idx="356">
                  <c:v>2331</c:v>
                </c:pt>
                <c:pt idx="357">
                  <c:v>4463</c:v>
                </c:pt>
                <c:pt idx="358">
                  <c:v>776</c:v>
                </c:pt>
                <c:pt idx="359">
                  <c:v>2406</c:v>
                </c:pt>
                <c:pt idx="360">
                  <c:v>1239</c:v>
                </c:pt>
                <c:pt idx="361">
                  <c:v>3399</c:v>
                </c:pt>
                <c:pt idx="362">
                  <c:v>2247</c:v>
                </c:pt>
                <c:pt idx="363">
                  <c:v>1766</c:v>
                </c:pt>
                <c:pt idx="364">
                  <c:v>2473</c:v>
                </c:pt>
                <c:pt idx="365">
                  <c:v>1542</c:v>
                </c:pt>
                <c:pt idx="366">
                  <c:v>3850</c:v>
                </c:pt>
                <c:pt idx="367">
                  <c:v>3650</c:v>
                </c:pt>
                <c:pt idx="368">
                  <c:v>3446</c:v>
                </c:pt>
                <c:pt idx="369">
                  <c:v>3001</c:v>
                </c:pt>
                <c:pt idx="370">
                  <c:v>3079</c:v>
                </c:pt>
                <c:pt idx="371">
                  <c:v>6070</c:v>
                </c:pt>
                <c:pt idx="372">
                  <c:v>2146</c:v>
                </c:pt>
                <c:pt idx="373">
                  <c:v>13756</c:v>
                </c:pt>
                <c:pt idx="374">
                  <c:v>14782</c:v>
                </c:pt>
                <c:pt idx="375">
                  <c:v>7685</c:v>
                </c:pt>
                <c:pt idx="376">
                  <c:v>2320</c:v>
                </c:pt>
                <c:pt idx="377">
                  <c:v>846</c:v>
                </c:pt>
                <c:pt idx="378">
                  <c:v>14318</c:v>
                </c:pt>
                <c:pt idx="379">
                  <c:v>362</c:v>
                </c:pt>
                <c:pt idx="380">
                  <c:v>2212</c:v>
                </c:pt>
                <c:pt idx="381">
                  <c:v>12976</c:v>
                </c:pt>
                <c:pt idx="382">
                  <c:v>1283</c:v>
                </c:pt>
                <c:pt idx="383">
                  <c:v>1330</c:v>
                </c:pt>
                <c:pt idx="384">
                  <c:v>4272</c:v>
                </c:pt>
                <c:pt idx="385">
                  <c:v>2238</c:v>
                </c:pt>
                <c:pt idx="386">
                  <c:v>1126</c:v>
                </c:pt>
                <c:pt idx="387">
                  <c:v>7374</c:v>
                </c:pt>
                <c:pt idx="388">
                  <c:v>2326</c:v>
                </c:pt>
                <c:pt idx="389">
                  <c:v>1449</c:v>
                </c:pt>
                <c:pt idx="390">
                  <c:v>1820</c:v>
                </c:pt>
                <c:pt idx="391">
                  <c:v>983</c:v>
                </c:pt>
                <c:pt idx="392">
                  <c:v>3249</c:v>
                </c:pt>
                <c:pt idx="393">
                  <c:v>1957</c:v>
                </c:pt>
                <c:pt idx="394">
                  <c:v>2406</c:v>
                </c:pt>
                <c:pt idx="395">
                  <c:v>11760</c:v>
                </c:pt>
                <c:pt idx="396">
                  <c:v>2578</c:v>
                </c:pt>
                <c:pt idx="397">
                  <c:v>2348</c:v>
                </c:pt>
                <c:pt idx="398">
                  <c:v>1223</c:v>
                </c:pt>
                <c:pt idx="399">
                  <c:v>1516</c:v>
                </c:pt>
                <c:pt idx="400">
                  <c:v>1473</c:v>
                </c:pt>
                <c:pt idx="401">
                  <c:v>1887</c:v>
                </c:pt>
                <c:pt idx="402">
                  <c:v>8648</c:v>
                </c:pt>
                <c:pt idx="403">
                  <c:v>802</c:v>
                </c:pt>
                <c:pt idx="404">
                  <c:v>2899</c:v>
                </c:pt>
                <c:pt idx="405">
                  <c:v>2039</c:v>
                </c:pt>
                <c:pt idx="406">
                  <c:v>2197</c:v>
                </c:pt>
                <c:pt idx="407">
                  <c:v>1053</c:v>
                </c:pt>
                <c:pt idx="408">
                  <c:v>3235</c:v>
                </c:pt>
                <c:pt idx="409">
                  <c:v>939</c:v>
                </c:pt>
                <c:pt idx="410">
                  <c:v>1967</c:v>
                </c:pt>
                <c:pt idx="411">
                  <c:v>7253</c:v>
                </c:pt>
                <c:pt idx="412">
                  <c:v>2292</c:v>
                </c:pt>
                <c:pt idx="413">
                  <c:v>1597</c:v>
                </c:pt>
                <c:pt idx="414">
                  <c:v>1381</c:v>
                </c:pt>
                <c:pt idx="415">
                  <c:v>5842</c:v>
                </c:pt>
                <c:pt idx="416">
                  <c:v>2579</c:v>
                </c:pt>
                <c:pt idx="417">
                  <c:v>8471</c:v>
                </c:pt>
                <c:pt idx="418">
                  <c:v>2782</c:v>
                </c:pt>
                <c:pt idx="419">
                  <c:v>1042</c:v>
                </c:pt>
                <c:pt idx="420">
                  <c:v>3186</c:v>
                </c:pt>
                <c:pt idx="421">
                  <c:v>2028</c:v>
                </c:pt>
                <c:pt idx="422">
                  <c:v>958</c:v>
                </c:pt>
                <c:pt idx="423">
                  <c:v>1591</c:v>
                </c:pt>
                <c:pt idx="424">
                  <c:v>2762</c:v>
                </c:pt>
                <c:pt idx="425">
                  <c:v>2779</c:v>
                </c:pt>
                <c:pt idx="426">
                  <c:v>2743</c:v>
                </c:pt>
                <c:pt idx="427">
                  <c:v>1149</c:v>
                </c:pt>
                <c:pt idx="428">
                  <c:v>1313</c:v>
                </c:pt>
                <c:pt idx="429">
                  <c:v>1190</c:v>
                </c:pt>
                <c:pt idx="430">
                  <c:v>3448</c:v>
                </c:pt>
                <c:pt idx="431">
                  <c:v>11328</c:v>
                </c:pt>
                <c:pt idx="432">
                  <c:v>1872</c:v>
                </c:pt>
                <c:pt idx="433">
                  <c:v>2058</c:v>
                </c:pt>
                <c:pt idx="434">
                  <c:v>2136</c:v>
                </c:pt>
                <c:pt idx="435">
                  <c:v>1484</c:v>
                </c:pt>
                <c:pt idx="436">
                  <c:v>660</c:v>
                </c:pt>
                <c:pt idx="437">
                  <c:v>1287</c:v>
                </c:pt>
                <c:pt idx="438">
                  <c:v>3394</c:v>
                </c:pt>
                <c:pt idx="439">
                  <c:v>609</c:v>
                </c:pt>
                <c:pt idx="440">
                  <c:v>1884</c:v>
                </c:pt>
                <c:pt idx="441">
                  <c:v>1620</c:v>
                </c:pt>
                <c:pt idx="442">
                  <c:v>2629</c:v>
                </c:pt>
                <c:pt idx="443">
                  <c:v>719</c:v>
                </c:pt>
                <c:pt idx="444">
                  <c:v>5096</c:v>
                </c:pt>
                <c:pt idx="445">
                  <c:v>1244</c:v>
                </c:pt>
                <c:pt idx="446">
                  <c:v>1842</c:v>
                </c:pt>
                <c:pt idx="447">
                  <c:v>2576</c:v>
                </c:pt>
                <c:pt idx="448">
                  <c:v>1424</c:v>
                </c:pt>
                <c:pt idx="449">
                  <c:v>1512</c:v>
                </c:pt>
                <c:pt idx="450">
                  <c:v>11054</c:v>
                </c:pt>
                <c:pt idx="451">
                  <c:v>518</c:v>
                </c:pt>
                <c:pt idx="452">
                  <c:v>2759</c:v>
                </c:pt>
                <c:pt idx="453">
                  <c:v>2670</c:v>
                </c:pt>
                <c:pt idx="454">
                  <c:v>4817</c:v>
                </c:pt>
                <c:pt idx="455">
                  <c:v>2679</c:v>
                </c:pt>
                <c:pt idx="456">
                  <c:v>3905</c:v>
                </c:pt>
                <c:pt idx="457">
                  <c:v>3386</c:v>
                </c:pt>
                <c:pt idx="458">
                  <c:v>343</c:v>
                </c:pt>
                <c:pt idx="459">
                  <c:v>4594</c:v>
                </c:pt>
                <c:pt idx="460">
                  <c:v>3620</c:v>
                </c:pt>
                <c:pt idx="461">
                  <c:v>1721</c:v>
                </c:pt>
                <c:pt idx="462">
                  <c:v>3017</c:v>
                </c:pt>
                <c:pt idx="463">
                  <c:v>754</c:v>
                </c:pt>
                <c:pt idx="464">
                  <c:v>1950</c:v>
                </c:pt>
                <c:pt idx="465">
                  <c:v>2924</c:v>
                </c:pt>
                <c:pt idx="466">
                  <c:v>1659</c:v>
                </c:pt>
                <c:pt idx="467">
                  <c:v>7238</c:v>
                </c:pt>
                <c:pt idx="468">
                  <c:v>2764</c:v>
                </c:pt>
                <c:pt idx="469">
                  <c:v>4679</c:v>
                </c:pt>
                <c:pt idx="470">
                  <c:v>3092</c:v>
                </c:pt>
                <c:pt idx="471">
                  <c:v>448</c:v>
                </c:pt>
                <c:pt idx="472">
                  <c:v>654</c:v>
                </c:pt>
                <c:pt idx="473">
                  <c:v>1238</c:v>
                </c:pt>
                <c:pt idx="474">
                  <c:v>1245</c:v>
                </c:pt>
                <c:pt idx="475">
                  <c:v>3114</c:v>
                </c:pt>
                <c:pt idx="476">
                  <c:v>2569</c:v>
                </c:pt>
                <c:pt idx="477">
                  <c:v>5152</c:v>
                </c:pt>
                <c:pt idx="478">
                  <c:v>1037</c:v>
                </c:pt>
                <c:pt idx="479">
                  <c:v>1478</c:v>
                </c:pt>
                <c:pt idx="480">
                  <c:v>3573</c:v>
                </c:pt>
                <c:pt idx="481">
                  <c:v>1201</c:v>
                </c:pt>
                <c:pt idx="482">
                  <c:v>3622</c:v>
                </c:pt>
                <c:pt idx="483">
                  <c:v>960</c:v>
                </c:pt>
                <c:pt idx="484">
                  <c:v>1163</c:v>
                </c:pt>
                <c:pt idx="485">
                  <c:v>1209</c:v>
                </c:pt>
                <c:pt idx="486">
                  <c:v>3077</c:v>
                </c:pt>
                <c:pt idx="487">
                  <c:v>3757</c:v>
                </c:pt>
                <c:pt idx="488">
                  <c:v>1418</c:v>
                </c:pt>
                <c:pt idx="489">
                  <c:v>3518</c:v>
                </c:pt>
                <c:pt idx="490">
                  <c:v>1934</c:v>
                </c:pt>
                <c:pt idx="491">
                  <c:v>8318</c:v>
                </c:pt>
                <c:pt idx="492">
                  <c:v>1237</c:v>
                </c:pt>
                <c:pt idx="493">
                  <c:v>368</c:v>
                </c:pt>
                <c:pt idx="494">
                  <c:v>2122</c:v>
                </c:pt>
                <c:pt idx="495">
                  <c:v>2996</c:v>
                </c:pt>
                <c:pt idx="496">
                  <c:v>9034</c:v>
                </c:pt>
                <c:pt idx="497">
                  <c:v>1585</c:v>
                </c:pt>
                <c:pt idx="498">
                  <c:v>1301</c:v>
                </c:pt>
                <c:pt idx="499">
                  <c:v>1323</c:v>
                </c:pt>
                <c:pt idx="500">
                  <c:v>3123</c:v>
                </c:pt>
                <c:pt idx="501">
                  <c:v>5493</c:v>
                </c:pt>
                <c:pt idx="502">
                  <c:v>1126</c:v>
                </c:pt>
                <c:pt idx="503">
                  <c:v>1216</c:v>
                </c:pt>
                <c:pt idx="504">
                  <c:v>1207</c:v>
                </c:pt>
                <c:pt idx="505">
                  <c:v>1309</c:v>
                </c:pt>
                <c:pt idx="506">
                  <c:v>2360</c:v>
                </c:pt>
                <c:pt idx="507">
                  <c:v>6850</c:v>
                </c:pt>
                <c:pt idx="508">
                  <c:v>1413</c:v>
                </c:pt>
                <c:pt idx="509">
                  <c:v>8588</c:v>
                </c:pt>
                <c:pt idx="510">
                  <c:v>759</c:v>
                </c:pt>
                <c:pt idx="511">
                  <c:v>4686</c:v>
                </c:pt>
                <c:pt idx="512">
                  <c:v>2687</c:v>
                </c:pt>
                <c:pt idx="513">
                  <c:v>585</c:v>
                </c:pt>
                <c:pt idx="514">
                  <c:v>2255</c:v>
                </c:pt>
                <c:pt idx="515">
                  <c:v>609</c:v>
                </c:pt>
                <c:pt idx="516">
                  <c:v>1361</c:v>
                </c:pt>
                <c:pt idx="517">
                  <c:v>7127</c:v>
                </c:pt>
                <c:pt idx="518">
                  <c:v>1203</c:v>
                </c:pt>
                <c:pt idx="519">
                  <c:v>700</c:v>
                </c:pt>
                <c:pt idx="520">
                  <c:v>5507</c:v>
                </c:pt>
                <c:pt idx="521">
                  <c:v>3190</c:v>
                </c:pt>
                <c:pt idx="522">
                  <c:v>7119</c:v>
                </c:pt>
                <c:pt idx="523">
                  <c:v>3488</c:v>
                </c:pt>
                <c:pt idx="524">
                  <c:v>1113</c:v>
                </c:pt>
                <c:pt idx="525">
                  <c:v>7966</c:v>
                </c:pt>
                <c:pt idx="526">
                  <c:v>1532</c:v>
                </c:pt>
                <c:pt idx="527">
                  <c:v>1503</c:v>
                </c:pt>
                <c:pt idx="528">
                  <c:v>2302</c:v>
                </c:pt>
                <c:pt idx="529">
                  <c:v>662</c:v>
                </c:pt>
                <c:pt idx="530">
                  <c:v>2273</c:v>
                </c:pt>
                <c:pt idx="531">
                  <c:v>2631</c:v>
                </c:pt>
                <c:pt idx="532">
                  <c:v>1503</c:v>
                </c:pt>
                <c:pt idx="533">
                  <c:v>1311</c:v>
                </c:pt>
                <c:pt idx="534">
                  <c:v>3105</c:v>
                </c:pt>
                <c:pt idx="535">
                  <c:v>2319</c:v>
                </c:pt>
                <c:pt idx="536">
                  <c:v>1374</c:v>
                </c:pt>
                <c:pt idx="537">
                  <c:v>3612</c:v>
                </c:pt>
                <c:pt idx="538">
                  <c:v>7763</c:v>
                </c:pt>
                <c:pt idx="539">
                  <c:v>3049</c:v>
                </c:pt>
                <c:pt idx="540">
                  <c:v>1534</c:v>
                </c:pt>
                <c:pt idx="541">
                  <c:v>2032</c:v>
                </c:pt>
                <c:pt idx="542">
                  <c:v>6350</c:v>
                </c:pt>
                <c:pt idx="543">
                  <c:v>2864</c:v>
                </c:pt>
                <c:pt idx="544">
                  <c:v>1255</c:v>
                </c:pt>
                <c:pt idx="545">
                  <c:v>1333</c:v>
                </c:pt>
                <c:pt idx="546">
                  <c:v>2022</c:v>
                </c:pt>
                <c:pt idx="547">
                  <c:v>1552</c:v>
                </c:pt>
                <c:pt idx="548">
                  <c:v>626</c:v>
                </c:pt>
                <c:pt idx="549">
                  <c:v>8858</c:v>
                </c:pt>
                <c:pt idx="550">
                  <c:v>996</c:v>
                </c:pt>
                <c:pt idx="551">
                  <c:v>1750</c:v>
                </c:pt>
                <c:pt idx="552">
                  <c:v>6999</c:v>
                </c:pt>
                <c:pt idx="553">
                  <c:v>1995</c:v>
                </c:pt>
                <c:pt idx="554">
                  <c:v>1199</c:v>
                </c:pt>
                <c:pt idx="555">
                  <c:v>1331</c:v>
                </c:pt>
                <c:pt idx="556">
                  <c:v>2278</c:v>
                </c:pt>
                <c:pt idx="557">
                  <c:v>5003</c:v>
                </c:pt>
                <c:pt idx="558">
                  <c:v>3552</c:v>
                </c:pt>
                <c:pt idx="559">
                  <c:v>1928</c:v>
                </c:pt>
                <c:pt idx="560">
                  <c:v>2964</c:v>
                </c:pt>
                <c:pt idx="561">
                  <c:v>1546</c:v>
                </c:pt>
                <c:pt idx="562">
                  <c:v>683</c:v>
                </c:pt>
                <c:pt idx="563">
                  <c:v>12389</c:v>
                </c:pt>
                <c:pt idx="564">
                  <c:v>4712</c:v>
                </c:pt>
                <c:pt idx="565">
                  <c:v>1553</c:v>
                </c:pt>
                <c:pt idx="566">
                  <c:v>1372</c:v>
                </c:pt>
                <c:pt idx="567">
                  <c:v>2578</c:v>
                </c:pt>
                <c:pt idx="568">
                  <c:v>3979</c:v>
                </c:pt>
                <c:pt idx="569">
                  <c:v>6758</c:v>
                </c:pt>
                <c:pt idx="570">
                  <c:v>3234</c:v>
                </c:pt>
                <c:pt idx="571">
                  <c:v>5954</c:v>
                </c:pt>
                <c:pt idx="572">
                  <c:v>5433</c:v>
                </c:pt>
                <c:pt idx="573">
                  <c:v>806</c:v>
                </c:pt>
                <c:pt idx="574">
                  <c:v>1082</c:v>
                </c:pt>
                <c:pt idx="575">
                  <c:v>2788</c:v>
                </c:pt>
                <c:pt idx="576">
                  <c:v>2930</c:v>
                </c:pt>
                <c:pt idx="577">
                  <c:v>1927</c:v>
                </c:pt>
                <c:pt idx="578">
                  <c:v>2820</c:v>
                </c:pt>
                <c:pt idx="579">
                  <c:v>937</c:v>
                </c:pt>
                <c:pt idx="580">
                  <c:v>1056</c:v>
                </c:pt>
                <c:pt idx="581">
                  <c:v>3124</c:v>
                </c:pt>
                <c:pt idx="582">
                  <c:v>1388</c:v>
                </c:pt>
                <c:pt idx="583">
                  <c:v>2384</c:v>
                </c:pt>
                <c:pt idx="584">
                  <c:v>2133</c:v>
                </c:pt>
                <c:pt idx="585">
                  <c:v>2039</c:v>
                </c:pt>
                <c:pt idx="586">
                  <c:v>2799</c:v>
                </c:pt>
                <c:pt idx="587">
                  <c:v>1289</c:v>
                </c:pt>
                <c:pt idx="588">
                  <c:v>1217</c:v>
                </c:pt>
                <c:pt idx="589">
                  <c:v>2246</c:v>
                </c:pt>
                <c:pt idx="590">
                  <c:v>385</c:v>
                </c:pt>
                <c:pt idx="591">
                  <c:v>1965</c:v>
                </c:pt>
                <c:pt idx="592">
                  <c:v>1572</c:v>
                </c:pt>
                <c:pt idx="593">
                  <c:v>2718</c:v>
                </c:pt>
                <c:pt idx="594">
                  <c:v>1358</c:v>
                </c:pt>
                <c:pt idx="595">
                  <c:v>931</c:v>
                </c:pt>
                <c:pt idx="596">
                  <c:v>1442</c:v>
                </c:pt>
                <c:pt idx="597">
                  <c:v>4241</c:v>
                </c:pt>
                <c:pt idx="598">
                  <c:v>2775</c:v>
                </c:pt>
                <c:pt idx="599">
                  <c:v>3863</c:v>
                </c:pt>
                <c:pt idx="600">
                  <c:v>2329</c:v>
                </c:pt>
                <c:pt idx="601">
                  <c:v>918</c:v>
                </c:pt>
                <c:pt idx="602">
                  <c:v>1837</c:v>
                </c:pt>
                <c:pt idx="603">
                  <c:v>3349</c:v>
                </c:pt>
                <c:pt idx="604">
                  <c:v>1275</c:v>
                </c:pt>
                <c:pt idx="605">
                  <c:v>2828</c:v>
                </c:pt>
                <c:pt idx="606">
                  <c:v>4526</c:v>
                </c:pt>
                <c:pt idx="607">
                  <c:v>2671</c:v>
                </c:pt>
                <c:pt idx="608">
                  <c:v>2051</c:v>
                </c:pt>
                <c:pt idx="609">
                  <c:v>1300</c:v>
                </c:pt>
                <c:pt idx="610">
                  <c:v>741</c:v>
                </c:pt>
                <c:pt idx="611">
                  <c:v>1240</c:v>
                </c:pt>
                <c:pt idx="612">
                  <c:v>3357</c:v>
                </c:pt>
                <c:pt idx="613">
                  <c:v>3632</c:v>
                </c:pt>
                <c:pt idx="614">
                  <c:v>1808</c:v>
                </c:pt>
                <c:pt idx="615">
                  <c:v>12204</c:v>
                </c:pt>
                <c:pt idx="616">
                  <c:v>9157</c:v>
                </c:pt>
                <c:pt idx="617">
                  <c:v>3676</c:v>
                </c:pt>
                <c:pt idx="618">
                  <c:v>3441</c:v>
                </c:pt>
                <c:pt idx="619">
                  <c:v>640</c:v>
                </c:pt>
                <c:pt idx="620">
                  <c:v>3652</c:v>
                </c:pt>
                <c:pt idx="621">
                  <c:v>1530</c:v>
                </c:pt>
                <c:pt idx="622">
                  <c:v>3914</c:v>
                </c:pt>
                <c:pt idx="623">
                  <c:v>1858</c:v>
                </c:pt>
                <c:pt idx="624">
                  <c:v>2600</c:v>
                </c:pt>
                <c:pt idx="625">
                  <c:v>1979</c:v>
                </c:pt>
                <c:pt idx="626">
                  <c:v>2116</c:v>
                </c:pt>
                <c:pt idx="627">
                  <c:v>1437</c:v>
                </c:pt>
                <c:pt idx="628">
                  <c:v>4042</c:v>
                </c:pt>
                <c:pt idx="629">
                  <c:v>3832</c:v>
                </c:pt>
                <c:pt idx="630">
                  <c:v>3660</c:v>
                </c:pt>
                <c:pt idx="631">
                  <c:v>1553</c:v>
                </c:pt>
                <c:pt idx="632">
                  <c:v>1444</c:v>
                </c:pt>
                <c:pt idx="633">
                  <c:v>1980</c:v>
                </c:pt>
                <c:pt idx="634">
                  <c:v>1355</c:v>
                </c:pt>
                <c:pt idx="635">
                  <c:v>1393</c:v>
                </c:pt>
                <c:pt idx="636">
                  <c:v>1376</c:v>
                </c:pt>
                <c:pt idx="637">
                  <c:v>15653</c:v>
                </c:pt>
                <c:pt idx="638">
                  <c:v>1493</c:v>
                </c:pt>
                <c:pt idx="639">
                  <c:v>4370</c:v>
                </c:pt>
                <c:pt idx="640">
                  <c:v>750</c:v>
                </c:pt>
                <c:pt idx="641">
                  <c:v>1308</c:v>
                </c:pt>
                <c:pt idx="642">
                  <c:v>4623</c:v>
                </c:pt>
                <c:pt idx="643">
                  <c:v>1851</c:v>
                </c:pt>
                <c:pt idx="644">
                  <c:v>1880</c:v>
                </c:pt>
                <c:pt idx="645">
                  <c:v>7980</c:v>
                </c:pt>
                <c:pt idx="646">
                  <c:v>4583</c:v>
                </c:pt>
                <c:pt idx="647">
                  <c:v>1386</c:v>
                </c:pt>
                <c:pt idx="648">
                  <c:v>947</c:v>
                </c:pt>
                <c:pt idx="649">
                  <c:v>684</c:v>
                </c:pt>
                <c:pt idx="650">
                  <c:v>7476</c:v>
                </c:pt>
                <c:pt idx="651">
                  <c:v>1922</c:v>
                </c:pt>
                <c:pt idx="652">
                  <c:v>2303</c:v>
                </c:pt>
                <c:pt idx="653">
                  <c:v>8086</c:v>
                </c:pt>
                <c:pt idx="654">
                  <c:v>2346</c:v>
                </c:pt>
                <c:pt idx="655">
                  <c:v>3973</c:v>
                </c:pt>
                <c:pt idx="656">
                  <c:v>888</c:v>
                </c:pt>
                <c:pt idx="657">
                  <c:v>10222</c:v>
                </c:pt>
                <c:pt idx="658">
                  <c:v>4221</c:v>
                </c:pt>
                <c:pt idx="659">
                  <c:v>6361</c:v>
                </c:pt>
                <c:pt idx="660">
                  <c:v>1297</c:v>
                </c:pt>
                <c:pt idx="661">
                  <c:v>900</c:v>
                </c:pt>
                <c:pt idx="662">
                  <c:v>2241</c:v>
                </c:pt>
                <c:pt idx="663">
                  <c:v>1050</c:v>
                </c:pt>
                <c:pt idx="664">
                  <c:v>1047</c:v>
                </c:pt>
                <c:pt idx="665">
                  <c:v>6314</c:v>
                </c:pt>
                <c:pt idx="666">
                  <c:v>3496</c:v>
                </c:pt>
                <c:pt idx="667">
                  <c:v>3609</c:v>
                </c:pt>
                <c:pt idx="668">
                  <c:v>4843</c:v>
                </c:pt>
                <c:pt idx="669">
                  <c:v>3017</c:v>
                </c:pt>
                <c:pt idx="670">
                  <c:v>4139</c:v>
                </c:pt>
                <c:pt idx="671">
                  <c:v>5742</c:v>
                </c:pt>
                <c:pt idx="672">
                  <c:v>10366</c:v>
                </c:pt>
                <c:pt idx="673">
                  <c:v>2080</c:v>
                </c:pt>
                <c:pt idx="674">
                  <c:v>2580</c:v>
                </c:pt>
                <c:pt idx="675">
                  <c:v>4530</c:v>
                </c:pt>
                <c:pt idx="676">
                  <c:v>5150</c:v>
                </c:pt>
                <c:pt idx="677">
                  <c:v>5595</c:v>
                </c:pt>
                <c:pt idx="678">
                  <c:v>2384</c:v>
                </c:pt>
                <c:pt idx="679">
                  <c:v>1453</c:v>
                </c:pt>
                <c:pt idx="680">
                  <c:v>1538</c:v>
                </c:pt>
                <c:pt idx="681">
                  <c:v>2279</c:v>
                </c:pt>
                <c:pt idx="682">
                  <c:v>1478</c:v>
                </c:pt>
                <c:pt idx="683">
                  <c:v>5103</c:v>
                </c:pt>
                <c:pt idx="684">
                  <c:v>9857</c:v>
                </c:pt>
                <c:pt idx="685">
                  <c:v>6527</c:v>
                </c:pt>
                <c:pt idx="686">
                  <c:v>1347</c:v>
                </c:pt>
                <c:pt idx="687">
                  <c:v>2862</c:v>
                </c:pt>
                <c:pt idx="688">
                  <c:v>2753</c:v>
                </c:pt>
                <c:pt idx="689">
                  <c:v>3651</c:v>
                </c:pt>
                <c:pt idx="690">
                  <c:v>975</c:v>
                </c:pt>
                <c:pt idx="691">
                  <c:v>2631</c:v>
                </c:pt>
                <c:pt idx="692">
                  <c:v>2896</c:v>
                </c:pt>
                <c:pt idx="693">
                  <c:v>4716</c:v>
                </c:pt>
                <c:pt idx="694">
                  <c:v>2284</c:v>
                </c:pt>
                <c:pt idx="695">
                  <c:v>1236</c:v>
                </c:pt>
                <c:pt idx="696">
                  <c:v>1103</c:v>
                </c:pt>
                <c:pt idx="697">
                  <c:v>926</c:v>
                </c:pt>
                <c:pt idx="698">
                  <c:v>1800</c:v>
                </c:pt>
                <c:pt idx="699">
                  <c:v>1905</c:v>
                </c:pt>
                <c:pt idx="700">
                  <c:v>1123</c:v>
                </c:pt>
                <c:pt idx="701">
                  <c:v>6331</c:v>
                </c:pt>
                <c:pt idx="702">
                  <c:v>1377</c:v>
                </c:pt>
                <c:pt idx="703">
                  <c:v>2503</c:v>
                </c:pt>
                <c:pt idx="704">
                  <c:v>2528</c:v>
                </c:pt>
                <c:pt idx="705">
                  <c:v>5324</c:v>
                </c:pt>
                <c:pt idx="706">
                  <c:v>6560</c:v>
                </c:pt>
                <c:pt idx="707">
                  <c:v>2969</c:v>
                </c:pt>
                <c:pt idx="708">
                  <c:v>1206</c:v>
                </c:pt>
                <c:pt idx="709">
                  <c:v>2118</c:v>
                </c:pt>
                <c:pt idx="710">
                  <c:v>629</c:v>
                </c:pt>
                <c:pt idx="711">
                  <c:v>1198</c:v>
                </c:pt>
                <c:pt idx="712">
                  <c:v>2476</c:v>
                </c:pt>
                <c:pt idx="713">
                  <c:v>1138</c:v>
                </c:pt>
                <c:pt idx="714">
                  <c:v>14027</c:v>
                </c:pt>
                <c:pt idx="715">
                  <c:v>7596</c:v>
                </c:pt>
                <c:pt idx="716">
                  <c:v>3077</c:v>
                </c:pt>
                <c:pt idx="717">
                  <c:v>1505</c:v>
                </c:pt>
                <c:pt idx="718">
                  <c:v>3148</c:v>
                </c:pt>
                <c:pt idx="719">
                  <c:v>6148</c:v>
                </c:pt>
                <c:pt idx="720">
                  <c:v>1337</c:v>
                </c:pt>
                <c:pt idx="721">
                  <c:v>433</c:v>
                </c:pt>
                <c:pt idx="722">
                  <c:v>1228</c:v>
                </c:pt>
                <c:pt idx="723">
                  <c:v>790</c:v>
                </c:pt>
                <c:pt idx="724">
                  <c:v>2570</c:v>
                </c:pt>
                <c:pt idx="725">
                  <c:v>250</c:v>
                </c:pt>
                <c:pt idx="726">
                  <c:v>1316</c:v>
                </c:pt>
                <c:pt idx="727">
                  <c:v>1882</c:v>
                </c:pt>
                <c:pt idx="728">
                  <c:v>6416</c:v>
                </c:pt>
                <c:pt idx="729">
                  <c:v>1275</c:v>
                </c:pt>
                <c:pt idx="730">
                  <c:v>6403</c:v>
                </c:pt>
                <c:pt idx="731">
                  <c:v>1987</c:v>
                </c:pt>
                <c:pt idx="732">
                  <c:v>760</c:v>
                </c:pt>
                <c:pt idx="733">
                  <c:v>2603</c:v>
                </c:pt>
                <c:pt idx="734">
                  <c:v>3380</c:v>
                </c:pt>
                <c:pt idx="735">
                  <c:v>3990</c:v>
                </c:pt>
                <c:pt idx="736">
                  <c:v>11560</c:v>
                </c:pt>
                <c:pt idx="737">
                  <c:v>4380</c:v>
                </c:pt>
                <c:pt idx="738">
                  <c:v>6761</c:v>
                </c:pt>
                <c:pt idx="739">
                  <c:v>4280</c:v>
                </c:pt>
                <c:pt idx="740">
                  <c:v>2325</c:v>
                </c:pt>
                <c:pt idx="741">
                  <c:v>1048</c:v>
                </c:pt>
                <c:pt idx="742">
                  <c:v>3160</c:v>
                </c:pt>
                <c:pt idx="743">
                  <c:v>2483</c:v>
                </c:pt>
                <c:pt idx="744">
                  <c:v>14179</c:v>
                </c:pt>
                <c:pt idx="745">
                  <c:v>1797</c:v>
                </c:pt>
                <c:pt idx="746">
                  <c:v>2511</c:v>
                </c:pt>
                <c:pt idx="747">
                  <c:v>1274</c:v>
                </c:pt>
                <c:pt idx="748">
                  <c:v>5248</c:v>
                </c:pt>
                <c:pt idx="749">
                  <c:v>3029</c:v>
                </c:pt>
                <c:pt idx="750">
                  <c:v>428</c:v>
                </c:pt>
                <c:pt idx="751">
                  <c:v>976</c:v>
                </c:pt>
                <c:pt idx="752">
                  <c:v>841</c:v>
                </c:pt>
                <c:pt idx="753">
                  <c:v>5771</c:v>
                </c:pt>
                <c:pt idx="754">
                  <c:v>1555</c:v>
                </c:pt>
                <c:pt idx="755">
                  <c:v>1285</c:v>
                </c:pt>
                <c:pt idx="756">
                  <c:v>1299</c:v>
                </c:pt>
                <c:pt idx="757">
                  <c:v>1271</c:v>
                </c:pt>
                <c:pt idx="758">
                  <c:v>1393</c:v>
                </c:pt>
                <c:pt idx="759">
                  <c:v>691</c:v>
                </c:pt>
                <c:pt idx="760">
                  <c:v>5045</c:v>
                </c:pt>
                <c:pt idx="761">
                  <c:v>2124</c:v>
                </c:pt>
                <c:pt idx="762">
                  <c:v>2214</c:v>
                </c:pt>
                <c:pt idx="763">
                  <c:v>12680</c:v>
                </c:pt>
                <c:pt idx="764">
                  <c:v>2463</c:v>
                </c:pt>
                <c:pt idx="765">
                  <c:v>1155</c:v>
                </c:pt>
                <c:pt idx="766">
                  <c:v>3108</c:v>
                </c:pt>
                <c:pt idx="767">
                  <c:v>2901</c:v>
                </c:pt>
                <c:pt idx="768">
                  <c:v>3617</c:v>
                </c:pt>
                <c:pt idx="769">
                  <c:v>1655</c:v>
                </c:pt>
                <c:pt idx="770">
                  <c:v>2812</c:v>
                </c:pt>
                <c:pt idx="771">
                  <c:v>8065</c:v>
                </c:pt>
                <c:pt idx="772">
                  <c:v>3275</c:v>
                </c:pt>
                <c:pt idx="773">
                  <c:v>2223</c:v>
                </c:pt>
                <c:pt idx="774">
                  <c:v>1480</c:v>
                </c:pt>
                <c:pt idx="775">
                  <c:v>1371</c:v>
                </c:pt>
                <c:pt idx="776">
                  <c:v>3535</c:v>
                </c:pt>
                <c:pt idx="777">
                  <c:v>3509</c:v>
                </c:pt>
                <c:pt idx="778">
                  <c:v>5711</c:v>
                </c:pt>
                <c:pt idx="779">
                  <c:v>3872</c:v>
                </c:pt>
                <c:pt idx="780">
                  <c:v>4933</c:v>
                </c:pt>
                <c:pt idx="781">
                  <c:v>1940</c:v>
                </c:pt>
                <c:pt idx="782">
                  <c:v>1410</c:v>
                </c:pt>
                <c:pt idx="783">
                  <c:v>836</c:v>
                </c:pt>
                <c:pt idx="784">
                  <c:v>6468</c:v>
                </c:pt>
                <c:pt idx="785">
                  <c:v>1941</c:v>
                </c:pt>
                <c:pt idx="786">
                  <c:v>2675</c:v>
                </c:pt>
                <c:pt idx="787">
                  <c:v>2751</c:v>
                </c:pt>
                <c:pt idx="788">
                  <c:v>6224</c:v>
                </c:pt>
                <c:pt idx="789">
                  <c:v>5998</c:v>
                </c:pt>
                <c:pt idx="790">
                  <c:v>1188</c:v>
                </c:pt>
                <c:pt idx="791">
                  <c:v>6313</c:v>
                </c:pt>
                <c:pt idx="792">
                  <c:v>1221</c:v>
                </c:pt>
                <c:pt idx="793">
                  <c:v>2892</c:v>
                </c:pt>
                <c:pt idx="794">
                  <c:v>3062</c:v>
                </c:pt>
                <c:pt idx="795">
                  <c:v>2301</c:v>
                </c:pt>
                <c:pt idx="796">
                  <c:v>7511</c:v>
                </c:pt>
                <c:pt idx="797">
                  <c:v>1258</c:v>
                </c:pt>
                <c:pt idx="798">
                  <c:v>717</c:v>
                </c:pt>
                <c:pt idx="799">
                  <c:v>1549</c:v>
                </c:pt>
                <c:pt idx="800">
                  <c:v>1597</c:v>
                </c:pt>
                <c:pt idx="801">
                  <c:v>1795</c:v>
                </c:pt>
                <c:pt idx="802">
                  <c:v>4272</c:v>
                </c:pt>
                <c:pt idx="803">
                  <c:v>976</c:v>
                </c:pt>
                <c:pt idx="804">
                  <c:v>7472</c:v>
                </c:pt>
                <c:pt idx="805">
                  <c:v>9271</c:v>
                </c:pt>
                <c:pt idx="806">
                  <c:v>590</c:v>
                </c:pt>
                <c:pt idx="807">
                  <c:v>930</c:v>
                </c:pt>
                <c:pt idx="808">
                  <c:v>9283</c:v>
                </c:pt>
                <c:pt idx="809">
                  <c:v>1778</c:v>
                </c:pt>
                <c:pt idx="810">
                  <c:v>907</c:v>
                </c:pt>
                <c:pt idx="811">
                  <c:v>484</c:v>
                </c:pt>
                <c:pt idx="812">
                  <c:v>9629</c:v>
                </c:pt>
                <c:pt idx="813">
                  <c:v>3051</c:v>
                </c:pt>
                <c:pt idx="814">
                  <c:v>3931</c:v>
                </c:pt>
                <c:pt idx="815">
                  <c:v>7432</c:v>
                </c:pt>
                <c:pt idx="816">
                  <c:v>1338</c:v>
                </c:pt>
                <c:pt idx="817">
                  <c:v>1554</c:v>
                </c:pt>
                <c:pt idx="818">
                  <c:v>15857</c:v>
                </c:pt>
                <c:pt idx="819">
                  <c:v>1345</c:v>
                </c:pt>
                <c:pt idx="820">
                  <c:v>1101</c:v>
                </c:pt>
                <c:pt idx="821">
                  <c:v>3016</c:v>
                </c:pt>
                <c:pt idx="822">
                  <c:v>2712</c:v>
                </c:pt>
                <c:pt idx="823">
                  <c:v>731</c:v>
                </c:pt>
                <c:pt idx="824">
                  <c:v>3780</c:v>
                </c:pt>
                <c:pt idx="825">
                  <c:v>1602</c:v>
                </c:pt>
                <c:pt idx="826">
                  <c:v>3966</c:v>
                </c:pt>
                <c:pt idx="827">
                  <c:v>4165</c:v>
                </c:pt>
                <c:pt idx="828">
                  <c:v>8335</c:v>
                </c:pt>
                <c:pt idx="829">
                  <c:v>6681</c:v>
                </c:pt>
                <c:pt idx="830">
                  <c:v>2375</c:v>
                </c:pt>
                <c:pt idx="831">
                  <c:v>1216</c:v>
                </c:pt>
                <c:pt idx="832">
                  <c:v>11816</c:v>
                </c:pt>
                <c:pt idx="833">
                  <c:v>5084</c:v>
                </c:pt>
                <c:pt idx="834">
                  <c:v>2327</c:v>
                </c:pt>
                <c:pt idx="835">
                  <c:v>1082</c:v>
                </c:pt>
                <c:pt idx="836">
                  <c:v>886</c:v>
                </c:pt>
                <c:pt idx="837">
                  <c:v>601</c:v>
                </c:pt>
                <c:pt idx="838">
                  <c:v>2957</c:v>
                </c:pt>
                <c:pt idx="839">
                  <c:v>2611</c:v>
                </c:pt>
                <c:pt idx="840">
                  <c:v>5179</c:v>
                </c:pt>
                <c:pt idx="841">
                  <c:v>2993</c:v>
                </c:pt>
                <c:pt idx="842">
                  <c:v>1943</c:v>
                </c:pt>
                <c:pt idx="843">
                  <c:v>1559</c:v>
                </c:pt>
                <c:pt idx="844">
                  <c:v>3422</c:v>
                </c:pt>
                <c:pt idx="845">
                  <c:v>3976</c:v>
                </c:pt>
                <c:pt idx="846">
                  <c:v>6761</c:v>
                </c:pt>
                <c:pt idx="847">
                  <c:v>1249</c:v>
                </c:pt>
                <c:pt idx="848">
                  <c:v>1364</c:v>
                </c:pt>
                <c:pt idx="849">
                  <c:v>709</c:v>
                </c:pt>
                <c:pt idx="850">
                  <c:v>2235</c:v>
                </c:pt>
                <c:pt idx="851">
                  <c:v>4042</c:v>
                </c:pt>
                <c:pt idx="852">
                  <c:v>1471</c:v>
                </c:pt>
                <c:pt idx="853">
                  <c:v>1442</c:v>
                </c:pt>
                <c:pt idx="854">
                  <c:v>10875</c:v>
                </c:pt>
                <c:pt idx="855">
                  <c:v>1474</c:v>
                </c:pt>
                <c:pt idx="856">
                  <c:v>894</c:v>
                </c:pt>
                <c:pt idx="857">
                  <c:v>3343</c:v>
                </c:pt>
                <c:pt idx="858">
                  <c:v>3959</c:v>
                </c:pt>
                <c:pt idx="859">
                  <c:v>3577</c:v>
                </c:pt>
                <c:pt idx="860">
                  <c:v>5804</c:v>
                </c:pt>
                <c:pt idx="861">
                  <c:v>2169</c:v>
                </c:pt>
                <c:pt idx="862">
                  <c:v>2439</c:v>
                </c:pt>
                <c:pt idx="863">
                  <c:v>4526</c:v>
                </c:pt>
                <c:pt idx="864">
                  <c:v>2210</c:v>
                </c:pt>
                <c:pt idx="865">
                  <c:v>2221</c:v>
                </c:pt>
                <c:pt idx="866">
                  <c:v>2389</c:v>
                </c:pt>
                <c:pt idx="867">
                  <c:v>3331</c:v>
                </c:pt>
                <c:pt idx="868">
                  <c:v>7409</c:v>
                </c:pt>
                <c:pt idx="869">
                  <c:v>652</c:v>
                </c:pt>
                <c:pt idx="870">
                  <c:v>7678</c:v>
                </c:pt>
                <c:pt idx="871">
                  <c:v>1343</c:v>
                </c:pt>
                <c:pt idx="872">
                  <c:v>1382</c:v>
                </c:pt>
                <c:pt idx="873">
                  <c:v>874</c:v>
                </c:pt>
                <c:pt idx="874">
                  <c:v>3590</c:v>
                </c:pt>
                <c:pt idx="875">
                  <c:v>1322</c:v>
                </c:pt>
                <c:pt idx="876">
                  <c:v>1940</c:v>
                </c:pt>
                <c:pt idx="877">
                  <c:v>3595</c:v>
                </c:pt>
                <c:pt idx="878">
                  <c:v>1422</c:v>
                </c:pt>
                <c:pt idx="879">
                  <c:v>6742</c:v>
                </c:pt>
                <c:pt idx="880">
                  <c:v>7814</c:v>
                </c:pt>
                <c:pt idx="881">
                  <c:v>9277</c:v>
                </c:pt>
                <c:pt idx="882">
                  <c:v>2181</c:v>
                </c:pt>
                <c:pt idx="883">
                  <c:v>1098</c:v>
                </c:pt>
                <c:pt idx="884">
                  <c:v>4057</c:v>
                </c:pt>
                <c:pt idx="885">
                  <c:v>795</c:v>
                </c:pt>
                <c:pt idx="886">
                  <c:v>2825</c:v>
                </c:pt>
                <c:pt idx="887">
                  <c:v>15672</c:v>
                </c:pt>
                <c:pt idx="888">
                  <c:v>6614</c:v>
                </c:pt>
                <c:pt idx="889">
                  <c:v>7824</c:v>
                </c:pt>
                <c:pt idx="890">
                  <c:v>2442</c:v>
                </c:pt>
                <c:pt idx="891">
                  <c:v>1829</c:v>
                </c:pt>
                <c:pt idx="892">
                  <c:v>2171</c:v>
                </c:pt>
                <c:pt idx="893">
                  <c:v>5800</c:v>
                </c:pt>
                <c:pt idx="894">
                  <c:v>1169</c:v>
                </c:pt>
                <c:pt idx="895">
                  <c:v>8947</c:v>
                </c:pt>
                <c:pt idx="896">
                  <c:v>2606</c:v>
                </c:pt>
                <c:pt idx="897">
                  <c:v>1592</c:v>
                </c:pt>
                <c:pt idx="898">
                  <c:v>2186</c:v>
                </c:pt>
                <c:pt idx="899">
                  <c:v>4153</c:v>
                </c:pt>
                <c:pt idx="900">
                  <c:v>2625</c:v>
                </c:pt>
                <c:pt idx="901">
                  <c:v>3485</c:v>
                </c:pt>
                <c:pt idx="902">
                  <c:v>10477</c:v>
                </c:pt>
                <c:pt idx="903">
                  <c:v>1386</c:v>
                </c:pt>
                <c:pt idx="904">
                  <c:v>1278</c:v>
                </c:pt>
                <c:pt idx="905">
                  <c:v>1107</c:v>
                </c:pt>
                <c:pt idx="906">
                  <c:v>3763</c:v>
                </c:pt>
                <c:pt idx="907">
                  <c:v>3711</c:v>
                </c:pt>
                <c:pt idx="908">
                  <c:v>3594</c:v>
                </c:pt>
                <c:pt idx="909">
                  <c:v>3195</c:v>
                </c:pt>
                <c:pt idx="910">
                  <c:v>4454</c:v>
                </c:pt>
                <c:pt idx="911">
                  <c:v>4736</c:v>
                </c:pt>
                <c:pt idx="912">
                  <c:v>2991</c:v>
                </c:pt>
                <c:pt idx="913">
                  <c:v>2142</c:v>
                </c:pt>
                <c:pt idx="914">
                  <c:v>3161</c:v>
                </c:pt>
                <c:pt idx="915">
                  <c:v>18424</c:v>
                </c:pt>
                <c:pt idx="916">
                  <c:v>2848</c:v>
                </c:pt>
                <c:pt idx="917">
                  <c:v>14896</c:v>
                </c:pt>
                <c:pt idx="918">
                  <c:v>2359</c:v>
                </c:pt>
                <c:pt idx="919">
                  <c:v>3345</c:v>
                </c:pt>
                <c:pt idx="920">
                  <c:v>1817</c:v>
                </c:pt>
                <c:pt idx="921">
                  <c:v>12749</c:v>
                </c:pt>
                <c:pt idx="922">
                  <c:v>1366</c:v>
                </c:pt>
                <c:pt idx="923">
                  <c:v>2002</c:v>
                </c:pt>
                <c:pt idx="924">
                  <c:v>6872</c:v>
                </c:pt>
                <c:pt idx="925">
                  <c:v>697</c:v>
                </c:pt>
                <c:pt idx="926">
                  <c:v>1049</c:v>
                </c:pt>
                <c:pt idx="927">
                  <c:v>10297</c:v>
                </c:pt>
                <c:pt idx="928">
                  <c:v>1867</c:v>
                </c:pt>
                <c:pt idx="929">
                  <c:v>1344</c:v>
                </c:pt>
                <c:pt idx="930">
                  <c:v>1747</c:v>
                </c:pt>
                <c:pt idx="931">
                  <c:v>1670</c:v>
                </c:pt>
                <c:pt idx="932">
                  <c:v>1224</c:v>
                </c:pt>
                <c:pt idx="933">
                  <c:v>522</c:v>
                </c:pt>
                <c:pt idx="934">
                  <c:v>1498</c:v>
                </c:pt>
                <c:pt idx="935">
                  <c:v>1919</c:v>
                </c:pt>
                <c:pt idx="936">
                  <c:v>745</c:v>
                </c:pt>
                <c:pt idx="937">
                  <c:v>2063</c:v>
                </c:pt>
                <c:pt idx="938">
                  <c:v>6288</c:v>
                </c:pt>
                <c:pt idx="939">
                  <c:v>6842</c:v>
                </c:pt>
                <c:pt idx="940">
                  <c:v>3527</c:v>
                </c:pt>
                <c:pt idx="941">
                  <c:v>1546</c:v>
                </c:pt>
                <c:pt idx="942">
                  <c:v>929</c:v>
                </c:pt>
                <c:pt idx="943">
                  <c:v>1455</c:v>
                </c:pt>
                <c:pt idx="944">
                  <c:v>1845</c:v>
                </c:pt>
                <c:pt idx="945">
                  <c:v>8358</c:v>
                </c:pt>
                <c:pt idx="946">
                  <c:v>3349</c:v>
                </c:pt>
                <c:pt idx="947">
                  <c:v>2859</c:v>
                </c:pt>
                <c:pt idx="948">
                  <c:v>1533</c:v>
                </c:pt>
                <c:pt idx="949">
                  <c:v>3621</c:v>
                </c:pt>
                <c:pt idx="950">
                  <c:v>3590</c:v>
                </c:pt>
                <c:pt idx="951">
                  <c:v>2145</c:v>
                </c:pt>
                <c:pt idx="952">
                  <c:v>4113</c:v>
                </c:pt>
                <c:pt idx="953">
                  <c:v>10974</c:v>
                </c:pt>
                <c:pt idx="954">
                  <c:v>1893</c:v>
                </c:pt>
                <c:pt idx="955">
                  <c:v>1231</c:v>
                </c:pt>
                <c:pt idx="956">
                  <c:v>3656</c:v>
                </c:pt>
                <c:pt idx="957">
                  <c:v>1154</c:v>
                </c:pt>
                <c:pt idx="958">
                  <c:v>4006</c:v>
                </c:pt>
                <c:pt idx="959">
                  <c:v>3069</c:v>
                </c:pt>
                <c:pt idx="960">
                  <c:v>1740</c:v>
                </c:pt>
                <c:pt idx="961">
                  <c:v>2353</c:v>
                </c:pt>
                <c:pt idx="962">
                  <c:v>3556</c:v>
                </c:pt>
                <c:pt idx="963">
                  <c:v>2397</c:v>
                </c:pt>
                <c:pt idx="964">
                  <c:v>454</c:v>
                </c:pt>
                <c:pt idx="965">
                  <c:v>1715</c:v>
                </c:pt>
                <c:pt idx="966">
                  <c:v>2520</c:v>
                </c:pt>
                <c:pt idx="967">
                  <c:v>3568</c:v>
                </c:pt>
                <c:pt idx="968">
                  <c:v>7166</c:v>
                </c:pt>
                <c:pt idx="969">
                  <c:v>3939</c:v>
                </c:pt>
                <c:pt idx="970">
                  <c:v>1514</c:v>
                </c:pt>
                <c:pt idx="971">
                  <c:v>7393</c:v>
                </c:pt>
                <c:pt idx="972">
                  <c:v>1193</c:v>
                </c:pt>
                <c:pt idx="973">
                  <c:v>7297</c:v>
                </c:pt>
                <c:pt idx="974">
                  <c:v>2831</c:v>
                </c:pt>
                <c:pt idx="975">
                  <c:v>1258</c:v>
                </c:pt>
                <c:pt idx="976">
                  <c:v>753</c:v>
                </c:pt>
                <c:pt idx="977">
                  <c:v>2427</c:v>
                </c:pt>
                <c:pt idx="978">
                  <c:v>2538</c:v>
                </c:pt>
                <c:pt idx="979">
                  <c:v>1264</c:v>
                </c:pt>
                <c:pt idx="980">
                  <c:v>8386</c:v>
                </c:pt>
                <c:pt idx="981">
                  <c:v>4844</c:v>
                </c:pt>
                <c:pt idx="982">
                  <c:v>2923</c:v>
                </c:pt>
                <c:pt idx="983">
                  <c:v>8229</c:v>
                </c:pt>
                <c:pt idx="984">
                  <c:v>2028</c:v>
                </c:pt>
                <c:pt idx="985">
                  <c:v>1433</c:v>
                </c:pt>
                <c:pt idx="986">
                  <c:v>6289</c:v>
                </c:pt>
                <c:pt idx="987">
                  <c:v>1409</c:v>
                </c:pt>
                <c:pt idx="988">
                  <c:v>6579</c:v>
                </c:pt>
                <c:pt idx="989">
                  <c:v>1743</c:v>
                </c:pt>
                <c:pt idx="990">
                  <c:v>3565</c:v>
                </c:pt>
                <c:pt idx="991">
                  <c:v>1569</c:v>
                </c:pt>
                <c:pt idx="992">
                  <c:v>1936</c:v>
                </c:pt>
                <c:pt idx="993">
                  <c:v>3959</c:v>
                </c:pt>
                <c:pt idx="994">
                  <c:v>2390</c:v>
                </c:pt>
                <c:pt idx="995">
                  <c:v>1736</c:v>
                </c:pt>
                <c:pt idx="996">
                  <c:v>3857</c:v>
                </c:pt>
                <c:pt idx="997">
                  <c:v>804</c:v>
                </c:pt>
                <c:pt idx="998">
                  <c:v>1845</c:v>
                </c:pt>
                <c:pt idx="999">
                  <c:v>4576</c:v>
                </c:pt>
              </c:numCache>
            </c:numRef>
          </c:xVal>
          <c:yVal>
            <c:numRef>
              <c:f>'var. ordinales - paires C et D'!$A$2:$A$1001</c:f>
              <c:numCache>
                <c:formatCode>General</c:formatCode>
                <c:ptCount val="1000"/>
                <c:pt idx="0">
                  <c:v>6</c:v>
                </c:pt>
                <c:pt idx="1">
                  <c:v>48</c:v>
                </c:pt>
                <c:pt idx="2">
                  <c:v>12</c:v>
                </c:pt>
                <c:pt idx="3">
                  <c:v>42</c:v>
                </c:pt>
                <c:pt idx="4">
                  <c:v>24</c:v>
                </c:pt>
                <c:pt idx="5">
                  <c:v>36</c:v>
                </c:pt>
                <c:pt idx="6">
                  <c:v>24</c:v>
                </c:pt>
                <c:pt idx="7">
                  <c:v>36</c:v>
                </c:pt>
                <c:pt idx="8">
                  <c:v>12</c:v>
                </c:pt>
                <c:pt idx="9">
                  <c:v>30</c:v>
                </c:pt>
                <c:pt idx="10">
                  <c:v>12</c:v>
                </c:pt>
                <c:pt idx="11">
                  <c:v>48</c:v>
                </c:pt>
                <c:pt idx="12">
                  <c:v>12</c:v>
                </c:pt>
                <c:pt idx="13">
                  <c:v>24</c:v>
                </c:pt>
                <c:pt idx="14">
                  <c:v>15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24</c:v>
                </c:pt>
                <c:pt idx="19">
                  <c:v>24</c:v>
                </c:pt>
                <c:pt idx="20">
                  <c:v>9</c:v>
                </c:pt>
                <c:pt idx="21">
                  <c:v>6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12</c:v>
                </c:pt>
                <c:pt idx="28">
                  <c:v>7</c:v>
                </c:pt>
                <c:pt idx="29">
                  <c:v>60</c:v>
                </c:pt>
                <c:pt idx="30">
                  <c:v>18</c:v>
                </c:pt>
                <c:pt idx="31">
                  <c:v>24</c:v>
                </c:pt>
                <c:pt idx="32">
                  <c:v>18</c:v>
                </c:pt>
                <c:pt idx="33">
                  <c:v>12</c:v>
                </c:pt>
                <c:pt idx="34">
                  <c:v>12</c:v>
                </c:pt>
                <c:pt idx="35">
                  <c:v>45</c:v>
                </c:pt>
                <c:pt idx="36">
                  <c:v>48</c:v>
                </c:pt>
                <c:pt idx="37">
                  <c:v>18</c:v>
                </c:pt>
                <c:pt idx="38">
                  <c:v>10</c:v>
                </c:pt>
                <c:pt idx="39">
                  <c:v>9</c:v>
                </c:pt>
                <c:pt idx="40">
                  <c:v>30</c:v>
                </c:pt>
                <c:pt idx="41">
                  <c:v>12</c:v>
                </c:pt>
                <c:pt idx="42">
                  <c:v>18</c:v>
                </c:pt>
                <c:pt idx="43">
                  <c:v>30</c:v>
                </c:pt>
                <c:pt idx="44">
                  <c:v>48</c:v>
                </c:pt>
                <c:pt idx="45">
                  <c:v>11</c:v>
                </c:pt>
                <c:pt idx="46">
                  <c:v>36</c:v>
                </c:pt>
                <c:pt idx="47">
                  <c:v>6</c:v>
                </c:pt>
                <c:pt idx="48">
                  <c:v>11</c:v>
                </c:pt>
                <c:pt idx="49">
                  <c:v>12</c:v>
                </c:pt>
                <c:pt idx="50">
                  <c:v>24</c:v>
                </c:pt>
                <c:pt idx="51">
                  <c:v>27</c:v>
                </c:pt>
                <c:pt idx="52">
                  <c:v>12</c:v>
                </c:pt>
                <c:pt idx="53">
                  <c:v>18</c:v>
                </c:pt>
                <c:pt idx="54">
                  <c:v>36</c:v>
                </c:pt>
                <c:pt idx="55">
                  <c:v>6</c:v>
                </c:pt>
                <c:pt idx="56">
                  <c:v>12</c:v>
                </c:pt>
                <c:pt idx="57">
                  <c:v>36</c:v>
                </c:pt>
                <c:pt idx="58">
                  <c:v>18</c:v>
                </c:pt>
                <c:pt idx="59">
                  <c:v>36</c:v>
                </c:pt>
                <c:pt idx="60">
                  <c:v>9</c:v>
                </c:pt>
                <c:pt idx="61">
                  <c:v>15</c:v>
                </c:pt>
                <c:pt idx="62">
                  <c:v>36</c:v>
                </c:pt>
                <c:pt idx="63">
                  <c:v>48</c:v>
                </c:pt>
                <c:pt idx="64">
                  <c:v>24</c:v>
                </c:pt>
                <c:pt idx="65">
                  <c:v>27</c:v>
                </c:pt>
                <c:pt idx="66">
                  <c:v>12</c:v>
                </c:pt>
                <c:pt idx="67">
                  <c:v>12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7</c:v>
                </c:pt>
                <c:pt idx="72">
                  <c:v>8</c:v>
                </c:pt>
                <c:pt idx="73">
                  <c:v>42</c:v>
                </c:pt>
                <c:pt idx="74">
                  <c:v>36</c:v>
                </c:pt>
                <c:pt idx="75">
                  <c:v>12</c:v>
                </c:pt>
                <c:pt idx="76">
                  <c:v>42</c:v>
                </c:pt>
                <c:pt idx="77">
                  <c:v>11</c:v>
                </c:pt>
                <c:pt idx="78">
                  <c:v>54</c:v>
                </c:pt>
                <c:pt idx="79">
                  <c:v>30</c:v>
                </c:pt>
                <c:pt idx="80">
                  <c:v>24</c:v>
                </c:pt>
                <c:pt idx="81">
                  <c:v>15</c:v>
                </c:pt>
                <c:pt idx="82">
                  <c:v>18</c:v>
                </c:pt>
                <c:pt idx="83">
                  <c:v>24</c:v>
                </c:pt>
                <c:pt idx="84">
                  <c:v>10</c:v>
                </c:pt>
                <c:pt idx="85">
                  <c:v>12</c:v>
                </c:pt>
                <c:pt idx="86">
                  <c:v>18</c:v>
                </c:pt>
                <c:pt idx="87">
                  <c:v>36</c:v>
                </c:pt>
                <c:pt idx="88">
                  <c:v>18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24</c:v>
                </c:pt>
                <c:pt idx="94">
                  <c:v>12</c:v>
                </c:pt>
                <c:pt idx="95">
                  <c:v>54</c:v>
                </c:pt>
                <c:pt idx="96">
                  <c:v>12</c:v>
                </c:pt>
                <c:pt idx="97">
                  <c:v>18</c:v>
                </c:pt>
                <c:pt idx="98">
                  <c:v>36</c:v>
                </c:pt>
                <c:pt idx="99">
                  <c:v>20</c:v>
                </c:pt>
                <c:pt idx="100">
                  <c:v>24</c:v>
                </c:pt>
                <c:pt idx="101">
                  <c:v>36</c:v>
                </c:pt>
                <c:pt idx="102">
                  <c:v>6</c:v>
                </c:pt>
                <c:pt idx="103">
                  <c:v>9</c:v>
                </c:pt>
                <c:pt idx="104">
                  <c:v>12</c:v>
                </c:pt>
                <c:pt idx="105">
                  <c:v>24</c:v>
                </c:pt>
                <c:pt idx="106">
                  <c:v>18</c:v>
                </c:pt>
                <c:pt idx="107">
                  <c:v>12</c:v>
                </c:pt>
                <c:pt idx="108">
                  <c:v>24</c:v>
                </c:pt>
                <c:pt idx="109">
                  <c:v>14</c:v>
                </c:pt>
                <c:pt idx="110">
                  <c:v>6</c:v>
                </c:pt>
                <c:pt idx="111">
                  <c:v>15</c:v>
                </c:pt>
                <c:pt idx="112">
                  <c:v>18</c:v>
                </c:pt>
                <c:pt idx="113">
                  <c:v>36</c:v>
                </c:pt>
                <c:pt idx="114">
                  <c:v>12</c:v>
                </c:pt>
                <c:pt idx="115">
                  <c:v>48</c:v>
                </c:pt>
                <c:pt idx="116">
                  <c:v>42</c:v>
                </c:pt>
                <c:pt idx="117">
                  <c:v>10</c:v>
                </c:pt>
                <c:pt idx="118">
                  <c:v>33</c:v>
                </c:pt>
                <c:pt idx="119">
                  <c:v>12</c:v>
                </c:pt>
                <c:pt idx="120">
                  <c:v>21</c:v>
                </c:pt>
                <c:pt idx="121">
                  <c:v>24</c:v>
                </c:pt>
                <c:pt idx="122">
                  <c:v>12</c:v>
                </c:pt>
                <c:pt idx="123">
                  <c:v>10</c:v>
                </c:pt>
                <c:pt idx="124">
                  <c:v>18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48</c:v>
                </c:pt>
                <c:pt idx="131">
                  <c:v>36</c:v>
                </c:pt>
                <c:pt idx="132">
                  <c:v>15</c:v>
                </c:pt>
                <c:pt idx="133">
                  <c:v>18</c:v>
                </c:pt>
                <c:pt idx="134">
                  <c:v>60</c:v>
                </c:pt>
                <c:pt idx="135">
                  <c:v>12</c:v>
                </c:pt>
                <c:pt idx="136">
                  <c:v>27</c:v>
                </c:pt>
                <c:pt idx="137">
                  <c:v>12</c:v>
                </c:pt>
                <c:pt idx="138">
                  <c:v>15</c:v>
                </c:pt>
                <c:pt idx="139">
                  <c:v>12</c:v>
                </c:pt>
                <c:pt idx="140">
                  <c:v>6</c:v>
                </c:pt>
                <c:pt idx="141">
                  <c:v>36</c:v>
                </c:pt>
                <c:pt idx="142">
                  <c:v>27</c:v>
                </c:pt>
                <c:pt idx="143">
                  <c:v>18</c:v>
                </c:pt>
                <c:pt idx="144">
                  <c:v>21</c:v>
                </c:pt>
                <c:pt idx="145">
                  <c:v>48</c:v>
                </c:pt>
                <c:pt idx="146">
                  <c:v>6</c:v>
                </c:pt>
                <c:pt idx="147">
                  <c:v>12</c:v>
                </c:pt>
                <c:pt idx="148">
                  <c:v>36</c:v>
                </c:pt>
                <c:pt idx="149">
                  <c:v>18</c:v>
                </c:pt>
                <c:pt idx="150">
                  <c:v>6</c:v>
                </c:pt>
                <c:pt idx="151">
                  <c:v>10</c:v>
                </c:pt>
                <c:pt idx="152">
                  <c:v>36</c:v>
                </c:pt>
                <c:pt idx="153">
                  <c:v>24</c:v>
                </c:pt>
                <c:pt idx="154">
                  <c:v>24</c:v>
                </c:pt>
                <c:pt idx="155">
                  <c:v>12</c:v>
                </c:pt>
                <c:pt idx="156">
                  <c:v>9</c:v>
                </c:pt>
                <c:pt idx="157">
                  <c:v>12</c:v>
                </c:pt>
                <c:pt idx="158">
                  <c:v>24</c:v>
                </c:pt>
                <c:pt idx="159">
                  <c:v>6</c:v>
                </c:pt>
                <c:pt idx="160">
                  <c:v>24</c:v>
                </c:pt>
                <c:pt idx="161">
                  <c:v>18</c:v>
                </c:pt>
                <c:pt idx="162">
                  <c:v>15</c:v>
                </c:pt>
                <c:pt idx="163">
                  <c:v>10</c:v>
                </c:pt>
                <c:pt idx="164">
                  <c:v>36</c:v>
                </c:pt>
                <c:pt idx="165">
                  <c:v>6</c:v>
                </c:pt>
                <c:pt idx="166">
                  <c:v>18</c:v>
                </c:pt>
                <c:pt idx="167">
                  <c:v>11</c:v>
                </c:pt>
                <c:pt idx="168">
                  <c:v>24</c:v>
                </c:pt>
                <c:pt idx="169">
                  <c:v>24</c:v>
                </c:pt>
                <c:pt idx="170">
                  <c:v>15</c:v>
                </c:pt>
                <c:pt idx="171">
                  <c:v>12</c:v>
                </c:pt>
                <c:pt idx="172">
                  <c:v>24</c:v>
                </c:pt>
                <c:pt idx="173">
                  <c:v>8</c:v>
                </c:pt>
                <c:pt idx="174">
                  <c:v>21</c:v>
                </c:pt>
                <c:pt idx="175">
                  <c:v>30</c:v>
                </c:pt>
                <c:pt idx="176">
                  <c:v>12</c:v>
                </c:pt>
                <c:pt idx="177">
                  <c:v>6</c:v>
                </c:pt>
                <c:pt idx="178">
                  <c:v>12</c:v>
                </c:pt>
                <c:pt idx="179">
                  <c:v>21</c:v>
                </c:pt>
                <c:pt idx="180">
                  <c:v>36</c:v>
                </c:pt>
                <c:pt idx="181">
                  <c:v>36</c:v>
                </c:pt>
                <c:pt idx="182">
                  <c:v>21</c:v>
                </c:pt>
                <c:pt idx="183">
                  <c:v>24</c:v>
                </c:pt>
                <c:pt idx="184">
                  <c:v>18</c:v>
                </c:pt>
                <c:pt idx="185">
                  <c:v>15</c:v>
                </c:pt>
                <c:pt idx="186">
                  <c:v>9</c:v>
                </c:pt>
                <c:pt idx="187">
                  <c:v>16</c:v>
                </c:pt>
                <c:pt idx="188">
                  <c:v>12</c:v>
                </c:pt>
                <c:pt idx="189">
                  <c:v>18</c:v>
                </c:pt>
                <c:pt idx="190">
                  <c:v>24</c:v>
                </c:pt>
                <c:pt idx="191">
                  <c:v>48</c:v>
                </c:pt>
                <c:pt idx="192">
                  <c:v>27</c:v>
                </c:pt>
                <c:pt idx="193">
                  <c:v>6</c:v>
                </c:pt>
                <c:pt idx="194">
                  <c:v>45</c:v>
                </c:pt>
                <c:pt idx="195">
                  <c:v>9</c:v>
                </c:pt>
                <c:pt idx="196">
                  <c:v>6</c:v>
                </c:pt>
                <c:pt idx="197">
                  <c:v>12</c:v>
                </c:pt>
                <c:pt idx="198">
                  <c:v>24</c:v>
                </c:pt>
                <c:pt idx="199">
                  <c:v>18</c:v>
                </c:pt>
                <c:pt idx="200">
                  <c:v>9</c:v>
                </c:pt>
                <c:pt idx="201">
                  <c:v>12</c:v>
                </c:pt>
                <c:pt idx="202">
                  <c:v>27</c:v>
                </c:pt>
                <c:pt idx="203">
                  <c:v>12</c:v>
                </c:pt>
                <c:pt idx="204">
                  <c:v>12</c:v>
                </c:pt>
                <c:pt idx="205">
                  <c:v>30</c:v>
                </c:pt>
                <c:pt idx="206">
                  <c:v>12</c:v>
                </c:pt>
                <c:pt idx="207">
                  <c:v>12</c:v>
                </c:pt>
                <c:pt idx="208">
                  <c:v>24</c:v>
                </c:pt>
                <c:pt idx="209">
                  <c:v>12</c:v>
                </c:pt>
                <c:pt idx="210">
                  <c:v>9</c:v>
                </c:pt>
                <c:pt idx="211">
                  <c:v>36</c:v>
                </c:pt>
                <c:pt idx="212">
                  <c:v>27</c:v>
                </c:pt>
                <c:pt idx="213">
                  <c:v>30</c:v>
                </c:pt>
                <c:pt idx="214">
                  <c:v>36</c:v>
                </c:pt>
                <c:pt idx="215">
                  <c:v>6</c:v>
                </c:pt>
                <c:pt idx="216">
                  <c:v>18</c:v>
                </c:pt>
                <c:pt idx="217">
                  <c:v>36</c:v>
                </c:pt>
                <c:pt idx="218">
                  <c:v>24</c:v>
                </c:pt>
                <c:pt idx="219">
                  <c:v>10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24</c:v>
                </c:pt>
                <c:pt idx="224">
                  <c:v>15</c:v>
                </c:pt>
                <c:pt idx="225">
                  <c:v>36</c:v>
                </c:pt>
                <c:pt idx="226">
                  <c:v>48</c:v>
                </c:pt>
                <c:pt idx="227">
                  <c:v>12</c:v>
                </c:pt>
                <c:pt idx="228">
                  <c:v>9</c:v>
                </c:pt>
                <c:pt idx="229">
                  <c:v>24</c:v>
                </c:pt>
                <c:pt idx="230">
                  <c:v>36</c:v>
                </c:pt>
                <c:pt idx="231">
                  <c:v>9</c:v>
                </c:pt>
                <c:pt idx="232">
                  <c:v>12</c:v>
                </c:pt>
                <c:pt idx="233">
                  <c:v>18</c:v>
                </c:pt>
                <c:pt idx="234">
                  <c:v>4</c:v>
                </c:pt>
                <c:pt idx="235">
                  <c:v>24</c:v>
                </c:pt>
                <c:pt idx="236">
                  <c:v>6</c:v>
                </c:pt>
                <c:pt idx="237">
                  <c:v>21</c:v>
                </c:pt>
                <c:pt idx="238">
                  <c:v>12</c:v>
                </c:pt>
                <c:pt idx="239">
                  <c:v>30</c:v>
                </c:pt>
                <c:pt idx="240">
                  <c:v>24</c:v>
                </c:pt>
                <c:pt idx="241">
                  <c:v>6</c:v>
                </c:pt>
                <c:pt idx="242">
                  <c:v>48</c:v>
                </c:pt>
                <c:pt idx="243">
                  <c:v>12</c:v>
                </c:pt>
                <c:pt idx="244">
                  <c:v>12</c:v>
                </c:pt>
                <c:pt idx="245">
                  <c:v>24</c:v>
                </c:pt>
                <c:pt idx="246">
                  <c:v>12</c:v>
                </c:pt>
                <c:pt idx="247">
                  <c:v>6</c:v>
                </c:pt>
                <c:pt idx="248">
                  <c:v>24</c:v>
                </c:pt>
                <c:pt idx="249">
                  <c:v>18</c:v>
                </c:pt>
                <c:pt idx="250">
                  <c:v>6</c:v>
                </c:pt>
                <c:pt idx="251">
                  <c:v>12</c:v>
                </c:pt>
                <c:pt idx="252">
                  <c:v>30</c:v>
                </c:pt>
                <c:pt idx="253">
                  <c:v>24</c:v>
                </c:pt>
                <c:pt idx="254">
                  <c:v>9</c:v>
                </c:pt>
                <c:pt idx="255">
                  <c:v>60</c:v>
                </c:pt>
                <c:pt idx="256">
                  <c:v>24</c:v>
                </c:pt>
                <c:pt idx="257">
                  <c:v>12</c:v>
                </c:pt>
                <c:pt idx="258">
                  <c:v>15</c:v>
                </c:pt>
                <c:pt idx="259">
                  <c:v>11</c:v>
                </c:pt>
                <c:pt idx="260">
                  <c:v>12</c:v>
                </c:pt>
                <c:pt idx="261">
                  <c:v>24</c:v>
                </c:pt>
                <c:pt idx="262">
                  <c:v>18</c:v>
                </c:pt>
                <c:pt idx="263">
                  <c:v>12</c:v>
                </c:pt>
                <c:pt idx="264">
                  <c:v>10</c:v>
                </c:pt>
                <c:pt idx="265">
                  <c:v>15</c:v>
                </c:pt>
                <c:pt idx="266">
                  <c:v>36</c:v>
                </c:pt>
                <c:pt idx="267">
                  <c:v>24</c:v>
                </c:pt>
                <c:pt idx="268">
                  <c:v>14</c:v>
                </c:pt>
                <c:pt idx="269">
                  <c:v>24</c:v>
                </c:pt>
                <c:pt idx="270">
                  <c:v>18</c:v>
                </c:pt>
                <c:pt idx="271">
                  <c:v>12</c:v>
                </c:pt>
                <c:pt idx="272">
                  <c:v>48</c:v>
                </c:pt>
                <c:pt idx="273">
                  <c:v>48</c:v>
                </c:pt>
                <c:pt idx="274">
                  <c:v>30</c:v>
                </c:pt>
                <c:pt idx="275">
                  <c:v>9</c:v>
                </c:pt>
                <c:pt idx="276">
                  <c:v>18</c:v>
                </c:pt>
                <c:pt idx="277">
                  <c:v>12</c:v>
                </c:pt>
                <c:pt idx="278">
                  <c:v>6</c:v>
                </c:pt>
                <c:pt idx="279">
                  <c:v>24</c:v>
                </c:pt>
                <c:pt idx="280">
                  <c:v>15</c:v>
                </c:pt>
                <c:pt idx="281">
                  <c:v>12</c:v>
                </c:pt>
                <c:pt idx="282">
                  <c:v>18</c:v>
                </c:pt>
                <c:pt idx="283">
                  <c:v>15</c:v>
                </c:pt>
                <c:pt idx="284">
                  <c:v>24</c:v>
                </c:pt>
                <c:pt idx="285">
                  <c:v>47</c:v>
                </c:pt>
                <c:pt idx="286">
                  <c:v>48</c:v>
                </c:pt>
                <c:pt idx="287">
                  <c:v>48</c:v>
                </c:pt>
                <c:pt idx="288">
                  <c:v>12</c:v>
                </c:pt>
                <c:pt idx="289">
                  <c:v>24</c:v>
                </c:pt>
                <c:pt idx="290">
                  <c:v>12</c:v>
                </c:pt>
                <c:pt idx="291">
                  <c:v>36</c:v>
                </c:pt>
                <c:pt idx="292">
                  <c:v>24</c:v>
                </c:pt>
                <c:pt idx="293">
                  <c:v>42</c:v>
                </c:pt>
                <c:pt idx="294">
                  <c:v>48</c:v>
                </c:pt>
                <c:pt idx="295">
                  <c:v>48</c:v>
                </c:pt>
                <c:pt idx="296">
                  <c:v>12</c:v>
                </c:pt>
                <c:pt idx="297">
                  <c:v>10</c:v>
                </c:pt>
                <c:pt idx="298">
                  <c:v>18</c:v>
                </c:pt>
                <c:pt idx="299">
                  <c:v>21</c:v>
                </c:pt>
                <c:pt idx="300">
                  <c:v>6</c:v>
                </c:pt>
                <c:pt idx="301">
                  <c:v>36</c:v>
                </c:pt>
                <c:pt idx="302">
                  <c:v>24</c:v>
                </c:pt>
                <c:pt idx="303">
                  <c:v>10</c:v>
                </c:pt>
                <c:pt idx="304">
                  <c:v>48</c:v>
                </c:pt>
                <c:pt idx="305">
                  <c:v>6</c:v>
                </c:pt>
                <c:pt idx="306">
                  <c:v>30</c:v>
                </c:pt>
                <c:pt idx="307">
                  <c:v>12</c:v>
                </c:pt>
                <c:pt idx="308">
                  <c:v>8</c:v>
                </c:pt>
                <c:pt idx="309">
                  <c:v>9</c:v>
                </c:pt>
                <c:pt idx="310">
                  <c:v>48</c:v>
                </c:pt>
                <c:pt idx="311">
                  <c:v>24</c:v>
                </c:pt>
                <c:pt idx="312">
                  <c:v>24</c:v>
                </c:pt>
                <c:pt idx="313">
                  <c:v>12</c:v>
                </c:pt>
                <c:pt idx="314">
                  <c:v>4</c:v>
                </c:pt>
                <c:pt idx="315">
                  <c:v>36</c:v>
                </c:pt>
                <c:pt idx="316">
                  <c:v>12</c:v>
                </c:pt>
                <c:pt idx="317">
                  <c:v>24</c:v>
                </c:pt>
                <c:pt idx="318">
                  <c:v>12</c:v>
                </c:pt>
                <c:pt idx="319">
                  <c:v>15</c:v>
                </c:pt>
                <c:pt idx="320">
                  <c:v>30</c:v>
                </c:pt>
                <c:pt idx="321">
                  <c:v>24</c:v>
                </c:pt>
                <c:pt idx="322">
                  <c:v>24</c:v>
                </c:pt>
                <c:pt idx="323">
                  <c:v>18</c:v>
                </c:pt>
                <c:pt idx="324">
                  <c:v>18</c:v>
                </c:pt>
                <c:pt idx="325">
                  <c:v>8</c:v>
                </c:pt>
                <c:pt idx="326">
                  <c:v>12</c:v>
                </c:pt>
                <c:pt idx="327">
                  <c:v>24</c:v>
                </c:pt>
                <c:pt idx="328">
                  <c:v>36</c:v>
                </c:pt>
                <c:pt idx="329">
                  <c:v>6</c:v>
                </c:pt>
                <c:pt idx="330">
                  <c:v>24</c:v>
                </c:pt>
                <c:pt idx="331">
                  <c:v>18</c:v>
                </c:pt>
                <c:pt idx="332">
                  <c:v>60</c:v>
                </c:pt>
                <c:pt idx="333">
                  <c:v>48</c:v>
                </c:pt>
                <c:pt idx="334">
                  <c:v>24</c:v>
                </c:pt>
                <c:pt idx="335">
                  <c:v>6</c:v>
                </c:pt>
                <c:pt idx="336">
                  <c:v>13</c:v>
                </c:pt>
                <c:pt idx="337">
                  <c:v>15</c:v>
                </c:pt>
                <c:pt idx="338">
                  <c:v>24</c:v>
                </c:pt>
                <c:pt idx="339">
                  <c:v>10</c:v>
                </c:pt>
                <c:pt idx="340">
                  <c:v>24</c:v>
                </c:pt>
                <c:pt idx="341">
                  <c:v>21</c:v>
                </c:pt>
                <c:pt idx="342">
                  <c:v>18</c:v>
                </c:pt>
                <c:pt idx="343">
                  <c:v>18</c:v>
                </c:pt>
                <c:pt idx="344">
                  <c:v>10</c:v>
                </c:pt>
                <c:pt idx="345">
                  <c:v>15</c:v>
                </c:pt>
                <c:pt idx="346">
                  <c:v>13</c:v>
                </c:pt>
                <c:pt idx="347">
                  <c:v>24</c:v>
                </c:pt>
                <c:pt idx="348">
                  <c:v>6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18</c:v>
                </c:pt>
                <c:pt idx="353">
                  <c:v>12</c:v>
                </c:pt>
                <c:pt idx="354">
                  <c:v>10</c:v>
                </c:pt>
                <c:pt idx="355">
                  <c:v>24</c:v>
                </c:pt>
                <c:pt idx="356">
                  <c:v>12</c:v>
                </c:pt>
                <c:pt idx="357">
                  <c:v>36</c:v>
                </c:pt>
                <c:pt idx="358">
                  <c:v>12</c:v>
                </c:pt>
                <c:pt idx="359">
                  <c:v>30</c:v>
                </c:pt>
                <c:pt idx="360">
                  <c:v>18</c:v>
                </c:pt>
                <c:pt idx="361">
                  <c:v>12</c:v>
                </c:pt>
                <c:pt idx="362">
                  <c:v>12</c:v>
                </c:pt>
                <c:pt idx="363">
                  <c:v>6</c:v>
                </c:pt>
                <c:pt idx="364">
                  <c:v>18</c:v>
                </c:pt>
                <c:pt idx="365">
                  <c:v>12</c:v>
                </c:pt>
                <c:pt idx="366">
                  <c:v>18</c:v>
                </c:pt>
                <c:pt idx="367">
                  <c:v>18</c:v>
                </c:pt>
                <c:pt idx="368">
                  <c:v>36</c:v>
                </c:pt>
                <c:pt idx="369">
                  <c:v>18</c:v>
                </c:pt>
                <c:pt idx="370">
                  <c:v>36</c:v>
                </c:pt>
                <c:pt idx="371">
                  <c:v>18</c:v>
                </c:pt>
                <c:pt idx="372">
                  <c:v>10</c:v>
                </c:pt>
                <c:pt idx="373">
                  <c:v>60</c:v>
                </c:pt>
                <c:pt idx="374">
                  <c:v>60</c:v>
                </c:pt>
                <c:pt idx="375">
                  <c:v>48</c:v>
                </c:pt>
                <c:pt idx="376">
                  <c:v>18</c:v>
                </c:pt>
                <c:pt idx="377">
                  <c:v>7</c:v>
                </c:pt>
                <c:pt idx="378">
                  <c:v>36</c:v>
                </c:pt>
                <c:pt idx="379">
                  <c:v>6</c:v>
                </c:pt>
                <c:pt idx="380">
                  <c:v>20</c:v>
                </c:pt>
                <c:pt idx="381">
                  <c:v>18</c:v>
                </c:pt>
                <c:pt idx="382">
                  <c:v>22</c:v>
                </c:pt>
                <c:pt idx="383">
                  <c:v>12</c:v>
                </c:pt>
                <c:pt idx="384">
                  <c:v>30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15</c:v>
                </c:pt>
                <c:pt idx="389">
                  <c:v>9</c:v>
                </c:pt>
                <c:pt idx="390">
                  <c:v>18</c:v>
                </c:pt>
                <c:pt idx="391">
                  <c:v>12</c:v>
                </c:pt>
                <c:pt idx="392">
                  <c:v>36</c:v>
                </c:pt>
                <c:pt idx="393">
                  <c:v>6</c:v>
                </c:pt>
                <c:pt idx="394">
                  <c:v>9</c:v>
                </c:pt>
                <c:pt idx="395">
                  <c:v>39</c:v>
                </c:pt>
                <c:pt idx="396">
                  <c:v>12</c:v>
                </c:pt>
                <c:pt idx="397">
                  <c:v>36</c:v>
                </c:pt>
                <c:pt idx="398">
                  <c:v>12</c:v>
                </c:pt>
                <c:pt idx="399">
                  <c:v>24</c:v>
                </c:pt>
                <c:pt idx="400">
                  <c:v>18</c:v>
                </c:pt>
                <c:pt idx="401">
                  <c:v>18</c:v>
                </c:pt>
                <c:pt idx="402">
                  <c:v>24</c:v>
                </c:pt>
                <c:pt idx="403">
                  <c:v>14</c:v>
                </c:pt>
                <c:pt idx="404">
                  <c:v>18</c:v>
                </c:pt>
                <c:pt idx="405">
                  <c:v>24</c:v>
                </c:pt>
                <c:pt idx="406">
                  <c:v>24</c:v>
                </c:pt>
                <c:pt idx="407">
                  <c:v>15</c:v>
                </c:pt>
                <c:pt idx="408">
                  <c:v>24</c:v>
                </c:pt>
                <c:pt idx="409">
                  <c:v>12</c:v>
                </c:pt>
                <c:pt idx="410">
                  <c:v>24</c:v>
                </c:pt>
                <c:pt idx="411">
                  <c:v>33</c:v>
                </c:pt>
                <c:pt idx="412">
                  <c:v>12</c:v>
                </c:pt>
                <c:pt idx="413">
                  <c:v>10</c:v>
                </c:pt>
                <c:pt idx="414">
                  <c:v>24</c:v>
                </c:pt>
                <c:pt idx="415">
                  <c:v>36</c:v>
                </c:pt>
                <c:pt idx="416">
                  <c:v>12</c:v>
                </c:pt>
                <c:pt idx="417">
                  <c:v>18</c:v>
                </c:pt>
                <c:pt idx="418">
                  <c:v>21</c:v>
                </c:pt>
                <c:pt idx="419">
                  <c:v>18</c:v>
                </c:pt>
                <c:pt idx="420">
                  <c:v>15</c:v>
                </c:pt>
                <c:pt idx="421">
                  <c:v>12</c:v>
                </c:pt>
                <c:pt idx="422">
                  <c:v>12</c:v>
                </c:pt>
                <c:pt idx="423">
                  <c:v>21</c:v>
                </c:pt>
                <c:pt idx="424">
                  <c:v>12</c:v>
                </c:pt>
                <c:pt idx="425">
                  <c:v>18</c:v>
                </c:pt>
                <c:pt idx="426">
                  <c:v>28</c:v>
                </c:pt>
                <c:pt idx="427">
                  <c:v>18</c:v>
                </c:pt>
                <c:pt idx="428">
                  <c:v>9</c:v>
                </c:pt>
                <c:pt idx="429">
                  <c:v>18</c:v>
                </c:pt>
                <c:pt idx="430">
                  <c:v>5</c:v>
                </c:pt>
                <c:pt idx="431">
                  <c:v>24</c:v>
                </c:pt>
                <c:pt idx="432">
                  <c:v>6</c:v>
                </c:pt>
                <c:pt idx="433">
                  <c:v>24</c:v>
                </c:pt>
                <c:pt idx="434">
                  <c:v>9</c:v>
                </c:pt>
                <c:pt idx="435">
                  <c:v>12</c:v>
                </c:pt>
                <c:pt idx="436">
                  <c:v>6</c:v>
                </c:pt>
                <c:pt idx="437">
                  <c:v>24</c:v>
                </c:pt>
                <c:pt idx="438">
                  <c:v>42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20</c:v>
                </c:pt>
                <c:pt idx="443">
                  <c:v>12</c:v>
                </c:pt>
                <c:pt idx="444">
                  <c:v>48</c:v>
                </c:pt>
                <c:pt idx="445">
                  <c:v>9</c:v>
                </c:pt>
                <c:pt idx="446">
                  <c:v>36</c:v>
                </c:pt>
                <c:pt idx="447">
                  <c:v>7</c:v>
                </c:pt>
                <c:pt idx="448">
                  <c:v>12</c:v>
                </c:pt>
                <c:pt idx="449">
                  <c:v>15</c:v>
                </c:pt>
                <c:pt idx="450">
                  <c:v>36</c:v>
                </c:pt>
                <c:pt idx="451">
                  <c:v>6</c:v>
                </c:pt>
                <c:pt idx="452">
                  <c:v>12</c:v>
                </c:pt>
                <c:pt idx="453">
                  <c:v>24</c:v>
                </c:pt>
                <c:pt idx="454">
                  <c:v>24</c:v>
                </c:pt>
                <c:pt idx="455">
                  <c:v>24</c:v>
                </c:pt>
                <c:pt idx="456">
                  <c:v>11</c:v>
                </c:pt>
                <c:pt idx="457">
                  <c:v>12</c:v>
                </c:pt>
                <c:pt idx="458">
                  <c:v>6</c:v>
                </c:pt>
                <c:pt idx="459">
                  <c:v>18</c:v>
                </c:pt>
                <c:pt idx="460">
                  <c:v>36</c:v>
                </c:pt>
                <c:pt idx="461">
                  <c:v>15</c:v>
                </c:pt>
                <c:pt idx="462">
                  <c:v>12</c:v>
                </c:pt>
                <c:pt idx="463">
                  <c:v>12</c:v>
                </c:pt>
                <c:pt idx="464">
                  <c:v>18</c:v>
                </c:pt>
                <c:pt idx="465">
                  <c:v>24</c:v>
                </c:pt>
                <c:pt idx="466">
                  <c:v>24</c:v>
                </c:pt>
                <c:pt idx="467">
                  <c:v>48</c:v>
                </c:pt>
                <c:pt idx="468">
                  <c:v>33</c:v>
                </c:pt>
                <c:pt idx="469">
                  <c:v>24</c:v>
                </c:pt>
                <c:pt idx="470">
                  <c:v>24</c:v>
                </c:pt>
                <c:pt idx="471">
                  <c:v>6</c:v>
                </c:pt>
                <c:pt idx="472">
                  <c:v>9</c:v>
                </c:pt>
                <c:pt idx="473">
                  <c:v>6</c:v>
                </c:pt>
                <c:pt idx="474">
                  <c:v>18</c:v>
                </c:pt>
                <c:pt idx="475">
                  <c:v>18</c:v>
                </c:pt>
                <c:pt idx="476">
                  <c:v>39</c:v>
                </c:pt>
                <c:pt idx="477">
                  <c:v>24</c:v>
                </c:pt>
                <c:pt idx="478">
                  <c:v>12</c:v>
                </c:pt>
                <c:pt idx="479">
                  <c:v>15</c:v>
                </c:pt>
                <c:pt idx="480">
                  <c:v>12</c:v>
                </c:pt>
                <c:pt idx="481">
                  <c:v>24</c:v>
                </c:pt>
                <c:pt idx="482">
                  <c:v>30</c:v>
                </c:pt>
                <c:pt idx="483">
                  <c:v>15</c:v>
                </c:pt>
                <c:pt idx="484">
                  <c:v>12</c:v>
                </c:pt>
                <c:pt idx="485">
                  <c:v>6</c:v>
                </c:pt>
                <c:pt idx="486">
                  <c:v>12</c:v>
                </c:pt>
                <c:pt idx="487">
                  <c:v>24</c:v>
                </c:pt>
                <c:pt idx="488">
                  <c:v>10</c:v>
                </c:pt>
                <c:pt idx="489">
                  <c:v>6</c:v>
                </c:pt>
                <c:pt idx="490">
                  <c:v>12</c:v>
                </c:pt>
                <c:pt idx="491">
                  <c:v>27</c:v>
                </c:pt>
                <c:pt idx="492">
                  <c:v>6</c:v>
                </c:pt>
                <c:pt idx="493">
                  <c:v>6</c:v>
                </c:pt>
                <c:pt idx="494">
                  <c:v>12</c:v>
                </c:pt>
                <c:pt idx="495">
                  <c:v>24</c:v>
                </c:pt>
                <c:pt idx="496">
                  <c:v>36</c:v>
                </c:pt>
                <c:pt idx="497">
                  <c:v>24</c:v>
                </c:pt>
                <c:pt idx="498">
                  <c:v>18</c:v>
                </c:pt>
                <c:pt idx="499">
                  <c:v>6</c:v>
                </c:pt>
                <c:pt idx="500">
                  <c:v>24</c:v>
                </c:pt>
                <c:pt idx="501">
                  <c:v>36</c:v>
                </c:pt>
                <c:pt idx="502">
                  <c:v>9</c:v>
                </c:pt>
                <c:pt idx="503">
                  <c:v>24</c:v>
                </c:pt>
                <c:pt idx="504">
                  <c:v>24</c:v>
                </c:pt>
                <c:pt idx="505">
                  <c:v>10</c:v>
                </c:pt>
                <c:pt idx="506">
                  <c:v>15</c:v>
                </c:pt>
                <c:pt idx="507">
                  <c:v>15</c:v>
                </c:pt>
                <c:pt idx="508">
                  <c:v>24</c:v>
                </c:pt>
                <c:pt idx="509">
                  <c:v>39</c:v>
                </c:pt>
                <c:pt idx="510">
                  <c:v>12</c:v>
                </c:pt>
                <c:pt idx="511">
                  <c:v>36</c:v>
                </c:pt>
                <c:pt idx="512">
                  <c:v>15</c:v>
                </c:pt>
                <c:pt idx="513">
                  <c:v>12</c:v>
                </c:pt>
                <c:pt idx="514">
                  <c:v>24</c:v>
                </c:pt>
                <c:pt idx="515">
                  <c:v>6</c:v>
                </c:pt>
                <c:pt idx="516">
                  <c:v>6</c:v>
                </c:pt>
                <c:pt idx="517">
                  <c:v>36</c:v>
                </c:pt>
                <c:pt idx="518">
                  <c:v>6</c:v>
                </c:pt>
                <c:pt idx="519">
                  <c:v>6</c:v>
                </c:pt>
                <c:pt idx="520">
                  <c:v>24</c:v>
                </c:pt>
                <c:pt idx="521">
                  <c:v>18</c:v>
                </c:pt>
                <c:pt idx="522">
                  <c:v>48</c:v>
                </c:pt>
                <c:pt idx="523">
                  <c:v>24</c:v>
                </c:pt>
                <c:pt idx="524">
                  <c:v>18</c:v>
                </c:pt>
                <c:pt idx="525">
                  <c:v>26</c:v>
                </c:pt>
                <c:pt idx="526">
                  <c:v>15</c:v>
                </c:pt>
                <c:pt idx="527">
                  <c:v>4</c:v>
                </c:pt>
                <c:pt idx="528">
                  <c:v>36</c:v>
                </c:pt>
                <c:pt idx="529">
                  <c:v>6</c:v>
                </c:pt>
                <c:pt idx="530">
                  <c:v>36</c:v>
                </c:pt>
                <c:pt idx="531">
                  <c:v>15</c:v>
                </c:pt>
                <c:pt idx="532">
                  <c:v>12</c:v>
                </c:pt>
                <c:pt idx="533">
                  <c:v>24</c:v>
                </c:pt>
                <c:pt idx="534">
                  <c:v>24</c:v>
                </c:pt>
                <c:pt idx="535">
                  <c:v>21</c:v>
                </c:pt>
                <c:pt idx="536">
                  <c:v>6</c:v>
                </c:pt>
                <c:pt idx="537">
                  <c:v>18</c:v>
                </c:pt>
                <c:pt idx="538">
                  <c:v>48</c:v>
                </c:pt>
                <c:pt idx="539">
                  <c:v>18</c:v>
                </c:pt>
                <c:pt idx="540">
                  <c:v>12</c:v>
                </c:pt>
                <c:pt idx="541">
                  <c:v>24</c:v>
                </c:pt>
                <c:pt idx="542">
                  <c:v>30</c:v>
                </c:pt>
                <c:pt idx="543">
                  <c:v>18</c:v>
                </c:pt>
                <c:pt idx="544">
                  <c:v>12</c:v>
                </c:pt>
                <c:pt idx="545">
                  <c:v>24</c:v>
                </c:pt>
                <c:pt idx="546">
                  <c:v>24</c:v>
                </c:pt>
                <c:pt idx="547">
                  <c:v>24</c:v>
                </c:pt>
                <c:pt idx="548">
                  <c:v>12</c:v>
                </c:pt>
                <c:pt idx="549">
                  <c:v>48</c:v>
                </c:pt>
                <c:pt idx="550">
                  <c:v>12</c:v>
                </c:pt>
                <c:pt idx="551">
                  <c:v>6</c:v>
                </c:pt>
                <c:pt idx="552">
                  <c:v>48</c:v>
                </c:pt>
                <c:pt idx="553">
                  <c:v>12</c:v>
                </c:pt>
                <c:pt idx="554">
                  <c:v>9</c:v>
                </c:pt>
                <c:pt idx="555">
                  <c:v>12</c:v>
                </c:pt>
                <c:pt idx="556">
                  <c:v>18</c:v>
                </c:pt>
                <c:pt idx="557">
                  <c:v>21</c:v>
                </c:pt>
                <c:pt idx="558">
                  <c:v>24</c:v>
                </c:pt>
                <c:pt idx="559">
                  <c:v>18</c:v>
                </c:pt>
                <c:pt idx="560">
                  <c:v>24</c:v>
                </c:pt>
                <c:pt idx="561">
                  <c:v>24</c:v>
                </c:pt>
                <c:pt idx="562">
                  <c:v>6</c:v>
                </c:pt>
                <c:pt idx="563">
                  <c:v>36</c:v>
                </c:pt>
                <c:pt idx="564">
                  <c:v>24</c:v>
                </c:pt>
                <c:pt idx="565">
                  <c:v>24</c:v>
                </c:pt>
                <c:pt idx="566">
                  <c:v>12</c:v>
                </c:pt>
                <c:pt idx="567">
                  <c:v>24</c:v>
                </c:pt>
                <c:pt idx="568">
                  <c:v>48</c:v>
                </c:pt>
                <c:pt idx="569">
                  <c:v>48</c:v>
                </c:pt>
                <c:pt idx="570">
                  <c:v>24</c:v>
                </c:pt>
                <c:pt idx="571">
                  <c:v>30</c:v>
                </c:pt>
                <c:pt idx="572">
                  <c:v>24</c:v>
                </c:pt>
                <c:pt idx="573">
                  <c:v>15</c:v>
                </c:pt>
                <c:pt idx="574">
                  <c:v>9</c:v>
                </c:pt>
                <c:pt idx="575">
                  <c:v>15</c:v>
                </c:pt>
                <c:pt idx="576">
                  <c:v>12</c:v>
                </c:pt>
                <c:pt idx="577">
                  <c:v>24</c:v>
                </c:pt>
                <c:pt idx="578">
                  <c:v>36</c:v>
                </c:pt>
                <c:pt idx="579">
                  <c:v>24</c:v>
                </c:pt>
                <c:pt idx="580">
                  <c:v>18</c:v>
                </c:pt>
                <c:pt idx="581">
                  <c:v>12</c:v>
                </c:pt>
                <c:pt idx="582">
                  <c:v>9</c:v>
                </c:pt>
                <c:pt idx="583">
                  <c:v>36</c:v>
                </c:pt>
                <c:pt idx="584">
                  <c:v>12</c:v>
                </c:pt>
                <c:pt idx="585">
                  <c:v>18</c:v>
                </c:pt>
                <c:pt idx="586">
                  <c:v>9</c:v>
                </c:pt>
                <c:pt idx="587">
                  <c:v>12</c:v>
                </c:pt>
                <c:pt idx="588">
                  <c:v>18</c:v>
                </c:pt>
                <c:pt idx="589">
                  <c:v>12</c:v>
                </c:pt>
                <c:pt idx="590">
                  <c:v>12</c:v>
                </c:pt>
                <c:pt idx="591">
                  <c:v>24</c:v>
                </c:pt>
                <c:pt idx="592">
                  <c:v>21</c:v>
                </c:pt>
                <c:pt idx="593">
                  <c:v>24</c:v>
                </c:pt>
                <c:pt idx="594">
                  <c:v>24</c:v>
                </c:pt>
                <c:pt idx="595">
                  <c:v>6</c:v>
                </c:pt>
                <c:pt idx="596">
                  <c:v>24</c:v>
                </c:pt>
                <c:pt idx="597">
                  <c:v>24</c:v>
                </c:pt>
                <c:pt idx="598">
                  <c:v>18</c:v>
                </c:pt>
                <c:pt idx="599">
                  <c:v>24</c:v>
                </c:pt>
                <c:pt idx="600">
                  <c:v>7</c:v>
                </c:pt>
                <c:pt idx="601">
                  <c:v>9</c:v>
                </c:pt>
                <c:pt idx="602">
                  <c:v>24</c:v>
                </c:pt>
                <c:pt idx="603">
                  <c:v>36</c:v>
                </c:pt>
                <c:pt idx="604">
                  <c:v>10</c:v>
                </c:pt>
                <c:pt idx="605">
                  <c:v>24</c:v>
                </c:pt>
                <c:pt idx="606">
                  <c:v>24</c:v>
                </c:pt>
                <c:pt idx="607">
                  <c:v>36</c:v>
                </c:pt>
                <c:pt idx="608">
                  <c:v>18</c:v>
                </c:pt>
                <c:pt idx="609">
                  <c:v>15</c:v>
                </c:pt>
                <c:pt idx="610">
                  <c:v>12</c:v>
                </c:pt>
                <c:pt idx="611">
                  <c:v>10</c:v>
                </c:pt>
                <c:pt idx="612">
                  <c:v>21</c:v>
                </c:pt>
                <c:pt idx="613">
                  <c:v>24</c:v>
                </c:pt>
                <c:pt idx="614">
                  <c:v>18</c:v>
                </c:pt>
                <c:pt idx="615">
                  <c:v>48</c:v>
                </c:pt>
                <c:pt idx="616">
                  <c:v>60</c:v>
                </c:pt>
                <c:pt idx="617">
                  <c:v>6</c:v>
                </c:pt>
                <c:pt idx="618">
                  <c:v>30</c:v>
                </c:pt>
                <c:pt idx="619">
                  <c:v>12</c:v>
                </c:pt>
                <c:pt idx="620">
                  <c:v>21</c:v>
                </c:pt>
                <c:pt idx="621">
                  <c:v>18</c:v>
                </c:pt>
                <c:pt idx="622">
                  <c:v>48</c:v>
                </c:pt>
                <c:pt idx="623">
                  <c:v>12</c:v>
                </c:pt>
                <c:pt idx="624">
                  <c:v>18</c:v>
                </c:pt>
                <c:pt idx="625">
                  <c:v>15</c:v>
                </c:pt>
                <c:pt idx="626">
                  <c:v>6</c:v>
                </c:pt>
                <c:pt idx="627">
                  <c:v>9</c:v>
                </c:pt>
                <c:pt idx="628">
                  <c:v>42</c:v>
                </c:pt>
                <c:pt idx="629">
                  <c:v>9</c:v>
                </c:pt>
                <c:pt idx="630">
                  <c:v>24</c:v>
                </c:pt>
                <c:pt idx="631">
                  <c:v>18</c:v>
                </c:pt>
                <c:pt idx="632">
                  <c:v>15</c:v>
                </c:pt>
                <c:pt idx="633">
                  <c:v>9</c:v>
                </c:pt>
                <c:pt idx="634">
                  <c:v>24</c:v>
                </c:pt>
                <c:pt idx="635">
                  <c:v>12</c:v>
                </c:pt>
                <c:pt idx="636">
                  <c:v>24</c:v>
                </c:pt>
                <c:pt idx="637">
                  <c:v>60</c:v>
                </c:pt>
                <c:pt idx="638">
                  <c:v>12</c:v>
                </c:pt>
                <c:pt idx="639">
                  <c:v>42</c:v>
                </c:pt>
                <c:pt idx="640">
                  <c:v>18</c:v>
                </c:pt>
                <c:pt idx="641">
                  <c:v>15</c:v>
                </c:pt>
                <c:pt idx="642">
                  <c:v>15</c:v>
                </c:pt>
                <c:pt idx="643">
                  <c:v>24</c:v>
                </c:pt>
                <c:pt idx="644">
                  <c:v>18</c:v>
                </c:pt>
                <c:pt idx="645">
                  <c:v>36</c:v>
                </c:pt>
                <c:pt idx="646">
                  <c:v>30</c:v>
                </c:pt>
                <c:pt idx="647">
                  <c:v>12</c:v>
                </c:pt>
                <c:pt idx="648">
                  <c:v>24</c:v>
                </c:pt>
                <c:pt idx="649">
                  <c:v>12</c:v>
                </c:pt>
                <c:pt idx="650">
                  <c:v>48</c:v>
                </c:pt>
                <c:pt idx="651">
                  <c:v>12</c:v>
                </c:pt>
                <c:pt idx="652">
                  <c:v>24</c:v>
                </c:pt>
                <c:pt idx="653">
                  <c:v>36</c:v>
                </c:pt>
                <c:pt idx="654">
                  <c:v>24</c:v>
                </c:pt>
                <c:pt idx="655">
                  <c:v>14</c:v>
                </c:pt>
                <c:pt idx="656">
                  <c:v>12</c:v>
                </c:pt>
                <c:pt idx="657">
                  <c:v>48</c:v>
                </c:pt>
                <c:pt idx="658">
                  <c:v>30</c:v>
                </c:pt>
                <c:pt idx="659">
                  <c:v>18</c:v>
                </c:pt>
                <c:pt idx="660">
                  <c:v>12</c:v>
                </c:pt>
                <c:pt idx="661">
                  <c:v>12</c:v>
                </c:pt>
                <c:pt idx="662">
                  <c:v>21</c:v>
                </c:pt>
                <c:pt idx="663">
                  <c:v>6</c:v>
                </c:pt>
                <c:pt idx="664">
                  <c:v>6</c:v>
                </c:pt>
                <c:pt idx="665">
                  <c:v>24</c:v>
                </c:pt>
                <c:pt idx="666">
                  <c:v>30</c:v>
                </c:pt>
                <c:pt idx="667">
                  <c:v>48</c:v>
                </c:pt>
                <c:pt idx="668">
                  <c:v>12</c:v>
                </c:pt>
                <c:pt idx="669">
                  <c:v>30</c:v>
                </c:pt>
                <c:pt idx="670">
                  <c:v>24</c:v>
                </c:pt>
                <c:pt idx="671">
                  <c:v>36</c:v>
                </c:pt>
                <c:pt idx="672">
                  <c:v>60</c:v>
                </c:pt>
                <c:pt idx="673">
                  <c:v>6</c:v>
                </c:pt>
                <c:pt idx="674">
                  <c:v>21</c:v>
                </c:pt>
                <c:pt idx="675">
                  <c:v>30</c:v>
                </c:pt>
                <c:pt idx="676">
                  <c:v>24</c:v>
                </c:pt>
                <c:pt idx="677">
                  <c:v>72</c:v>
                </c:pt>
                <c:pt idx="678">
                  <c:v>24</c:v>
                </c:pt>
                <c:pt idx="679">
                  <c:v>18</c:v>
                </c:pt>
                <c:pt idx="680">
                  <c:v>6</c:v>
                </c:pt>
                <c:pt idx="681">
                  <c:v>12</c:v>
                </c:pt>
                <c:pt idx="682">
                  <c:v>15</c:v>
                </c:pt>
                <c:pt idx="683">
                  <c:v>24</c:v>
                </c:pt>
                <c:pt idx="684">
                  <c:v>36</c:v>
                </c:pt>
                <c:pt idx="685">
                  <c:v>60</c:v>
                </c:pt>
                <c:pt idx="686">
                  <c:v>10</c:v>
                </c:pt>
                <c:pt idx="687">
                  <c:v>36</c:v>
                </c:pt>
                <c:pt idx="688">
                  <c:v>9</c:v>
                </c:pt>
                <c:pt idx="689">
                  <c:v>12</c:v>
                </c:pt>
                <c:pt idx="690">
                  <c:v>15</c:v>
                </c:pt>
                <c:pt idx="691">
                  <c:v>15</c:v>
                </c:pt>
                <c:pt idx="692">
                  <c:v>24</c:v>
                </c:pt>
                <c:pt idx="693">
                  <c:v>6</c:v>
                </c:pt>
                <c:pt idx="694">
                  <c:v>24</c:v>
                </c:pt>
                <c:pt idx="695">
                  <c:v>6</c:v>
                </c:pt>
                <c:pt idx="696">
                  <c:v>12</c:v>
                </c:pt>
                <c:pt idx="697">
                  <c:v>12</c:v>
                </c:pt>
                <c:pt idx="698">
                  <c:v>18</c:v>
                </c:pt>
                <c:pt idx="699">
                  <c:v>15</c:v>
                </c:pt>
                <c:pt idx="700">
                  <c:v>12</c:v>
                </c:pt>
                <c:pt idx="701">
                  <c:v>48</c:v>
                </c:pt>
                <c:pt idx="702">
                  <c:v>24</c:v>
                </c:pt>
                <c:pt idx="703">
                  <c:v>30</c:v>
                </c:pt>
                <c:pt idx="704">
                  <c:v>27</c:v>
                </c:pt>
                <c:pt idx="705">
                  <c:v>15</c:v>
                </c:pt>
                <c:pt idx="706">
                  <c:v>48</c:v>
                </c:pt>
                <c:pt idx="707">
                  <c:v>12</c:v>
                </c:pt>
                <c:pt idx="708">
                  <c:v>9</c:v>
                </c:pt>
                <c:pt idx="709">
                  <c:v>9</c:v>
                </c:pt>
                <c:pt idx="710">
                  <c:v>18</c:v>
                </c:pt>
                <c:pt idx="711">
                  <c:v>6</c:v>
                </c:pt>
                <c:pt idx="712">
                  <c:v>21</c:v>
                </c:pt>
                <c:pt idx="713">
                  <c:v>9</c:v>
                </c:pt>
                <c:pt idx="714">
                  <c:v>60</c:v>
                </c:pt>
                <c:pt idx="715">
                  <c:v>30</c:v>
                </c:pt>
                <c:pt idx="716">
                  <c:v>30</c:v>
                </c:pt>
                <c:pt idx="717">
                  <c:v>18</c:v>
                </c:pt>
                <c:pt idx="718">
                  <c:v>24</c:v>
                </c:pt>
                <c:pt idx="719">
                  <c:v>20</c:v>
                </c:pt>
                <c:pt idx="720">
                  <c:v>9</c:v>
                </c:pt>
                <c:pt idx="721">
                  <c:v>6</c:v>
                </c:pt>
                <c:pt idx="722">
                  <c:v>12</c:v>
                </c:pt>
                <c:pt idx="723">
                  <c:v>9</c:v>
                </c:pt>
                <c:pt idx="724">
                  <c:v>27</c:v>
                </c:pt>
                <c:pt idx="725">
                  <c:v>6</c:v>
                </c:pt>
                <c:pt idx="726">
                  <c:v>15</c:v>
                </c:pt>
                <c:pt idx="727">
                  <c:v>18</c:v>
                </c:pt>
                <c:pt idx="728">
                  <c:v>48</c:v>
                </c:pt>
                <c:pt idx="729">
                  <c:v>24</c:v>
                </c:pt>
                <c:pt idx="730">
                  <c:v>24</c:v>
                </c:pt>
                <c:pt idx="731">
                  <c:v>24</c:v>
                </c:pt>
                <c:pt idx="732">
                  <c:v>8</c:v>
                </c:pt>
                <c:pt idx="733">
                  <c:v>24</c:v>
                </c:pt>
                <c:pt idx="734">
                  <c:v>4</c:v>
                </c:pt>
                <c:pt idx="735">
                  <c:v>36</c:v>
                </c:pt>
                <c:pt idx="736">
                  <c:v>24</c:v>
                </c:pt>
                <c:pt idx="737">
                  <c:v>18</c:v>
                </c:pt>
                <c:pt idx="738">
                  <c:v>6</c:v>
                </c:pt>
                <c:pt idx="739">
                  <c:v>30</c:v>
                </c:pt>
                <c:pt idx="740">
                  <c:v>24</c:v>
                </c:pt>
                <c:pt idx="741">
                  <c:v>10</c:v>
                </c:pt>
                <c:pt idx="742">
                  <c:v>21</c:v>
                </c:pt>
                <c:pt idx="743">
                  <c:v>24</c:v>
                </c:pt>
                <c:pt idx="744">
                  <c:v>39</c:v>
                </c:pt>
                <c:pt idx="745">
                  <c:v>13</c:v>
                </c:pt>
                <c:pt idx="746">
                  <c:v>15</c:v>
                </c:pt>
                <c:pt idx="747">
                  <c:v>12</c:v>
                </c:pt>
                <c:pt idx="748">
                  <c:v>21</c:v>
                </c:pt>
                <c:pt idx="749">
                  <c:v>15</c:v>
                </c:pt>
                <c:pt idx="750">
                  <c:v>6</c:v>
                </c:pt>
                <c:pt idx="751">
                  <c:v>18</c:v>
                </c:pt>
                <c:pt idx="752">
                  <c:v>12</c:v>
                </c:pt>
                <c:pt idx="753">
                  <c:v>30</c:v>
                </c:pt>
                <c:pt idx="754">
                  <c:v>12</c:v>
                </c:pt>
                <c:pt idx="755">
                  <c:v>24</c:v>
                </c:pt>
                <c:pt idx="756">
                  <c:v>6</c:v>
                </c:pt>
                <c:pt idx="757">
                  <c:v>15</c:v>
                </c:pt>
                <c:pt idx="758">
                  <c:v>24</c:v>
                </c:pt>
                <c:pt idx="759">
                  <c:v>12</c:v>
                </c:pt>
                <c:pt idx="760">
                  <c:v>15</c:v>
                </c:pt>
                <c:pt idx="761">
                  <c:v>18</c:v>
                </c:pt>
                <c:pt idx="762">
                  <c:v>12</c:v>
                </c:pt>
                <c:pt idx="763">
                  <c:v>21</c:v>
                </c:pt>
                <c:pt idx="764">
                  <c:v>24</c:v>
                </c:pt>
                <c:pt idx="765">
                  <c:v>12</c:v>
                </c:pt>
                <c:pt idx="766">
                  <c:v>30</c:v>
                </c:pt>
                <c:pt idx="767">
                  <c:v>10</c:v>
                </c:pt>
                <c:pt idx="768">
                  <c:v>12</c:v>
                </c:pt>
                <c:pt idx="769">
                  <c:v>12</c:v>
                </c:pt>
                <c:pt idx="770">
                  <c:v>24</c:v>
                </c:pt>
                <c:pt idx="771">
                  <c:v>36</c:v>
                </c:pt>
                <c:pt idx="772">
                  <c:v>21</c:v>
                </c:pt>
                <c:pt idx="773">
                  <c:v>24</c:v>
                </c:pt>
                <c:pt idx="774">
                  <c:v>12</c:v>
                </c:pt>
                <c:pt idx="775">
                  <c:v>24</c:v>
                </c:pt>
                <c:pt idx="776">
                  <c:v>36</c:v>
                </c:pt>
                <c:pt idx="777">
                  <c:v>18</c:v>
                </c:pt>
                <c:pt idx="778">
                  <c:v>36</c:v>
                </c:pt>
                <c:pt idx="779">
                  <c:v>18</c:v>
                </c:pt>
                <c:pt idx="780">
                  <c:v>39</c:v>
                </c:pt>
                <c:pt idx="781">
                  <c:v>24</c:v>
                </c:pt>
                <c:pt idx="782">
                  <c:v>12</c:v>
                </c:pt>
                <c:pt idx="783">
                  <c:v>12</c:v>
                </c:pt>
                <c:pt idx="784">
                  <c:v>20</c:v>
                </c:pt>
                <c:pt idx="785">
                  <c:v>18</c:v>
                </c:pt>
                <c:pt idx="786">
                  <c:v>22</c:v>
                </c:pt>
                <c:pt idx="787">
                  <c:v>48</c:v>
                </c:pt>
                <c:pt idx="788">
                  <c:v>48</c:v>
                </c:pt>
                <c:pt idx="789">
                  <c:v>40</c:v>
                </c:pt>
                <c:pt idx="790">
                  <c:v>21</c:v>
                </c:pt>
                <c:pt idx="791">
                  <c:v>24</c:v>
                </c:pt>
                <c:pt idx="792">
                  <c:v>6</c:v>
                </c:pt>
                <c:pt idx="793">
                  <c:v>24</c:v>
                </c:pt>
                <c:pt idx="794">
                  <c:v>24</c:v>
                </c:pt>
                <c:pt idx="795">
                  <c:v>9</c:v>
                </c:pt>
                <c:pt idx="796">
                  <c:v>18</c:v>
                </c:pt>
                <c:pt idx="797">
                  <c:v>12</c:v>
                </c:pt>
                <c:pt idx="798">
                  <c:v>24</c:v>
                </c:pt>
                <c:pt idx="799">
                  <c:v>9</c:v>
                </c:pt>
                <c:pt idx="800">
                  <c:v>24</c:v>
                </c:pt>
                <c:pt idx="801">
                  <c:v>18</c:v>
                </c:pt>
                <c:pt idx="802">
                  <c:v>20</c:v>
                </c:pt>
                <c:pt idx="803">
                  <c:v>12</c:v>
                </c:pt>
                <c:pt idx="804">
                  <c:v>12</c:v>
                </c:pt>
                <c:pt idx="805">
                  <c:v>36</c:v>
                </c:pt>
                <c:pt idx="806">
                  <c:v>6</c:v>
                </c:pt>
                <c:pt idx="807">
                  <c:v>12</c:v>
                </c:pt>
                <c:pt idx="808">
                  <c:v>42</c:v>
                </c:pt>
                <c:pt idx="809">
                  <c:v>15</c:v>
                </c:pt>
                <c:pt idx="810">
                  <c:v>8</c:v>
                </c:pt>
                <c:pt idx="811">
                  <c:v>6</c:v>
                </c:pt>
                <c:pt idx="812">
                  <c:v>36</c:v>
                </c:pt>
                <c:pt idx="813">
                  <c:v>48</c:v>
                </c:pt>
                <c:pt idx="814">
                  <c:v>48</c:v>
                </c:pt>
                <c:pt idx="815">
                  <c:v>36</c:v>
                </c:pt>
                <c:pt idx="816">
                  <c:v>6</c:v>
                </c:pt>
                <c:pt idx="817">
                  <c:v>6</c:v>
                </c:pt>
                <c:pt idx="818">
                  <c:v>36</c:v>
                </c:pt>
                <c:pt idx="819">
                  <c:v>18</c:v>
                </c:pt>
                <c:pt idx="820">
                  <c:v>12</c:v>
                </c:pt>
                <c:pt idx="821">
                  <c:v>12</c:v>
                </c:pt>
                <c:pt idx="822">
                  <c:v>36</c:v>
                </c:pt>
                <c:pt idx="823">
                  <c:v>8</c:v>
                </c:pt>
                <c:pt idx="824">
                  <c:v>18</c:v>
                </c:pt>
                <c:pt idx="825">
                  <c:v>21</c:v>
                </c:pt>
                <c:pt idx="826">
                  <c:v>18</c:v>
                </c:pt>
                <c:pt idx="827">
                  <c:v>18</c:v>
                </c:pt>
                <c:pt idx="828">
                  <c:v>36</c:v>
                </c:pt>
                <c:pt idx="829">
                  <c:v>48</c:v>
                </c:pt>
                <c:pt idx="830">
                  <c:v>24</c:v>
                </c:pt>
                <c:pt idx="831">
                  <c:v>18</c:v>
                </c:pt>
                <c:pt idx="832">
                  <c:v>45</c:v>
                </c:pt>
                <c:pt idx="833">
                  <c:v>24</c:v>
                </c:pt>
                <c:pt idx="834">
                  <c:v>15</c:v>
                </c:pt>
                <c:pt idx="835">
                  <c:v>12</c:v>
                </c:pt>
                <c:pt idx="836">
                  <c:v>12</c:v>
                </c:pt>
                <c:pt idx="837">
                  <c:v>4</c:v>
                </c:pt>
                <c:pt idx="838">
                  <c:v>24</c:v>
                </c:pt>
                <c:pt idx="839">
                  <c:v>24</c:v>
                </c:pt>
                <c:pt idx="840">
                  <c:v>36</c:v>
                </c:pt>
                <c:pt idx="841">
                  <c:v>21</c:v>
                </c:pt>
                <c:pt idx="842">
                  <c:v>18</c:v>
                </c:pt>
                <c:pt idx="843">
                  <c:v>24</c:v>
                </c:pt>
                <c:pt idx="844">
                  <c:v>18</c:v>
                </c:pt>
                <c:pt idx="845">
                  <c:v>21</c:v>
                </c:pt>
                <c:pt idx="846">
                  <c:v>18</c:v>
                </c:pt>
                <c:pt idx="847">
                  <c:v>24</c:v>
                </c:pt>
                <c:pt idx="848">
                  <c:v>9</c:v>
                </c:pt>
                <c:pt idx="849">
                  <c:v>12</c:v>
                </c:pt>
                <c:pt idx="850">
                  <c:v>20</c:v>
                </c:pt>
                <c:pt idx="851">
                  <c:v>24</c:v>
                </c:pt>
                <c:pt idx="852">
                  <c:v>15</c:v>
                </c:pt>
                <c:pt idx="853">
                  <c:v>18</c:v>
                </c:pt>
                <c:pt idx="854">
                  <c:v>36</c:v>
                </c:pt>
                <c:pt idx="855">
                  <c:v>24</c:v>
                </c:pt>
                <c:pt idx="856">
                  <c:v>10</c:v>
                </c:pt>
                <c:pt idx="857">
                  <c:v>15</c:v>
                </c:pt>
                <c:pt idx="858">
                  <c:v>15</c:v>
                </c:pt>
                <c:pt idx="859">
                  <c:v>9</c:v>
                </c:pt>
                <c:pt idx="860">
                  <c:v>24</c:v>
                </c:pt>
                <c:pt idx="861">
                  <c:v>18</c:v>
                </c:pt>
                <c:pt idx="862">
                  <c:v>24</c:v>
                </c:pt>
                <c:pt idx="863">
                  <c:v>27</c:v>
                </c:pt>
                <c:pt idx="864">
                  <c:v>10</c:v>
                </c:pt>
                <c:pt idx="865">
                  <c:v>15</c:v>
                </c:pt>
                <c:pt idx="866">
                  <c:v>18</c:v>
                </c:pt>
                <c:pt idx="867">
                  <c:v>12</c:v>
                </c:pt>
                <c:pt idx="868">
                  <c:v>36</c:v>
                </c:pt>
                <c:pt idx="869">
                  <c:v>12</c:v>
                </c:pt>
                <c:pt idx="870">
                  <c:v>36</c:v>
                </c:pt>
                <c:pt idx="871">
                  <c:v>6</c:v>
                </c:pt>
                <c:pt idx="872">
                  <c:v>24</c:v>
                </c:pt>
                <c:pt idx="873">
                  <c:v>15</c:v>
                </c:pt>
                <c:pt idx="874">
                  <c:v>12</c:v>
                </c:pt>
                <c:pt idx="875">
                  <c:v>11</c:v>
                </c:pt>
                <c:pt idx="876">
                  <c:v>18</c:v>
                </c:pt>
                <c:pt idx="877">
                  <c:v>36</c:v>
                </c:pt>
                <c:pt idx="878">
                  <c:v>9</c:v>
                </c:pt>
                <c:pt idx="879">
                  <c:v>30</c:v>
                </c:pt>
                <c:pt idx="880">
                  <c:v>24</c:v>
                </c:pt>
                <c:pt idx="881">
                  <c:v>24</c:v>
                </c:pt>
                <c:pt idx="882">
                  <c:v>30</c:v>
                </c:pt>
                <c:pt idx="883">
                  <c:v>18</c:v>
                </c:pt>
                <c:pt idx="884">
                  <c:v>24</c:v>
                </c:pt>
                <c:pt idx="885">
                  <c:v>12</c:v>
                </c:pt>
                <c:pt idx="886">
                  <c:v>24</c:v>
                </c:pt>
                <c:pt idx="887">
                  <c:v>48</c:v>
                </c:pt>
                <c:pt idx="888">
                  <c:v>36</c:v>
                </c:pt>
                <c:pt idx="889">
                  <c:v>28</c:v>
                </c:pt>
                <c:pt idx="890">
                  <c:v>27</c:v>
                </c:pt>
                <c:pt idx="891">
                  <c:v>15</c:v>
                </c:pt>
                <c:pt idx="892">
                  <c:v>12</c:v>
                </c:pt>
                <c:pt idx="893">
                  <c:v>36</c:v>
                </c:pt>
                <c:pt idx="894">
                  <c:v>18</c:v>
                </c:pt>
                <c:pt idx="895">
                  <c:v>36</c:v>
                </c:pt>
                <c:pt idx="896">
                  <c:v>21</c:v>
                </c:pt>
                <c:pt idx="897">
                  <c:v>12</c:v>
                </c:pt>
                <c:pt idx="898">
                  <c:v>15</c:v>
                </c:pt>
                <c:pt idx="899">
                  <c:v>18</c:v>
                </c:pt>
                <c:pt idx="900">
                  <c:v>16</c:v>
                </c:pt>
                <c:pt idx="901">
                  <c:v>20</c:v>
                </c:pt>
                <c:pt idx="902">
                  <c:v>36</c:v>
                </c:pt>
                <c:pt idx="903">
                  <c:v>15</c:v>
                </c:pt>
                <c:pt idx="904">
                  <c:v>24</c:v>
                </c:pt>
                <c:pt idx="905">
                  <c:v>12</c:v>
                </c:pt>
                <c:pt idx="906">
                  <c:v>21</c:v>
                </c:pt>
                <c:pt idx="907">
                  <c:v>36</c:v>
                </c:pt>
                <c:pt idx="908">
                  <c:v>15</c:v>
                </c:pt>
                <c:pt idx="909">
                  <c:v>9</c:v>
                </c:pt>
                <c:pt idx="910">
                  <c:v>36</c:v>
                </c:pt>
                <c:pt idx="911">
                  <c:v>24</c:v>
                </c:pt>
                <c:pt idx="912">
                  <c:v>30</c:v>
                </c:pt>
                <c:pt idx="913">
                  <c:v>11</c:v>
                </c:pt>
                <c:pt idx="914">
                  <c:v>24</c:v>
                </c:pt>
                <c:pt idx="915">
                  <c:v>48</c:v>
                </c:pt>
                <c:pt idx="916">
                  <c:v>10</c:v>
                </c:pt>
                <c:pt idx="917">
                  <c:v>6</c:v>
                </c:pt>
                <c:pt idx="918">
                  <c:v>24</c:v>
                </c:pt>
                <c:pt idx="919">
                  <c:v>24</c:v>
                </c:pt>
                <c:pt idx="920">
                  <c:v>18</c:v>
                </c:pt>
                <c:pt idx="921">
                  <c:v>48</c:v>
                </c:pt>
                <c:pt idx="922">
                  <c:v>9</c:v>
                </c:pt>
                <c:pt idx="923">
                  <c:v>12</c:v>
                </c:pt>
                <c:pt idx="924">
                  <c:v>24</c:v>
                </c:pt>
                <c:pt idx="925">
                  <c:v>12</c:v>
                </c:pt>
                <c:pt idx="926">
                  <c:v>18</c:v>
                </c:pt>
                <c:pt idx="927">
                  <c:v>48</c:v>
                </c:pt>
                <c:pt idx="928">
                  <c:v>30</c:v>
                </c:pt>
                <c:pt idx="929">
                  <c:v>12</c:v>
                </c:pt>
                <c:pt idx="930">
                  <c:v>24</c:v>
                </c:pt>
                <c:pt idx="931">
                  <c:v>9</c:v>
                </c:pt>
                <c:pt idx="932">
                  <c:v>9</c:v>
                </c:pt>
                <c:pt idx="933">
                  <c:v>12</c:v>
                </c:pt>
                <c:pt idx="934">
                  <c:v>12</c:v>
                </c:pt>
                <c:pt idx="935">
                  <c:v>30</c:v>
                </c:pt>
                <c:pt idx="936">
                  <c:v>9</c:v>
                </c:pt>
                <c:pt idx="937">
                  <c:v>6</c:v>
                </c:pt>
                <c:pt idx="938">
                  <c:v>60</c:v>
                </c:pt>
                <c:pt idx="939">
                  <c:v>24</c:v>
                </c:pt>
                <c:pt idx="940">
                  <c:v>12</c:v>
                </c:pt>
                <c:pt idx="941">
                  <c:v>10</c:v>
                </c:pt>
                <c:pt idx="942">
                  <c:v>24</c:v>
                </c:pt>
                <c:pt idx="943">
                  <c:v>4</c:v>
                </c:pt>
                <c:pt idx="944">
                  <c:v>15</c:v>
                </c:pt>
                <c:pt idx="945">
                  <c:v>48</c:v>
                </c:pt>
                <c:pt idx="946">
                  <c:v>24</c:v>
                </c:pt>
                <c:pt idx="947">
                  <c:v>12</c:v>
                </c:pt>
                <c:pt idx="948">
                  <c:v>18</c:v>
                </c:pt>
                <c:pt idx="949">
                  <c:v>24</c:v>
                </c:pt>
                <c:pt idx="950">
                  <c:v>18</c:v>
                </c:pt>
                <c:pt idx="951">
                  <c:v>36</c:v>
                </c:pt>
                <c:pt idx="952">
                  <c:v>24</c:v>
                </c:pt>
                <c:pt idx="953">
                  <c:v>36</c:v>
                </c:pt>
                <c:pt idx="954">
                  <c:v>12</c:v>
                </c:pt>
                <c:pt idx="955">
                  <c:v>24</c:v>
                </c:pt>
                <c:pt idx="956">
                  <c:v>30</c:v>
                </c:pt>
                <c:pt idx="957">
                  <c:v>9</c:v>
                </c:pt>
                <c:pt idx="958">
                  <c:v>28</c:v>
                </c:pt>
                <c:pt idx="959">
                  <c:v>24</c:v>
                </c:pt>
                <c:pt idx="960">
                  <c:v>6</c:v>
                </c:pt>
                <c:pt idx="961">
                  <c:v>21</c:v>
                </c:pt>
                <c:pt idx="962">
                  <c:v>15</c:v>
                </c:pt>
                <c:pt idx="963">
                  <c:v>24</c:v>
                </c:pt>
                <c:pt idx="964">
                  <c:v>6</c:v>
                </c:pt>
                <c:pt idx="965">
                  <c:v>30</c:v>
                </c:pt>
                <c:pt idx="966">
                  <c:v>27</c:v>
                </c:pt>
                <c:pt idx="967">
                  <c:v>15</c:v>
                </c:pt>
                <c:pt idx="968">
                  <c:v>42</c:v>
                </c:pt>
                <c:pt idx="969">
                  <c:v>11</c:v>
                </c:pt>
                <c:pt idx="970">
                  <c:v>15</c:v>
                </c:pt>
                <c:pt idx="971">
                  <c:v>24</c:v>
                </c:pt>
                <c:pt idx="972">
                  <c:v>24</c:v>
                </c:pt>
                <c:pt idx="973">
                  <c:v>60</c:v>
                </c:pt>
                <c:pt idx="974">
                  <c:v>30</c:v>
                </c:pt>
                <c:pt idx="975">
                  <c:v>24</c:v>
                </c:pt>
                <c:pt idx="976">
                  <c:v>6</c:v>
                </c:pt>
                <c:pt idx="977">
                  <c:v>18</c:v>
                </c:pt>
                <c:pt idx="978">
                  <c:v>24</c:v>
                </c:pt>
                <c:pt idx="979">
                  <c:v>15</c:v>
                </c:pt>
                <c:pt idx="980">
                  <c:v>30</c:v>
                </c:pt>
                <c:pt idx="981">
                  <c:v>48</c:v>
                </c:pt>
                <c:pt idx="982">
                  <c:v>21</c:v>
                </c:pt>
                <c:pt idx="983">
                  <c:v>36</c:v>
                </c:pt>
                <c:pt idx="984">
                  <c:v>24</c:v>
                </c:pt>
                <c:pt idx="985">
                  <c:v>15</c:v>
                </c:pt>
                <c:pt idx="986">
                  <c:v>42</c:v>
                </c:pt>
                <c:pt idx="987">
                  <c:v>13</c:v>
                </c:pt>
                <c:pt idx="988">
                  <c:v>24</c:v>
                </c:pt>
                <c:pt idx="989">
                  <c:v>24</c:v>
                </c:pt>
                <c:pt idx="990">
                  <c:v>12</c:v>
                </c:pt>
                <c:pt idx="991">
                  <c:v>15</c:v>
                </c:pt>
                <c:pt idx="992">
                  <c:v>18</c:v>
                </c:pt>
                <c:pt idx="993">
                  <c:v>36</c:v>
                </c:pt>
                <c:pt idx="994">
                  <c:v>12</c:v>
                </c:pt>
                <c:pt idx="995">
                  <c:v>12</c:v>
                </c:pt>
                <c:pt idx="996">
                  <c:v>30</c:v>
                </c:pt>
                <c:pt idx="997">
                  <c:v>12</c:v>
                </c:pt>
                <c:pt idx="998">
                  <c:v>45</c:v>
                </c:pt>
                <c:pt idx="999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9-442E-98E6-B3E79909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497600"/>
        <c:axId val="1"/>
      </c:scatterChart>
      <c:valAx>
        <c:axId val="129949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FR"/>
                  <a:t>Amount</a:t>
                </a:r>
              </a:p>
            </c:rich>
          </c:tx>
          <c:layout>
            <c:manualLayout>
              <c:xMode val="edge"/>
              <c:yMode val="edge"/>
              <c:x val="0.47952417008079545"/>
              <c:y val="0.89537780357529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FR"/>
                  <a:t>Duration</a:t>
                </a:r>
              </a:p>
            </c:rich>
          </c:tx>
          <c:layout>
            <c:manualLayout>
              <c:xMode val="edge"/>
              <c:yMode val="edge"/>
              <c:x val="3.2787977441421916E-2"/>
              <c:y val="0.42152526467018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299497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itstream Vera Sans"/>
          <a:ea typeface="Bitstream Vera Sans"/>
          <a:cs typeface="Bitstream Vera Sans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r>
              <a:rPr lang="fr-FR"/>
              <a:t>Tableau de contingence</a:t>
            </a:r>
          </a:p>
        </c:rich>
      </c:tx>
      <c:layout>
        <c:manualLayout>
          <c:xMode val="edge"/>
          <c:yMode val="edge"/>
          <c:x val="0.32975163049395417"/>
          <c:y val="2.9724969902586759E-2"/>
        </c:manualLayout>
      </c:layout>
      <c:overlay val="0"/>
      <c:spPr>
        <a:noFill/>
        <a:ln w="25400">
          <a:noFill/>
        </a:ln>
      </c:spPr>
    </c:title>
    <c:autoTitleDeleted val="0"/>
    <c:view3D>
      <c:rotX val="5"/>
      <c:hPercent val="100"/>
      <c:rotY val="165"/>
      <c:depthPercent val="100"/>
      <c:rAngAx val="0"/>
      <c:perspective val="1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09056197455572"/>
          <c:y val="0.11677666747444798"/>
          <c:w val="0.67674517630785369"/>
          <c:h val="0.70490642911848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'var. ordinales - paires C et D'!$I$40</c:f>
              <c:strCache>
                <c:ptCount val="1"/>
                <c:pt idx="0">
                  <c:v>lo_1_year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'var. ordinales - paires C et D'!$J$39:$L$39</c:f>
              <c:strCache>
                <c:ptCount val="3"/>
                <c:pt idx="0">
                  <c:v>lo_1000</c:v>
                </c:pt>
                <c:pt idx="1">
                  <c:v>1000_2000</c:v>
                </c:pt>
                <c:pt idx="2">
                  <c:v>up_2000</c:v>
                </c:pt>
              </c:strCache>
            </c:strRef>
          </c:cat>
          <c:val>
            <c:numRef>
              <c:f>'var. ordinales - paires C et D'!$J$40:$L$40</c:f>
              <c:numCache>
                <c:formatCode>General</c:formatCode>
                <c:ptCount val="3"/>
                <c:pt idx="0">
                  <c:v>93</c:v>
                </c:pt>
                <c:pt idx="1">
                  <c:v>161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C81-B384-FD1D127EFBEF}"/>
            </c:ext>
          </c:extLst>
        </c:ser>
        <c:ser>
          <c:idx val="1"/>
          <c:order val="1"/>
          <c:tx>
            <c:strRef>
              <c:f>'var. ordinales - paires C et D'!$I$41</c:f>
              <c:strCache>
                <c:ptCount val="1"/>
                <c:pt idx="0">
                  <c:v>1_2_years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'var. ordinales - paires C et D'!$J$41:$L$41</c:f>
              <c:numCache>
                <c:formatCode>General</c:formatCode>
                <c:ptCount val="3"/>
                <c:pt idx="0">
                  <c:v>22</c:v>
                </c:pt>
                <c:pt idx="1">
                  <c:v>146</c:v>
                </c:pt>
                <c:pt idx="2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B-4C81-B384-FD1D127EFBEF}"/>
            </c:ext>
          </c:extLst>
        </c:ser>
        <c:ser>
          <c:idx val="2"/>
          <c:order val="2"/>
          <c:tx>
            <c:strRef>
              <c:f>'var. ordinales - paires C et D'!$I$42</c:f>
              <c:strCache>
                <c:ptCount val="1"/>
                <c:pt idx="0">
                  <c:v>up_2_years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'var. ordinales - paires C et D'!$J$42:$L$42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B-4C81-B384-FD1D127EF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1845520"/>
        <c:axId val="1"/>
        <c:axId val="2"/>
      </c:bar3DChart>
      <c:catAx>
        <c:axId val="129184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FR"/>
                  <a:t>amount</a:t>
                </a:r>
              </a:p>
            </c:rich>
          </c:tx>
          <c:layout>
            <c:manualLayout>
              <c:xMode val="edge"/>
              <c:yMode val="edge"/>
              <c:x val="0.65950326098790835"/>
              <c:y val="0.80682061164164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FR"/>
                  <a:t>Effectif</a:t>
                </a:r>
              </a:p>
            </c:rich>
          </c:tx>
          <c:layout>
            <c:manualLayout>
              <c:xMode val="edge"/>
              <c:yMode val="edge"/>
              <c:x val="0.87718244190221806"/>
              <c:y val="0.4522441849464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291845520"/>
        <c:crosses val="min"/>
        <c:crossBetween val="between"/>
      </c:valAx>
      <c:serAx>
        <c:axId val="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FR"/>
                  <a:t>duration</a:t>
                </a:r>
              </a:p>
            </c:rich>
          </c:tx>
          <c:layout>
            <c:manualLayout>
              <c:xMode val="edge"/>
              <c:yMode val="edge"/>
              <c:x val="3.8794309469876963E-2"/>
              <c:y val="0.71552248979798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itstream Vera Sans"/>
          <a:ea typeface="Bitstream Vera Sans"/>
          <a:cs typeface="Bitstream Vera Sans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14</xdr:col>
      <xdr:colOff>0</xdr:colOff>
      <xdr:row>24</xdr:row>
      <xdr:rowOff>0</xdr:rowOff>
    </xdr:to>
    <xdr:graphicFrame macro="">
      <xdr:nvGraphicFramePr>
        <xdr:cNvPr id="7173" name="Graphique 5">
          <a:extLst>
            <a:ext uri="{FF2B5EF4-FFF2-40B4-BE49-F238E27FC236}">
              <a16:creationId xmlns:a16="http://schemas.microsoft.com/office/drawing/2014/main" id="{66972E9F-877F-4F26-B096-7E883CCB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11</xdr:row>
      <xdr:rowOff>95250</xdr:rowOff>
    </xdr:from>
    <xdr:to>
      <xdr:col>21</xdr:col>
      <xdr:colOff>0</xdr:colOff>
      <xdr:row>43</xdr:row>
      <xdr:rowOff>9525</xdr:rowOff>
    </xdr:to>
    <xdr:graphicFrame macro="">
      <xdr:nvGraphicFramePr>
        <xdr:cNvPr id="7176" name="Graphique 8">
          <a:extLst>
            <a:ext uri="{FF2B5EF4-FFF2-40B4-BE49-F238E27FC236}">
              <a16:creationId xmlns:a16="http://schemas.microsoft.com/office/drawing/2014/main" id="{DC93141F-3B35-4CB2-87E3-4D373D207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son" refreshedDate="39323.648447337961" createdVersion="1" recordCount="1000" upgradeOnRefresh="1" xr:uid="{00000000-000A-0000-FFFF-FFFF00000000}">
  <cacheSource type="worksheet">
    <worksheetSource ref="C2:F1002" sheet="Table 2 x 2 - Tel x ForeignWker"/>
  </cacheSource>
  <cacheFields count="4">
    <cacheField name="own_telephone" numFmtId="0">
      <sharedItems count="2">
        <s v="yes"/>
        <s v="none"/>
      </sharedItems>
    </cacheField>
    <cacheField name="foreign_worker" numFmtId="0">
      <sharedItems count="2">
        <s v="yes"/>
        <s v="no"/>
      </sharedItems>
    </cacheField>
    <cacheField name="Ytelephone" numFmtId="0">
      <sharedItems containsSemiMixedTypes="0" containsString="0" containsNumber="1" containsInteger="1" minValue="0" maxValue="1" count="2">
        <n v="1"/>
        <n v="0"/>
      </sharedItems>
    </cacheField>
    <cacheField name="Xforeign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son" refreshedDate="39331.701485763886" createdVersion="1" recordCount="1000" upgradeOnRefresh="1" xr:uid="{00000000-000A-0000-FFFF-FFFF01000000}">
  <cacheSource type="worksheet">
    <worksheetSource ref="A1:C1001" sheet="Kappa Cohen - 2 juges"/>
  </cacheSource>
  <cacheFields count="3">
    <cacheField name="Numéro" numFmtId="0">
      <sharedItems containsSemiMixedTypes="0" containsString="0" containsNumber="1" containsInteger="1"/>
    </cacheField>
    <cacheField name="JUGE 1" numFmtId="0">
      <sharedItems count="3">
        <s v="good"/>
        <s v="bad"/>
        <s v="indet"/>
      </sharedItems>
    </cacheField>
    <cacheField name="JUGE 2" numFmtId="0">
      <sharedItems count="3">
        <s v="good"/>
        <s v="bad"/>
        <s v="ind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/>
</file>

<file path=xl/pivotCache/pivotCacheRecords2.xml><?xml version="1.0" encoding="utf-8"?>
<pivotCacheRecords xmlns="http://schemas.openxmlformats.org/spreadsheetml/2006/main" xmlns:r="http://schemas.openxmlformats.org/officeDocument/2006/relationships" count="1000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1" cacheId="0" dataOnRows="1" applyNumberFormats="0" applyBorderFormats="0" applyFontFormats="0" applyPatternFormats="0" applyAlignmentFormats="0" applyWidthHeightFormats="1" dataCaption="Données" showItems="0" showMultipleLabel="0" showMemberPropertyTips="0" useAutoFormatting="1" itemPrintTitles="1" indent="0" compact="0" compactData="0" gridDropZones="1">
  <location ref="I4:L8" firstHeaderRow="1" firstDataRow="2" firstDataCol="1"/>
  <pivotFields count="4">
    <pivotField axis="axisRow" dataField="1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NB own_telephone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eau croisé dynamique1" cacheId="1" dataOnRows="1" applyNumberFormats="0" applyBorderFormats="0" applyFontFormats="0" applyPatternFormats="0" applyAlignmentFormats="0" applyWidthHeightFormats="1" dataCaption="Données" showItems="0" showMultipleLabel="0" showMemberPropertyTips="0" useAutoFormatting="1" itemPrintTitles="1" indent="0" compact="0" compactData="0" gridDropZones="1">
  <location ref="E3:I8" firstHeaderRow="1" firstDataRow="2" firstDataCol="1"/>
  <pivotFields count="3">
    <pivotField compact="0" outline="0" subtotalTop="0" showAll="0" includeNewItemsInFilter="1"/>
    <pivotField axis="axisRow" dataField="1" compact="0" outline="0" subtotalTop="0" showAll="0" includeNewItemsInFilter="1">
      <items count="4">
        <item x="1"/>
        <item x="0"/>
        <item x="2"/>
        <item t="default"/>
      </items>
    </pivotField>
    <pivotField axis="axisCol" compact="0" outline="0" subtotalTop="0" showAll="0" includeNewItemsInFilter="1">
      <items count="4"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NB JUGE 1" fld="1" subtotal="count" baseField="0" baseItem="0"/>
  </dataFields>
  <formats count="3">
    <format dxfId="2">
      <pivotArea outline="0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1">
      <pivotArea outline="0" fieldPosition="0">
        <references count="2">
          <reference field="1" count="1" selected="0">
            <x v="1"/>
          </reference>
          <reference field="2" count="1" selected="0">
            <x v="1"/>
          </reference>
        </references>
      </pivotArea>
    </format>
    <format dxfId="0">
      <pivotArea outline="0" fieldPosition="0">
        <references count="2">
          <reference field="1" count="1" selected="0">
            <x v="2"/>
          </reference>
          <reference field="2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abSelected="1" workbookViewId="0"/>
  </sheetViews>
  <sheetFormatPr baseColWidth="10" defaultRowHeight="11.25"/>
  <cols>
    <col min="14" max="14" width="19.5" bestFit="1" customWidth="1"/>
  </cols>
  <sheetData>
    <row r="1" spans="1:23" ht="12.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4" t="s">
        <v>22</v>
      </c>
    </row>
    <row r="2" spans="1:23">
      <c r="A2" t="s">
        <v>23</v>
      </c>
      <c r="B2">
        <v>6</v>
      </c>
      <c r="C2" t="str">
        <f t="shared" ref="C2:C65" si="0">IF(B2&lt;=12,"lo_1_year",IF(B2&lt;=24,"1_2_years","up_2_years"))</f>
        <v>lo_1_year</v>
      </c>
      <c r="D2" t="s">
        <v>24</v>
      </c>
      <c r="E2" t="s">
        <v>25</v>
      </c>
      <c r="F2">
        <v>1169</v>
      </c>
      <c r="G2" t="str">
        <f t="shared" ref="G2:G65" si="1">IF(F2&lt;=1000,"lo_1000",IF(F2&lt;=2000,"1000_2000","up_2000"))</f>
        <v>1000_2000</v>
      </c>
      <c r="H2" t="s">
        <v>26</v>
      </c>
      <c r="I2" t="s">
        <v>27</v>
      </c>
      <c r="J2">
        <v>4</v>
      </c>
      <c r="K2" t="s">
        <v>28</v>
      </c>
      <c r="L2" t="s">
        <v>29</v>
      </c>
      <c r="M2">
        <v>4</v>
      </c>
      <c r="N2" t="s">
        <v>30</v>
      </c>
      <c r="O2">
        <v>67</v>
      </c>
      <c r="P2" t="s">
        <v>29</v>
      </c>
      <c r="Q2" t="s">
        <v>31</v>
      </c>
      <c r="R2">
        <v>2</v>
      </c>
      <c r="S2" t="s">
        <v>32</v>
      </c>
      <c r="T2">
        <v>1</v>
      </c>
      <c r="U2" t="s">
        <v>33</v>
      </c>
      <c r="V2" t="s">
        <v>33</v>
      </c>
      <c r="W2" t="s">
        <v>34</v>
      </c>
    </row>
    <row r="3" spans="1:23">
      <c r="A3" t="s">
        <v>35</v>
      </c>
      <c r="B3">
        <v>48</v>
      </c>
      <c r="C3" t="str">
        <f t="shared" si="0"/>
        <v>up_2_years</v>
      </c>
      <c r="D3" t="s">
        <v>36</v>
      </c>
      <c r="E3" t="s">
        <v>25</v>
      </c>
      <c r="F3">
        <v>5951</v>
      </c>
      <c r="G3" t="str">
        <f t="shared" si="1"/>
        <v>up_2000</v>
      </c>
      <c r="H3" t="s">
        <v>37</v>
      </c>
      <c r="I3" t="s">
        <v>38</v>
      </c>
      <c r="J3">
        <v>2</v>
      </c>
      <c r="K3" t="s">
        <v>39</v>
      </c>
      <c r="L3" t="s">
        <v>29</v>
      </c>
      <c r="M3">
        <v>2</v>
      </c>
      <c r="N3" t="s">
        <v>30</v>
      </c>
      <c r="O3">
        <v>22</v>
      </c>
      <c r="P3" t="s">
        <v>29</v>
      </c>
      <c r="Q3" t="s">
        <v>31</v>
      </c>
      <c r="R3">
        <v>1</v>
      </c>
      <c r="S3" t="s">
        <v>32</v>
      </c>
      <c r="T3">
        <v>1</v>
      </c>
      <c r="U3" t="s">
        <v>29</v>
      </c>
      <c r="V3" t="s">
        <v>33</v>
      </c>
      <c r="W3" t="s">
        <v>40</v>
      </c>
    </row>
    <row r="4" spans="1:23">
      <c r="A4" t="s">
        <v>41</v>
      </c>
      <c r="B4">
        <v>12</v>
      </c>
      <c r="C4" t="str">
        <f t="shared" si="0"/>
        <v>lo_1_year</v>
      </c>
      <c r="D4" t="s">
        <v>24</v>
      </c>
      <c r="E4" t="s">
        <v>42</v>
      </c>
      <c r="F4">
        <v>2096</v>
      </c>
      <c r="G4" t="str">
        <f t="shared" si="1"/>
        <v>up_2000</v>
      </c>
      <c r="H4" t="s">
        <v>37</v>
      </c>
      <c r="I4" t="s">
        <v>43</v>
      </c>
      <c r="J4">
        <v>2</v>
      </c>
      <c r="K4" t="s">
        <v>28</v>
      </c>
      <c r="L4" t="s">
        <v>29</v>
      </c>
      <c r="M4">
        <v>3</v>
      </c>
      <c r="N4" t="s">
        <v>30</v>
      </c>
      <c r="O4">
        <v>49</v>
      </c>
      <c r="P4" t="s">
        <v>29</v>
      </c>
      <c r="Q4" t="s">
        <v>31</v>
      </c>
      <c r="R4">
        <v>1</v>
      </c>
      <c r="S4" t="s">
        <v>44</v>
      </c>
      <c r="T4">
        <v>2</v>
      </c>
      <c r="U4" t="s">
        <v>29</v>
      </c>
      <c r="V4" t="s">
        <v>33</v>
      </c>
      <c r="W4" t="s">
        <v>34</v>
      </c>
    </row>
    <row r="5" spans="1:23">
      <c r="A5" t="s">
        <v>23</v>
      </c>
      <c r="B5">
        <v>42</v>
      </c>
      <c r="C5" t="str">
        <f t="shared" si="0"/>
        <v>up_2_years</v>
      </c>
      <c r="D5" t="s">
        <v>36</v>
      </c>
      <c r="E5" t="s">
        <v>45</v>
      </c>
      <c r="F5">
        <v>7882</v>
      </c>
      <c r="G5" t="str">
        <f t="shared" si="1"/>
        <v>up_2000</v>
      </c>
      <c r="H5" t="s">
        <v>37</v>
      </c>
      <c r="I5" t="s">
        <v>43</v>
      </c>
      <c r="J5">
        <v>2</v>
      </c>
      <c r="K5" t="s">
        <v>28</v>
      </c>
      <c r="L5" t="s">
        <v>46</v>
      </c>
      <c r="M5">
        <v>4</v>
      </c>
      <c r="N5" t="s">
        <v>47</v>
      </c>
      <c r="O5">
        <v>45</v>
      </c>
      <c r="P5" t="s">
        <v>29</v>
      </c>
      <c r="Q5" t="s">
        <v>48</v>
      </c>
      <c r="R5">
        <v>1</v>
      </c>
      <c r="S5" t="s">
        <v>32</v>
      </c>
      <c r="T5">
        <v>2</v>
      </c>
      <c r="U5" t="s">
        <v>29</v>
      </c>
      <c r="V5" t="s">
        <v>33</v>
      </c>
      <c r="W5" t="s">
        <v>34</v>
      </c>
    </row>
    <row r="6" spans="1:23">
      <c r="A6" t="s">
        <v>23</v>
      </c>
      <c r="B6">
        <v>24</v>
      </c>
      <c r="C6" t="str">
        <f t="shared" si="0"/>
        <v>1_2_years</v>
      </c>
      <c r="D6" t="s">
        <v>49</v>
      </c>
      <c r="E6" t="s">
        <v>50</v>
      </c>
      <c r="F6">
        <v>4870</v>
      </c>
      <c r="G6" t="str">
        <f t="shared" si="1"/>
        <v>up_2000</v>
      </c>
      <c r="H6" t="s">
        <v>37</v>
      </c>
      <c r="I6" t="s">
        <v>38</v>
      </c>
      <c r="J6">
        <v>3</v>
      </c>
      <c r="K6" t="s">
        <v>28</v>
      </c>
      <c r="L6" t="s">
        <v>29</v>
      </c>
      <c r="M6">
        <v>4</v>
      </c>
      <c r="N6" t="s">
        <v>51</v>
      </c>
      <c r="O6">
        <v>53</v>
      </c>
      <c r="P6" t="s">
        <v>29</v>
      </c>
      <c r="Q6" t="s">
        <v>48</v>
      </c>
      <c r="R6">
        <v>2</v>
      </c>
      <c r="S6" t="s">
        <v>32</v>
      </c>
      <c r="T6">
        <v>2</v>
      </c>
      <c r="U6" t="s">
        <v>29</v>
      </c>
      <c r="V6" t="s">
        <v>33</v>
      </c>
      <c r="W6" t="s">
        <v>40</v>
      </c>
    </row>
    <row r="7" spans="1:23">
      <c r="A7" t="s">
        <v>41</v>
      </c>
      <c r="B7">
        <v>36</v>
      </c>
      <c r="C7" t="str">
        <f t="shared" si="0"/>
        <v>up_2_years</v>
      </c>
      <c r="D7" t="s">
        <v>36</v>
      </c>
      <c r="E7" t="s">
        <v>42</v>
      </c>
      <c r="F7">
        <v>9055</v>
      </c>
      <c r="G7" t="str">
        <f t="shared" si="1"/>
        <v>up_2000</v>
      </c>
      <c r="H7" t="s">
        <v>26</v>
      </c>
      <c r="I7" t="s">
        <v>38</v>
      </c>
      <c r="J7">
        <v>2</v>
      </c>
      <c r="K7" t="s">
        <v>28</v>
      </c>
      <c r="L7" t="s">
        <v>29</v>
      </c>
      <c r="M7">
        <v>4</v>
      </c>
      <c r="N7" t="s">
        <v>51</v>
      </c>
      <c r="O7">
        <v>35</v>
      </c>
      <c r="P7" t="s">
        <v>29</v>
      </c>
      <c r="Q7" t="s">
        <v>48</v>
      </c>
      <c r="R7">
        <v>1</v>
      </c>
      <c r="S7" t="s">
        <v>44</v>
      </c>
      <c r="T7">
        <v>2</v>
      </c>
      <c r="U7" t="s">
        <v>33</v>
      </c>
      <c r="V7" t="s">
        <v>33</v>
      </c>
      <c r="W7" t="s">
        <v>34</v>
      </c>
    </row>
    <row r="8" spans="1:23">
      <c r="A8" t="s">
        <v>41</v>
      </c>
      <c r="B8">
        <v>24</v>
      </c>
      <c r="C8" t="str">
        <f t="shared" si="0"/>
        <v>1_2_years</v>
      </c>
      <c r="D8" t="s">
        <v>36</v>
      </c>
      <c r="E8" t="s">
        <v>45</v>
      </c>
      <c r="F8">
        <v>2835</v>
      </c>
      <c r="G8" t="str">
        <f t="shared" si="1"/>
        <v>up_2000</v>
      </c>
      <c r="H8" t="s">
        <v>52</v>
      </c>
      <c r="I8" t="s">
        <v>27</v>
      </c>
      <c r="J8">
        <v>3</v>
      </c>
      <c r="K8" t="s">
        <v>28</v>
      </c>
      <c r="L8" t="s">
        <v>29</v>
      </c>
      <c r="M8">
        <v>4</v>
      </c>
      <c r="N8" t="s">
        <v>47</v>
      </c>
      <c r="O8">
        <v>53</v>
      </c>
      <c r="P8" t="s">
        <v>29</v>
      </c>
      <c r="Q8" t="s">
        <v>31</v>
      </c>
      <c r="R8">
        <v>1</v>
      </c>
      <c r="S8" t="s">
        <v>32</v>
      </c>
      <c r="T8">
        <v>1</v>
      </c>
      <c r="U8" t="s">
        <v>29</v>
      </c>
      <c r="V8" t="s">
        <v>33</v>
      </c>
      <c r="W8" t="s">
        <v>34</v>
      </c>
    </row>
    <row r="9" spans="1:23">
      <c r="A9" t="s">
        <v>35</v>
      </c>
      <c r="B9">
        <v>36</v>
      </c>
      <c r="C9" t="str">
        <f t="shared" si="0"/>
        <v>up_2_years</v>
      </c>
      <c r="D9" t="s">
        <v>36</v>
      </c>
      <c r="E9" t="s">
        <v>53</v>
      </c>
      <c r="F9">
        <v>6948</v>
      </c>
      <c r="G9" t="str">
        <f t="shared" si="1"/>
        <v>up_2000</v>
      </c>
      <c r="H9" t="s">
        <v>37</v>
      </c>
      <c r="I9" t="s">
        <v>38</v>
      </c>
      <c r="J9">
        <v>2</v>
      </c>
      <c r="K9" t="s">
        <v>28</v>
      </c>
      <c r="L9" t="s">
        <v>29</v>
      </c>
      <c r="M9">
        <v>2</v>
      </c>
      <c r="N9" t="s">
        <v>54</v>
      </c>
      <c r="O9">
        <v>35</v>
      </c>
      <c r="P9" t="s">
        <v>29</v>
      </c>
      <c r="Q9" t="s">
        <v>55</v>
      </c>
      <c r="R9">
        <v>1</v>
      </c>
      <c r="S9" t="s">
        <v>56</v>
      </c>
      <c r="T9">
        <v>1</v>
      </c>
      <c r="U9" t="s">
        <v>33</v>
      </c>
      <c r="V9" t="s">
        <v>33</v>
      </c>
      <c r="W9" t="s">
        <v>34</v>
      </c>
    </row>
    <row r="10" spans="1:23">
      <c r="A10" t="s">
        <v>41</v>
      </c>
      <c r="B10">
        <v>12</v>
      </c>
      <c r="C10" t="str">
        <f t="shared" si="0"/>
        <v>lo_1_year</v>
      </c>
      <c r="D10" t="s">
        <v>36</v>
      </c>
      <c r="E10" t="s">
        <v>25</v>
      </c>
      <c r="F10">
        <v>3059</v>
      </c>
      <c r="G10" t="str">
        <f t="shared" si="1"/>
        <v>up_2000</v>
      </c>
      <c r="H10" t="s">
        <v>57</v>
      </c>
      <c r="I10" t="s">
        <v>43</v>
      </c>
      <c r="J10">
        <v>2</v>
      </c>
      <c r="K10" t="s">
        <v>58</v>
      </c>
      <c r="L10" t="s">
        <v>29</v>
      </c>
      <c r="M10">
        <v>4</v>
      </c>
      <c r="N10" t="s">
        <v>30</v>
      </c>
      <c r="O10">
        <v>61</v>
      </c>
      <c r="P10" t="s">
        <v>29</v>
      </c>
      <c r="Q10" t="s">
        <v>31</v>
      </c>
      <c r="R10">
        <v>1</v>
      </c>
      <c r="S10" t="s">
        <v>44</v>
      </c>
      <c r="T10">
        <v>1</v>
      </c>
      <c r="U10" t="s">
        <v>29</v>
      </c>
      <c r="V10" t="s">
        <v>33</v>
      </c>
      <c r="W10" t="s">
        <v>34</v>
      </c>
    </row>
    <row r="11" spans="1:23">
      <c r="A11" t="s">
        <v>35</v>
      </c>
      <c r="B11">
        <v>30</v>
      </c>
      <c r="C11" t="str">
        <f t="shared" si="0"/>
        <v>up_2_years</v>
      </c>
      <c r="D11" t="s">
        <v>24</v>
      </c>
      <c r="E11" t="s">
        <v>50</v>
      </c>
      <c r="F11">
        <v>5234</v>
      </c>
      <c r="G11" t="str">
        <f t="shared" si="1"/>
        <v>up_2000</v>
      </c>
      <c r="H11" t="s">
        <v>37</v>
      </c>
      <c r="I11" t="s">
        <v>59</v>
      </c>
      <c r="J11">
        <v>4</v>
      </c>
      <c r="K11" t="s">
        <v>60</v>
      </c>
      <c r="L11" t="s">
        <v>29</v>
      </c>
      <c r="M11">
        <v>2</v>
      </c>
      <c r="N11" t="s">
        <v>54</v>
      </c>
      <c r="O11">
        <v>28</v>
      </c>
      <c r="P11" t="s">
        <v>29</v>
      </c>
      <c r="Q11" t="s">
        <v>31</v>
      </c>
      <c r="R11">
        <v>2</v>
      </c>
      <c r="S11" t="s">
        <v>56</v>
      </c>
      <c r="T11">
        <v>1</v>
      </c>
      <c r="U11" t="s">
        <v>29</v>
      </c>
      <c r="V11" t="s">
        <v>33</v>
      </c>
      <c r="W11" t="s">
        <v>40</v>
      </c>
    </row>
    <row r="12" spans="1:23">
      <c r="A12" t="s">
        <v>35</v>
      </c>
      <c r="B12">
        <v>12</v>
      </c>
      <c r="C12" t="str">
        <f t="shared" si="0"/>
        <v>lo_1_year</v>
      </c>
      <c r="D12" t="s">
        <v>36</v>
      </c>
      <c r="E12" t="s">
        <v>50</v>
      </c>
      <c r="F12">
        <v>1295</v>
      </c>
      <c r="G12" t="str">
        <f t="shared" si="1"/>
        <v>1000_2000</v>
      </c>
      <c r="H12" t="s">
        <v>37</v>
      </c>
      <c r="I12" t="s">
        <v>61</v>
      </c>
      <c r="J12">
        <v>3</v>
      </c>
      <c r="K12" t="s">
        <v>39</v>
      </c>
      <c r="L12" t="s">
        <v>29</v>
      </c>
      <c r="M12">
        <v>1</v>
      </c>
      <c r="N12" t="s">
        <v>54</v>
      </c>
      <c r="O12">
        <v>25</v>
      </c>
      <c r="P12" t="s">
        <v>29</v>
      </c>
      <c r="Q12" t="s">
        <v>55</v>
      </c>
      <c r="R12">
        <v>1</v>
      </c>
      <c r="S12" t="s">
        <v>32</v>
      </c>
      <c r="T12">
        <v>1</v>
      </c>
      <c r="U12" t="s">
        <v>29</v>
      </c>
      <c r="V12" t="s">
        <v>33</v>
      </c>
      <c r="W12" t="s">
        <v>40</v>
      </c>
    </row>
    <row r="13" spans="1:23">
      <c r="A13" t="s">
        <v>23</v>
      </c>
      <c r="B13">
        <v>48</v>
      </c>
      <c r="C13" t="str">
        <f t="shared" si="0"/>
        <v>up_2_years</v>
      </c>
      <c r="D13" t="s">
        <v>36</v>
      </c>
      <c r="E13" t="s">
        <v>62</v>
      </c>
      <c r="F13">
        <v>4308</v>
      </c>
      <c r="G13" t="str">
        <f t="shared" si="1"/>
        <v>up_2000</v>
      </c>
      <c r="H13" t="s">
        <v>37</v>
      </c>
      <c r="I13" t="s">
        <v>61</v>
      </c>
      <c r="J13">
        <v>3</v>
      </c>
      <c r="K13" t="s">
        <v>39</v>
      </c>
      <c r="L13" t="s">
        <v>29</v>
      </c>
      <c r="M13">
        <v>4</v>
      </c>
      <c r="N13" t="s">
        <v>47</v>
      </c>
      <c r="O13">
        <v>24</v>
      </c>
      <c r="P13" t="s">
        <v>29</v>
      </c>
      <c r="Q13" t="s">
        <v>55</v>
      </c>
      <c r="R13">
        <v>1</v>
      </c>
      <c r="S13" t="s">
        <v>32</v>
      </c>
      <c r="T13">
        <v>1</v>
      </c>
      <c r="U13" t="s">
        <v>29</v>
      </c>
      <c r="V13" t="s">
        <v>33</v>
      </c>
      <c r="W13" t="s">
        <v>40</v>
      </c>
    </row>
    <row r="14" spans="1:23">
      <c r="A14" t="s">
        <v>35</v>
      </c>
      <c r="B14">
        <v>12</v>
      </c>
      <c r="C14" t="str">
        <f t="shared" si="0"/>
        <v>lo_1_year</v>
      </c>
      <c r="D14" t="s">
        <v>36</v>
      </c>
      <c r="E14" t="s">
        <v>25</v>
      </c>
      <c r="F14">
        <v>1567</v>
      </c>
      <c r="G14" t="str">
        <f t="shared" si="1"/>
        <v>1000_2000</v>
      </c>
      <c r="H14" t="s">
        <v>37</v>
      </c>
      <c r="I14" t="s">
        <v>38</v>
      </c>
      <c r="J14">
        <v>1</v>
      </c>
      <c r="K14" t="s">
        <v>39</v>
      </c>
      <c r="L14" t="s">
        <v>29</v>
      </c>
      <c r="M14">
        <v>1</v>
      </c>
      <c r="N14" t="s">
        <v>54</v>
      </c>
      <c r="O14">
        <v>22</v>
      </c>
      <c r="P14" t="s">
        <v>29</v>
      </c>
      <c r="Q14" t="s">
        <v>31</v>
      </c>
      <c r="R14">
        <v>1</v>
      </c>
      <c r="S14" t="s">
        <v>32</v>
      </c>
      <c r="T14">
        <v>1</v>
      </c>
      <c r="U14" t="s">
        <v>33</v>
      </c>
      <c r="V14" t="s">
        <v>33</v>
      </c>
      <c r="W14" t="s">
        <v>34</v>
      </c>
    </row>
    <row r="15" spans="1:23">
      <c r="A15" t="s">
        <v>23</v>
      </c>
      <c r="B15">
        <v>24</v>
      </c>
      <c r="C15" t="str">
        <f t="shared" si="0"/>
        <v>1_2_years</v>
      </c>
      <c r="D15" t="s">
        <v>24</v>
      </c>
      <c r="E15" t="s">
        <v>50</v>
      </c>
      <c r="F15">
        <v>1199</v>
      </c>
      <c r="G15" t="str">
        <f t="shared" si="1"/>
        <v>1000_2000</v>
      </c>
      <c r="H15" t="s">
        <v>37</v>
      </c>
      <c r="I15" t="s">
        <v>27</v>
      </c>
      <c r="J15">
        <v>4</v>
      </c>
      <c r="K15" t="s">
        <v>28</v>
      </c>
      <c r="L15" t="s">
        <v>29</v>
      </c>
      <c r="M15">
        <v>4</v>
      </c>
      <c r="N15" t="s">
        <v>54</v>
      </c>
      <c r="O15">
        <v>60</v>
      </c>
      <c r="P15" t="s">
        <v>29</v>
      </c>
      <c r="Q15" t="s">
        <v>31</v>
      </c>
      <c r="R15">
        <v>2</v>
      </c>
      <c r="S15" t="s">
        <v>44</v>
      </c>
      <c r="T15">
        <v>1</v>
      </c>
      <c r="U15" t="s">
        <v>29</v>
      </c>
      <c r="V15" t="s">
        <v>33</v>
      </c>
      <c r="W15" t="s">
        <v>40</v>
      </c>
    </row>
    <row r="16" spans="1:23">
      <c r="A16" t="s">
        <v>23</v>
      </c>
      <c r="B16">
        <v>15</v>
      </c>
      <c r="C16" t="str">
        <f t="shared" si="0"/>
        <v>1_2_years</v>
      </c>
      <c r="D16" t="s">
        <v>36</v>
      </c>
      <c r="E16" t="s">
        <v>50</v>
      </c>
      <c r="F16">
        <v>1403</v>
      </c>
      <c r="G16" t="str">
        <f t="shared" si="1"/>
        <v>1000_2000</v>
      </c>
      <c r="H16" t="s">
        <v>37</v>
      </c>
      <c r="I16" t="s">
        <v>38</v>
      </c>
      <c r="J16">
        <v>2</v>
      </c>
      <c r="K16" t="s">
        <v>39</v>
      </c>
      <c r="L16" t="s">
        <v>29</v>
      </c>
      <c r="M16">
        <v>4</v>
      </c>
      <c r="N16" t="s">
        <v>54</v>
      </c>
      <c r="O16">
        <v>28</v>
      </c>
      <c r="P16" t="s">
        <v>29</v>
      </c>
      <c r="Q16" t="s">
        <v>55</v>
      </c>
      <c r="R16">
        <v>1</v>
      </c>
      <c r="S16" t="s">
        <v>32</v>
      </c>
      <c r="T16">
        <v>1</v>
      </c>
      <c r="U16" t="s">
        <v>29</v>
      </c>
      <c r="V16" t="s">
        <v>33</v>
      </c>
      <c r="W16" t="s">
        <v>34</v>
      </c>
    </row>
    <row r="17" spans="1:23">
      <c r="A17" t="s">
        <v>23</v>
      </c>
      <c r="B17">
        <v>24</v>
      </c>
      <c r="C17" t="str">
        <f t="shared" si="0"/>
        <v>1_2_years</v>
      </c>
      <c r="D17" t="s">
        <v>36</v>
      </c>
      <c r="E17" t="s">
        <v>25</v>
      </c>
      <c r="F17">
        <v>1282</v>
      </c>
      <c r="G17" t="str">
        <f t="shared" si="1"/>
        <v>1000_2000</v>
      </c>
      <c r="H17" t="s">
        <v>63</v>
      </c>
      <c r="I17" t="s">
        <v>38</v>
      </c>
      <c r="J17">
        <v>4</v>
      </c>
      <c r="K17" t="s">
        <v>39</v>
      </c>
      <c r="L17" t="s">
        <v>29</v>
      </c>
      <c r="M17">
        <v>2</v>
      </c>
      <c r="N17" t="s">
        <v>54</v>
      </c>
      <c r="O17">
        <v>32</v>
      </c>
      <c r="P17" t="s">
        <v>29</v>
      </c>
      <c r="Q17" t="s">
        <v>31</v>
      </c>
      <c r="R17">
        <v>1</v>
      </c>
      <c r="S17" t="s">
        <v>44</v>
      </c>
      <c r="T17">
        <v>1</v>
      </c>
      <c r="U17" t="s">
        <v>29</v>
      </c>
      <c r="V17" t="s">
        <v>33</v>
      </c>
      <c r="W17" t="s">
        <v>40</v>
      </c>
    </row>
    <row r="18" spans="1:23">
      <c r="A18" t="s">
        <v>41</v>
      </c>
      <c r="B18">
        <v>24</v>
      </c>
      <c r="C18" t="str">
        <f t="shared" si="0"/>
        <v>1_2_years</v>
      </c>
      <c r="D18" t="s">
        <v>24</v>
      </c>
      <c r="E18" t="s">
        <v>25</v>
      </c>
      <c r="F18">
        <v>2424</v>
      </c>
      <c r="G18" t="str">
        <f t="shared" si="1"/>
        <v>up_2000</v>
      </c>
      <c r="H18" t="s">
        <v>26</v>
      </c>
      <c r="I18" t="s">
        <v>27</v>
      </c>
      <c r="J18">
        <v>4</v>
      </c>
      <c r="K18" t="s">
        <v>28</v>
      </c>
      <c r="L18" t="s">
        <v>29</v>
      </c>
      <c r="M18">
        <v>4</v>
      </c>
      <c r="N18" t="s">
        <v>47</v>
      </c>
      <c r="O18">
        <v>53</v>
      </c>
      <c r="P18" t="s">
        <v>29</v>
      </c>
      <c r="Q18" t="s">
        <v>31</v>
      </c>
      <c r="R18">
        <v>2</v>
      </c>
      <c r="S18" t="s">
        <v>32</v>
      </c>
      <c r="T18">
        <v>1</v>
      </c>
      <c r="U18" t="s">
        <v>29</v>
      </c>
      <c r="V18" t="s">
        <v>33</v>
      </c>
      <c r="W18" t="s">
        <v>34</v>
      </c>
    </row>
    <row r="19" spans="1:23">
      <c r="A19" t="s">
        <v>23</v>
      </c>
      <c r="B19">
        <v>30</v>
      </c>
      <c r="C19" t="str">
        <f t="shared" si="0"/>
        <v>up_2_years</v>
      </c>
      <c r="D19" t="s">
        <v>64</v>
      </c>
      <c r="E19" t="s">
        <v>62</v>
      </c>
      <c r="F19">
        <v>8072</v>
      </c>
      <c r="G19" t="str">
        <f t="shared" si="1"/>
        <v>up_2000</v>
      </c>
      <c r="H19" t="s">
        <v>26</v>
      </c>
      <c r="I19" t="s">
        <v>61</v>
      </c>
      <c r="J19">
        <v>2</v>
      </c>
      <c r="K19" t="s">
        <v>28</v>
      </c>
      <c r="L19" t="s">
        <v>29</v>
      </c>
      <c r="M19">
        <v>3</v>
      </c>
      <c r="N19" t="s">
        <v>54</v>
      </c>
      <c r="O19">
        <v>25</v>
      </c>
      <c r="P19" t="s">
        <v>65</v>
      </c>
      <c r="Q19" t="s">
        <v>31</v>
      </c>
      <c r="R19">
        <v>3</v>
      </c>
      <c r="S19" t="s">
        <v>32</v>
      </c>
      <c r="T19">
        <v>1</v>
      </c>
      <c r="U19" t="s">
        <v>29</v>
      </c>
      <c r="V19" t="s">
        <v>33</v>
      </c>
      <c r="W19" t="s">
        <v>34</v>
      </c>
    </row>
    <row r="20" spans="1:23">
      <c r="A20" t="s">
        <v>35</v>
      </c>
      <c r="B20">
        <v>24</v>
      </c>
      <c r="C20" t="str">
        <f t="shared" si="0"/>
        <v>1_2_years</v>
      </c>
      <c r="D20" t="s">
        <v>36</v>
      </c>
      <c r="E20" t="s">
        <v>53</v>
      </c>
      <c r="F20">
        <v>12579</v>
      </c>
      <c r="G20" t="str">
        <f t="shared" si="1"/>
        <v>up_2000</v>
      </c>
      <c r="H20" t="s">
        <v>37</v>
      </c>
      <c r="I20" t="s">
        <v>27</v>
      </c>
      <c r="J20">
        <v>4</v>
      </c>
      <c r="K20" t="s">
        <v>39</v>
      </c>
      <c r="L20" t="s">
        <v>29</v>
      </c>
      <c r="M20">
        <v>2</v>
      </c>
      <c r="N20" t="s">
        <v>51</v>
      </c>
      <c r="O20">
        <v>44</v>
      </c>
      <c r="P20" t="s">
        <v>29</v>
      </c>
      <c r="Q20" t="s">
        <v>48</v>
      </c>
      <c r="R20">
        <v>1</v>
      </c>
      <c r="S20" t="s">
        <v>56</v>
      </c>
      <c r="T20">
        <v>1</v>
      </c>
      <c r="U20" t="s">
        <v>33</v>
      </c>
      <c r="V20" t="s">
        <v>33</v>
      </c>
      <c r="W20" t="s">
        <v>40</v>
      </c>
    </row>
    <row r="21" spans="1:23">
      <c r="A21" t="s">
        <v>41</v>
      </c>
      <c r="B21">
        <v>24</v>
      </c>
      <c r="C21" t="str">
        <f t="shared" si="0"/>
        <v>1_2_years</v>
      </c>
      <c r="D21" t="s">
        <v>36</v>
      </c>
      <c r="E21" t="s">
        <v>25</v>
      </c>
      <c r="F21">
        <v>3430</v>
      </c>
      <c r="G21" t="str">
        <f t="shared" si="1"/>
        <v>up_2000</v>
      </c>
      <c r="H21" t="s">
        <v>52</v>
      </c>
      <c r="I21" t="s">
        <v>27</v>
      </c>
      <c r="J21">
        <v>3</v>
      </c>
      <c r="K21" t="s">
        <v>28</v>
      </c>
      <c r="L21" t="s">
        <v>29</v>
      </c>
      <c r="M21">
        <v>2</v>
      </c>
      <c r="N21" t="s">
        <v>54</v>
      </c>
      <c r="O21">
        <v>31</v>
      </c>
      <c r="P21" t="s">
        <v>29</v>
      </c>
      <c r="Q21" t="s">
        <v>31</v>
      </c>
      <c r="R21">
        <v>1</v>
      </c>
      <c r="S21" t="s">
        <v>32</v>
      </c>
      <c r="T21">
        <v>2</v>
      </c>
      <c r="U21" t="s">
        <v>33</v>
      </c>
      <c r="V21" t="s">
        <v>33</v>
      </c>
      <c r="W21" t="s">
        <v>34</v>
      </c>
    </row>
    <row r="22" spans="1:23">
      <c r="A22" t="s">
        <v>41</v>
      </c>
      <c r="B22">
        <v>9</v>
      </c>
      <c r="C22" t="str">
        <f t="shared" si="0"/>
        <v>lo_1_year</v>
      </c>
      <c r="D22" t="s">
        <v>24</v>
      </c>
      <c r="E22" t="s">
        <v>50</v>
      </c>
      <c r="F22">
        <v>2134</v>
      </c>
      <c r="G22" t="str">
        <f t="shared" si="1"/>
        <v>up_2000</v>
      </c>
      <c r="H22" t="s">
        <v>37</v>
      </c>
      <c r="I22" t="s">
        <v>38</v>
      </c>
      <c r="J22">
        <v>4</v>
      </c>
      <c r="K22" t="s">
        <v>28</v>
      </c>
      <c r="L22" t="s">
        <v>29</v>
      </c>
      <c r="M22">
        <v>4</v>
      </c>
      <c r="N22" t="s">
        <v>54</v>
      </c>
      <c r="O22">
        <v>48</v>
      </c>
      <c r="P22" t="s">
        <v>29</v>
      </c>
      <c r="Q22" t="s">
        <v>31</v>
      </c>
      <c r="R22">
        <v>3</v>
      </c>
      <c r="S22" t="s">
        <v>32</v>
      </c>
      <c r="T22">
        <v>1</v>
      </c>
      <c r="U22" t="s">
        <v>33</v>
      </c>
      <c r="V22" t="s">
        <v>33</v>
      </c>
      <c r="W22" t="s">
        <v>34</v>
      </c>
    </row>
    <row r="23" spans="1:23">
      <c r="A23" t="s">
        <v>23</v>
      </c>
      <c r="B23">
        <v>6</v>
      </c>
      <c r="C23" t="str">
        <f t="shared" si="0"/>
        <v>lo_1_year</v>
      </c>
      <c r="D23" t="s">
        <v>36</v>
      </c>
      <c r="E23" t="s">
        <v>25</v>
      </c>
      <c r="F23">
        <v>2647</v>
      </c>
      <c r="G23" t="str">
        <f t="shared" si="1"/>
        <v>up_2000</v>
      </c>
      <c r="H23" t="s">
        <v>52</v>
      </c>
      <c r="I23" t="s">
        <v>38</v>
      </c>
      <c r="J23">
        <v>2</v>
      </c>
      <c r="K23" t="s">
        <v>28</v>
      </c>
      <c r="L23" t="s">
        <v>29</v>
      </c>
      <c r="M23">
        <v>3</v>
      </c>
      <c r="N23" t="s">
        <v>30</v>
      </c>
      <c r="O23">
        <v>44</v>
      </c>
      <c r="P23" t="s">
        <v>29</v>
      </c>
      <c r="Q23" t="s">
        <v>55</v>
      </c>
      <c r="R23">
        <v>1</v>
      </c>
      <c r="S23" t="s">
        <v>32</v>
      </c>
      <c r="T23">
        <v>2</v>
      </c>
      <c r="U23" t="s">
        <v>29</v>
      </c>
      <c r="V23" t="s">
        <v>33</v>
      </c>
      <c r="W23" t="s">
        <v>34</v>
      </c>
    </row>
    <row r="24" spans="1:23">
      <c r="A24" t="s">
        <v>23</v>
      </c>
      <c r="B24">
        <v>10</v>
      </c>
      <c r="C24" t="str">
        <f t="shared" si="0"/>
        <v>lo_1_year</v>
      </c>
      <c r="D24" t="s">
        <v>24</v>
      </c>
      <c r="E24" t="s">
        <v>50</v>
      </c>
      <c r="F24">
        <v>2241</v>
      </c>
      <c r="G24" t="str">
        <f t="shared" si="1"/>
        <v>up_2000</v>
      </c>
      <c r="H24" t="s">
        <v>37</v>
      </c>
      <c r="I24" t="s">
        <v>61</v>
      </c>
      <c r="J24">
        <v>1</v>
      </c>
      <c r="K24" t="s">
        <v>28</v>
      </c>
      <c r="L24" t="s">
        <v>29</v>
      </c>
      <c r="M24">
        <v>3</v>
      </c>
      <c r="N24" t="s">
        <v>30</v>
      </c>
      <c r="O24">
        <v>48</v>
      </c>
      <c r="P24" t="s">
        <v>29</v>
      </c>
      <c r="Q24" t="s">
        <v>55</v>
      </c>
      <c r="R24">
        <v>2</v>
      </c>
      <c r="S24" t="s">
        <v>44</v>
      </c>
      <c r="T24">
        <v>2</v>
      </c>
      <c r="U24" t="s">
        <v>29</v>
      </c>
      <c r="V24" t="s">
        <v>66</v>
      </c>
      <c r="W24" t="s">
        <v>34</v>
      </c>
    </row>
    <row r="25" spans="1:23">
      <c r="A25" t="s">
        <v>35</v>
      </c>
      <c r="B25">
        <v>12</v>
      </c>
      <c r="C25" t="str">
        <f t="shared" si="0"/>
        <v>lo_1_year</v>
      </c>
      <c r="D25" t="s">
        <v>24</v>
      </c>
      <c r="E25" t="s">
        <v>53</v>
      </c>
      <c r="F25">
        <v>1804</v>
      </c>
      <c r="G25" t="str">
        <f t="shared" si="1"/>
        <v>1000_2000</v>
      </c>
      <c r="H25" t="s">
        <v>63</v>
      </c>
      <c r="I25" t="s">
        <v>61</v>
      </c>
      <c r="J25">
        <v>3</v>
      </c>
      <c r="K25" t="s">
        <v>28</v>
      </c>
      <c r="L25" t="s">
        <v>29</v>
      </c>
      <c r="M25">
        <v>4</v>
      </c>
      <c r="N25" t="s">
        <v>47</v>
      </c>
      <c r="O25">
        <v>44</v>
      </c>
      <c r="P25" t="s">
        <v>29</v>
      </c>
      <c r="Q25" t="s">
        <v>31</v>
      </c>
      <c r="R25">
        <v>1</v>
      </c>
      <c r="S25" t="s">
        <v>32</v>
      </c>
      <c r="T25">
        <v>1</v>
      </c>
      <c r="U25" t="s">
        <v>29</v>
      </c>
      <c r="V25" t="s">
        <v>33</v>
      </c>
      <c r="W25" t="s">
        <v>34</v>
      </c>
    </row>
    <row r="26" spans="1:23">
      <c r="A26" t="s">
        <v>41</v>
      </c>
      <c r="B26">
        <v>10</v>
      </c>
      <c r="C26" t="str">
        <f t="shared" si="0"/>
        <v>lo_1_year</v>
      </c>
      <c r="D26" t="s">
        <v>24</v>
      </c>
      <c r="E26" t="s">
        <v>45</v>
      </c>
      <c r="F26">
        <v>2069</v>
      </c>
      <c r="G26" t="str">
        <f t="shared" si="1"/>
        <v>up_2000</v>
      </c>
      <c r="H26" t="s">
        <v>26</v>
      </c>
      <c r="I26" t="s">
        <v>38</v>
      </c>
      <c r="J26">
        <v>2</v>
      </c>
      <c r="K26" t="s">
        <v>60</v>
      </c>
      <c r="L26" t="s">
        <v>29</v>
      </c>
      <c r="M26">
        <v>1</v>
      </c>
      <c r="N26" t="s">
        <v>54</v>
      </c>
      <c r="O26">
        <v>26</v>
      </c>
      <c r="P26" t="s">
        <v>29</v>
      </c>
      <c r="Q26" t="s">
        <v>31</v>
      </c>
      <c r="R26">
        <v>2</v>
      </c>
      <c r="S26" t="s">
        <v>32</v>
      </c>
      <c r="T26">
        <v>1</v>
      </c>
      <c r="U26" t="s">
        <v>29</v>
      </c>
      <c r="V26" t="s">
        <v>66</v>
      </c>
      <c r="W26" t="s">
        <v>34</v>
      </c>
    </row>
    <row r="27" spans="1:23">
      <c r="A27" t="s">
        <v>23</v>
      </c>
      <c r="B27">
        <v>6</v>
      </c>
      <c r="C27" t="str">
        <f t="shared" si="0"/>
        <v>lo_1_year</v>
      </c>
      <c r="D27" t="s">
        <v>36</v>
      </c>
      <c r="E27" t="s">
        <v>45</v>
      </c>
      <c r="F27">
        <v>1374</v>
      </c>
      <c r="G27" t="str">
        <f t="shared" si="1"/>
        <v>1000_2000</v>
      </c>
      <c r="H27" t="s">
        <v>37</v>
      </c>
      <c r="I27" t="s">
        <v>38</v>
      </c>
      <c r="J27">
        <v>1</v>
      </c>
      <c r="K27" t="s">
        <v>28</v>
      </c>
      <c r="L27" t="s">
        <v>29</v>
      </c>
      <c r="M27">
        <v>2</v>
      </c>
      <c r="N27" t="s">
        <v>30</v>
      </c>
      <c r="O27">
        <v>36</v>
      </c>
      <c r="P27" t="s">
        <v>65</v>
      </c>
      <c r="Q27" t="s">
        <v>31</v>
      </c>
      <c r="R27">
        <v>1</v>
      </c>
      <c r="S27" t="s">
        <v>44</v>
      </c>
      <c r="T27">
        <v>1</v>
      </c>
      <c r="U27" t="s">
        <v>33</v>
      </c>
      <c r="V27" t="s">
        <v>33</v>
      </c>
      <c r="W27" t="s">
        <v>34</v>
      </c>
    </row>
    <row r="28" spans="1:23">
      <c r="A28" t="s">
        <v>41</v>
      </c>
      <c r="B28">
        <v>6</v>
      </c>
      <c r="C28" t="str">
        <f t="shared" si="0"/>
        <v>lo_1_year</v>
      </c>
      <c r="D28" t="s">
        <v>64</v>
      </c>
      <c r="E28" t="s">
        <v>25</v>
      </c>
      <c r="F28">
        <v>426</v>
      </c>
      <c r="G28" t="str">
        <f t="shared" si="1"/>
        <v>lo_1000</v>
      </c>
      <c r="H28" t="s">
        <v>37</v>
      </c>
      <c r="I28" t="s">
        <v>27</v>
      </c>
      <c r="J28">
        <v>4</v>
      </c>
      <c r="K28" t="s">
        <v>60</v>
      </c>
      <c r="L28" t="s">
        <v>29</v>
      </c>
      <c r="M28">
        <v>4</v>
      </c>
      <c r="N28" t="s">
        <v>54</v>
      </c>
      <c r="O28">
        <v>39</v>
      </c>
      <c r="P28" t="s">
        <v>29</v>
      </c>
      <c r="Q28" t="s">
        <v>31</v>
      </c>
      <c r="R28">
        <v>1</v>
      </c>
      <c r="S28" t="s">
        <v>44</v>
      </c>
      <c r="T28">
        <v>1</v>
      </c>
      <c r="U28" t="s">
        <v>29</v>
      </c>
      <c r="V28" t="s">
        <v>33</v>
      </c>
      <c r="W28" t="s">
        <v>34</v>
      </c>
    </row>
    <row r="29" spans="1:23">
      <c r="A29" t="s">
        <v>67</v>
      </c>
      <c r="B29">
        <v>12</v>
      </c>
      <c r="C29" t="str">
        <f t="shared" si="0"/>
        <v>lo_1_year</v>
      </c>
      <c r="D29" t="s">
        <v>68</v>
      </c>
      <c r="E29" t="s">
        <v>25</v>
      </c>
      <c r="F29">
        <v>409</v>
      </c>
      <c r="G29" t="str">
        <f t="shared" si="1"/>
        <v>lo_1000</v>
      </c>
      <c r="H29" t="s">
        <v>57</v>
      </c>
      <c r="I29" t="s">
        <v>38</v>
      </c>
      <c r="J29">
        <v>3</v>
      </c>
      <c r="K29" t="s">
        <v>39</v>
      </c>
      <c r="L29" t="s">
        <v>29</v>
      </c>
      <c r="M29">
        <v>3</v>
      </c>
      <c r="N29" t="s">
        <v>30</v>
      </c>
      <c r="O29">
        <v>42</v>
      </c>
      <c r="P29" t="s">
        <v>29</v>
      </c>
      <c r="Q29" t="s">
        <v>55</v>
      </c>
      <c r="R29">
        <v>2</v>
      </c>
      <c r="S29" t="s">
        <v>32</v>
      </c>
      <c r="T29">
        <v>1</v>
      </c>
      <c r="U29" t="s">
        <v>29</v>
      </c>
      <c r="V29" t="s">
        <v>33</v>
      </c>
      <c r="W29" t="s">
        <v>34</v>
      </c>
    </row>
    <row r="30" spans="1:23">
      <c r="A30" t="s">
        <v>35</v>
      </c>
      <c r="B30">
        <v>7</v>
      </c>
      <c r="C30" t="str">
        <f t="shared" si="0"/>
        <v>lo_1_year</v>
      </c>
      <c r="D30" t="s">
        <v>36</v>
      </c>
      <c r="E30" t="s">
        <v>25</v>
      </c>
      <c r="F30">
        <v>2415</v>
      </c>
      <c r="G30" t="str">
        <f t="shared" si="1"/>
        <v>up_2000</v>
      </c>
      <c r="H30" t="s">
        <v>37</v>
      </c>
      <c r="I30" t="s">
        <v>38</v>
      </c>
      <c r="J30">
        <v>3</v>
      </c>
      <c r="K30" t="s">
        <v>28</v>
      </c>
      <c r="L30" t="s">
        <v>46</v>
      </c>
      <c r="M30">
        <v>2</v>
      </c>
      <c r="N30" t="s">
        <v>30</v>
      </c>
      <c r="O30">
        <v>34</v>
      </c>
      <c r="P30" t="s">
        <v>29</v>
      </c>
      <c r="Q30" t="s">
        <v>31</v>
      </c>
      <c r="R30">
        <v>1</v>
      </c>
      <c r="S30" t="s">
        <v>32</v>
      </c>
      <c r="T30">
        <v>1</v>
      </c>
      <c r="U30" t="s">
        <v>29</v>
      </c>
      <c r="V30" t="s">
        <v>33</v>
      </c>
      <c r="W30" t="s">
        <v>34</v>
      </c>
    </row>
    <row r="31" spans="1:23">
      <c r="A31" t="s">
        <v>23</v>
      </c>
      <c r="B31">
        <v>60</v>
      </c>
      <c r="C31" t="str">
        <f t="shared" si="0"/>
        <v>up_2_years</v>
      </c>
      <c r="D31" t="s">
        <v>49</v>
      </c>
      <c r="E31" t="s">
        <v>62</v>
      </c>
      <c r="F31">
        <v>6836</v>
      </c>
      <c r="G31" t="str">
        <f t="shared" si="1"/>
        <v>up_2000</v>
      </c>
      <c r="H31" t="s">
        <v>37</v>
      </c>
      <c r="I31" t="s">
        <v>27</v>
      </c>
      <c r="J31">
        <v>3</v>
      </c>
      <c r="K31" t="s">
        <v>28</v>
      </c>
      <c r="L31" t="s">
        <v>29</v>
      </c>
      <c r="M31">
        <v>4</v>
      </c>
      <c r="N31" t="s">
        <v>51</v>
      </c>
      <c r="O31">
        <v>63</v>
      </c>
      <c r="P31" t="s">
        <v>29</v>
      </c>
      <c r="Q31" t="s">
        <v>31</v>
      </c>
      <c r="R31">
        <v>2</v>
      </c>
      <c r="S31" t="s">
        <v>32</v>
      </c>
      <c r="T31">
        <v>1</v>
      </c>
      <c r="U31" t="s">
        <v>33</v>
      </c>
      <c r="V31" t="s">
        <v>33</v>
      </c>
      <c r="W31" t="s">
        <v>40</v>
      </c>
    </row>
    <row r="32" spans="1:23">
      <c r="A32" t="s">
        <v>35</v>
      </c>
      <c r="B32">
        <v>18</v>
      </c>
      <c r="C32" t="str">
        <f t="shared" si="0"/>
        <v>1_2_years</v>
      </c>
      <c r="D32" t="s">
        <v>36</v>
      </c>
      <c r="E32" t="s">
        <v>62</v>
      </c>
      <c r="F32">
        <v>1913</v>
      </c>
      <c r="G32" t="str">
        <f t="shared" si="1"/>
        <v>1000_2000</v>
      </c>
      <c r="H32" t="s">
        <v>57</v>
      </c>
      <c r="I32" t="s">
        <v>61</v>
      </c>
      <c r="J32">
        <v>3</v>
      </c>
      <c r="K32" t="s">
        <v>60</v>
      </c>
      <c r="L32" t="s">
        <v>29</v>
      </c>
      <c r="M32">
        <v>3</v>
      </c>
      <c r="N32" t="s">
        <v>30</v>
      </c>
      <c r="O32">
        <v>36</v>
      </c>
      <c r="P32" t="s">
        <v>65</v>
      </c>
      <c r="Q32" t="s">
        <v>31</v>
      </c>
      <c r="R32">
        <v>1</v>
      </c>
      <c r="S32" t="s">
        <v>32</v>
      </c>
      <c r="T32">
        <v>1</v>
      </c>
      <c r="U32" t="s">
        <v>33</v>
      </c>
      <c r="V32" t="s">
        <v>33</v>
      </c>
      <c r="W32" t="s">
        <v>34</v>
      </c>
    </row>
    <row r="33" spans="1:23">
      <c r="A33" t="s">
        <v>23</v>
      </c>
      <c r="B33">
        <v>24</v>
      </c>
      <c r="C33" t="str">
        <f t="shared" si="0"/>
        <v>1_2_years</v>
      </c>
      <c r="D33" t="s">
        <v>36</v>
      </c>
      <c r="E33" t="s">
        <v>45</v>
      </c>
      <c r="F33">
        <v>4020</v>
      </c>
      <c r="G33" t="str">
        <f t="shared" si="1"/>
        <v>up_2000</v>
      </c>
      <c r="H33" t="s">
        <v>37</v>
      </c>
      <c r="I33" t="s">
        <v>38</v>
      </c>
      <c r="J33">
        <v>2</v>
      </c>
      <c r="K33" t="s">
        <v>28</v>
      </c>
      <c r="L33" t="s">
        <v>29</v>
      </c>
      <c r="M33">
        <v>2</v>
      </c>
      <c r="N33" t="s">
        <v>54</v>
      </c>
      <c r="O33">
        <v>27</v>
      </c>
      <c r="P33" t="s">
        <v>69</v>
      </c>
      <c r="Q33" t="s">
        <v>31</v>
      </c>
      <c r="R33">
        <v>1</v>
      </c>
      <c r="S33" t="s">
        <v>32</v>
      </c>
      <c r="T33">
        <v>1</v>
      </c>
      <c r="U33" t="s">
        <v>29</v>
      </c>
      <c r="V33" t="s">
        <v>33</v>
      </c>
      <c r="W33" t="s">
        <v>34</v>
      </c>
    </row>
    <row r="34" spans="1:23">
      <c r="A34" t="s">
        <v>35</v>
      </c>
      <c r="B34">
        <v>18</v>
      </c>
      <c r="C34" t="str">
        <f t="shared" si="0"/>
        <v>1_2_years</v>
      </c>
      <c r="D34" t="s">
        <v>36</v>
      </c>
      <c r="E34" t="s">
        <v>50</v>
      </c>
      <c r="F34">
        <v>5866</v>
      </c>
      <c r="G34" t="str">
        <f t="shared" si="1"/>
        <v>up_2000</v>
      </c>
      <c r="H34" t="s">
        <v>63</v>
      </c>
      <c r="I34" t="s">
        <v>38</v>
      </c>
      <c r="J34">
        <v>2</v>
      </c>
      <c r="K34" t="s">
        <v>28</v>
      </c>
      <c r="L34" t="s">
        <v>29</v>
      </c>
      <c r="M34">
        <v>2</v>
      </c>
      <c r="N34" t="s">
        <v>54</v>
      </c>
      <c r="O34">
        <v>30</v>
      </c>
      <c r="P34" t="s">
        <v>29</v>
      </c>
      <c r="Q34" t="s">
        <v>31</v>
      </c>
      <c r="R34">
        <v>2</v>
      </c>
      <c r="S34" t="s">
        <v>32</v>
      </c>
      <c r="T34">
        <v>1</v>
      </c>
      <c r="U34" t="s">
        <v>33</v>
      </c>
      <c r="V34" t="s">
        <v>33</v>
      </c>
      <c r="W34" t="s">
        <v>34</v>
      </c>
    </row>
    <row r="35" spans="1:23">
      <c r="A35" t="s">
        <v>41</v>
      </c>
      <c r="B35">
        <v>12</v>
      </c>
      <c r="C35" t="str">
        <f t="shared" si="0"/>
        <v>lo_1_year</v>
      </c>
      <c r="D35" t="s">
        <v>24</v>
      </c>
      <c r="E35" t="s">
        <v>62</v>
      </c>
      <c r="F35">
        <v>1264</v>
      </c>
      <c r="G35" t="str">
        <f t="shared" si="1"/>
        <v>1000_2000</v>
      </c>
      <c r="H35" t="s">
        <v>26</v>
      </c>
      <c r="I35" t="s">
        <v>27</v>
      </c>
      <c r="J35">
        <v>4</v>
      </c>
      <c r="K35" t="s">
        <v>28</v>
      </c>
      <c r="L35" t="s">
        <v>29</v>
      </c>
      <c r="M35">
        <v>4</v>
      </c>
      <c r="N35" t="s">
        <v>51</v>
      </c>
      <c r="O35">
        <v>57</v>
      </c>
      <c r="P35" t="s">
        <v>29</v>
      </c>
      <c r="Q35" t="s">
        <v>55</v>
      </c>
      <c r="R35">
        <v>1</v>
      </c>
      <c r="S35" t="s">
        <v>44</v>
      </c>
      <c r="T35">
        <v>1</v>
      </c>
      <c r="U35" t="s">
        <v>29</v>
      </c>
      <c r="V35" t="s">
        <v>33</v>
      </c>
      <c r="W35" t="s">
        <v>34</v>
      </c>
    </row>
    <row r="36" spans="1:23">
      <c r="A36" t="s">
        <v>67</v>
      </c>
      <c r="B36">
        <v>12</v>
      </c>
      <c r="C36" t="str">
        <f t="shared" si="0"/>
        <v>lo_1_year</v>
      </c>
      <c r="D36" t="s">
        <v>36</v>
      </c>
      <c r="E36" t="s">
        <v>45</v>
      </c>
      <c r="F36">
        <v>1474</v>
      </c>
      <c r="G36" t="str">
        <f t="shared" si="1"/>
        <v>1000_2000</v>
      </c>
      <c r="H36" t="s">
        <v>37</v>
      </c>
      <c r="I36" t="s">
        <v>61</v>
      </c>
      <c r="J36">
        <v>4</v>
      </c>
      <c r="K36" t="s">
        <v>39</v>
      </c>
      <c r="L36" t="s">
        <v>29</v>
      </c>
      <c r="M36">
        <v>1</v>
      </c>
      <c r="N36" t="s">
        <v>47</v>
      </c>
      <c r="O36">
        <v>33</v>
      </c>
      <c r="P36" t="s">
        <v>65</v>
      </c>
      <c r="Q36" t="s">
        <v>31</v>
      </c>
      <c r="R36">
        <v>1</v>
      </c>
      <c r="S36" t="s">
        <v>56</v>
      </c>
      <c r="T36">
        <v>1</v>
      </c>
      <c r="U36" t="s">
        <v>33</v>
      </c>
      <c r="V36" t="s">
        <v>33</v>
      </c>
      <c r="W36" t="s">
        <v>34</v>
      </c>
    </row>
    <row r="37" spans="1:23">
      <c r="A37" t="s">
        <v>35</v>
      </c>
      <c r="B37">
        <v>45</v>
      </c>
      <c r="C37" t="str">
        <f t="shared" si="0"/>
        <v>up_2_years</v>
      </c>
      <c r="D37" t="s">
        <v>24</v>
      </c>
      <c r="E37" t="s">
        <v>25</v>
      </c>
      <c r="F37">
        <v>4746</v>
      </c>
      <c r="G37" t="str">
        <f t="shared" si="1"/>
        <v>up_2000</v>
      </c>
      <c r="H37" t="s">
        <v>37</v>
      </c>
      <c r="I37" t="s">
        <v>61</v>
      </c>
      <c r="J37">
        <v>4</v>
      </c>
      <c r="K37" t="s">
        <v>28</v>
      </c>
      <c r="L37" t="s">
        <v>29</v>
      </c>
      <c r="M37">
        <v>2</v>
      </c>
      <c r="N37" t="s">
        <v>47</v>
      </c>
      <c r="O37">
        <v>25</v>
      </c>
      <c r="P37" t="s">
        <v>29</v>
      </c>
      <c r="Q37" t="s">
        <v>31</v>
      </c>
      <c r="R37">
        <v>2</v>
      </c>
      <c r="S37" t="s">
        <v>44</v>
      </c>
      <c r="T37">
        <v>1</v>
      </c>
      <c r="U37" t="s">
        <v>29</v>
      </c>
      <c r="V37" t="s">
        <v>33</v>
      </c>
      <c r="W37" t="s">
        <v>40</v>
      </c>
    </row>
    <row r="38" spans="1:23">
      <c r="A38" t="s">
        <v>41</v>
      </c>
      <c r="B38">
        <v>48</v>
      </c>
      <c r="C38" t="str">
        <f t="shared" si="0"/>
        <v>up_2_years</v>
      </c>
      <c r="D38" t="s">
        <v>24</v>
      </c>
      <c r="E38" t="s">
        <v>42</v>
      </c>
      <c r="F38">
        <v>6110</v>
      </c>
      <c r="G38" t="str">
        <f t="shared" si="1"/>
        <v>up_2000</v>
      </c>
      <c r="H38" t="s">
        <v>37</v>
      </c>
      <c r="I38" t="s">
        <v>38</v>
      </c>
      <c r="J38">
        <v>1</v>
      </c>
      <c r="K38" t="s">
        <v>28</v>
      </c>
      <c r="L38" t="s">
        <v>29</v>
      </c>
      <c r="M38">
        <v>3</v>
      </c>
      <c r="N38" t="s">
        <v>51</v>
      </c>
      <c r="O38">
        <v>31</v>
      </c>
      <c r="P38" t="s">
        <v>65</v>
      </c>
      <c r="Q38" t="s">
        <v>48</v>
      </c>
      <c r="R38">
        <v>1</v>
      </c>
      <c r="S38" t="s">
        <v>32</v>
      </c>
      <c r="T38">
        <v>1</v>
      </c>
      <c r="U38" t="s">
        <v>33</v>
      </c>
      <c r="V38" t="s">
        <v>33</v>
      </c>
      <c r="W38" t="s">
        <v>34</v>
      </c>
    </row>
    <row r="39" spans="1:23">
      <c r="A39" t="s">
        <v>67</v>
      </c>
      <c r="B39">
        <v>18</v>
      </c>
      <c r="C39" t="str">
        <f t="shared" si="0"/>
        <v>1_2_years</v>
      </c>
      <c r="D39" t="s">
        <v>36</v>
      </c>
      <c r="E39" t="s">
        <v>25</v>
      </c>
      <c r="F39">
        <v>2100</v>
      </c>
      <c r="G39" t="str">
        <f t="shared" si="1"/>
        <v>up_2000</v>
      </c>
      <c r="H39" t="s">
        <v>37</v>
      </c>
      <c r="I39" t="s">
        <v>38</v>
      </c>
      <c r="J39">
        <v>4</v>
      </c>
      <c r="K39" t="s">
        <v>28</v>
      </c>
      <c r="L39" t="s">
        <v>70</v>
      </c>
      <c r="M39">
        <v>2</v>
      </c>
      <c r="N39" t="s">
        <v>30</v>
      </c>
      <c r="O39">
        <v>37</v>
      </c>
      <c r="P39" t="s">
        <v>69</v>
      </c>
      <c r="Q39" t="s">
        <v>31</v>
      </c>
      <c r="R39">
        <v>1</v>
      </c>
      <c r="S39" t="s">
        <v>32</v>
      </c>
      <c r="T39">
        <v>1</v>
      </c>
      <c r="U39" t="s">
        <v>29</v>
      </c>
      <c r="V39" t="s">
        <v>33</v>
      </c>
      <c r="W39" t="s">
        <v>40</v>
      </c>
    </row>
    <row r="40" spans="1:23">
      <c r="A40" t="s">
        <v>67</v>
      </c>
      <c r="B40">
        <v>10</v>
      </c>
      <c r="C40" t="str">
        <f t="shared" si="0"/>
        <v>lo_1_year</v>
      </c>
      <c r="D40" t="s">
        <v>36</v>
      </c>
      <c r="E40" t="s">
        <v>71</v>
      </c>
      <c r="F40">
        <v>1225</v>
      </c>
      <c r="G40" t="str">
        <f t="shared" si="1"/>
        <v>1000_2000</v>
      </c>
      <c r="H40" t="s">
        <v>37</v>
      </c>
      <c r="I40" t="s">
        <v>38</v>
      </c>
      <c r="J40">
        <v>2</v>
      </c>
      <c r="K40" t="s">
        <v>28</v>
      </c>
      <c r="L40" t="s">
        <v>29</v>
      </c>
      <c r="M40">
        <v>2</v>
      </c>
      <c r="N40" t="s">
        <v>54</v>
      </c>
      <c r="O40">
        <v>37</v>
      </c>
      <c r="P40" t="s">
        <v>29</v>
      </c>
      <c r="Q40" t="s">
        <v>31</v>
      </c>
      <c r="R40">
        <v>1</v>
      </c>
      <c r="S40" t="s">
        <v>32</v>
      </c>
      <c r="T40">
        <v>1</v>
      </c>
      <c r="U40" t="s">
        <v>33</v>
      </c>
      <c r="V40" t="s">
        <v>33</v>
      </c>
      <c r="W40" t="s">
        <v>34</v>
      </c>
    </row>
    <row r="41" spans="1:23">
      <c r="A41" t="s">
        <v>35</v>
      </c>
      <c r="B41">
        <v>9</v>
      </c>
      <c r="C41" t="str">
        <f t="shared" si="0"/>
        <v>lo_1_year</v>
      </c>
      <c r="D41" t="s">
        <v>36</v>
      </c>
      <c r="E41" t="s">
        <v>25</v>
      </c>
      <c r="F41">
        <v>458</v>
      </c>
      <c r="G41" t="str">
        <f t="shared" si="1"/>
        <v>lo_1000</v>
      </c>
      <c r="H41" t="s">
        <v>37</v>
      </c>
      <c r="I41" t="s">
        <v>38</v>
      </c>
      <c r="J41">
        <v>4</v>
      </c>
      <c r="K41" t="s">
        <v>28</v>
      </c>
      <c r="L41" t="s">
        <v>29</v>
      </c>
      <c r="M41">
        <v>3</v>
      </c>
      <c r="N41" t="s">
        <v>30</v>
      </c>
      <c r="O41">
        <v>24</v>
      </c>
      <c r="P41" t="s">
        <v>29</v>
      </c>
      <c r="Q41" t="s">
        <v>31</v>
      </c>
      <c r="R41">
        <v>1</v>
      </c>
      <c r="S41" t="s">
        <v>32</v>
      </c>
      <c r="T41">
        <v>1</v>
      </c>
      <c r="U41" t="s">
        <v>29</v>
      </c>
      <c r="V41" t="s">
        <v>33</v>
      </c>
      <c r="W41" t="s">
        <v>34</v>
      </c>
    </row>
    <row r="42" spans="1:23">
      <c r="A42" t="s">
        <v>41</v>
      </c>
      <c r="B42">
        <v>30</v>
      </c>
      <c r="C42" t="str">
        <f t="shared" si="0"/>
        <v>up_2_years</v>
      </c>
      <c r="D42" t="s">
        <v>36</v>
      </c>
      <c r="E42" t="s">
        <v>25</v>
      </c>
      <c r="F42">
        <v>2333</v>
      </c>
      <c r="G42" t="str">
        <f t="shared" si="1"/>
        <v>up_2000</v>
      </c>
      <c r="H42" t="s">
        <v>52</v>
      </c>
      <c r="I42" t="s">
        <v>27</v>
      </c>
      <c r="J42">
        <v>4</v>
      </c>
      <c r="K42" t="s">
        <v>28</v>
      </c>
      <c r="L42" t="s">
        <v>29</v>
      </c>
      <c r="M42">
        <v>2</v>
      </c>
      <c r="N42" t="s">
        <v>54</v>
      </c>
      <c r="O42">
        <v>30</v>
      </c>
      <c r="P42" t="s">
        <v>65</v>
      </c>
      <c r="Q42" t="s">
        <v>31</v>
      </c>
      <c r="R42">
        <v>1</v>
      </c>
      <c r="S42" t="s">
        <v>56</v>
      </c>
      <c r="T42">
        <v>1</v>
      </c>
      <c r="U42" t="s">
        <v>29</v>
      </c>
      <c r="V42" t="s">
        <v>33</v>
      </c>
      <c r="W42" t="s">
        <v>34</v>
      </c>
    </row>
    <row r="43" spans="1:23">
      <c r="A43" t="s">
        <v>35</v>
      </c>
      <c r="B43">
        <v>12</v>
      </c>
      <c r="C43" t="str">
        <f t="shared" si="0"/>
        <v>lo_1_year</v>
      </c>
      <c r="D43" t="s">
        <v>36</v>
      </c>
      <c r="E43" t="s">
        <v>25</v>
      </c>
      <c r="F43">
        <v>1158</v>
      </c>
      <c r="G43" t="str">
        <f t="shared" si="1"/>
        <v>1000_2000</v>
      </c>
      <c r="H43" t="s">
        <v>52</v>
      </c>
      <c r="I43" t="s">
        <v>38</v>
      </c>
      <c r="J43">
        <v>3</v>
      </c>
      <c r="K43" t="s">
        <v>58</v>
      </c>
      <c r="L43" t="s">
        <v>29</v>
      </c>
      <c r="M43">
        <v>1</v>
      </c>
      <c r="N43" t="s">
        <v>54</v>
      </c>
      <c r="O43">
        <v>26</v>
      </c>
      <c r="P43" t="s">
        <v>29</v>
      </c>
      <c r="Q43" t="s">
        <v>31</v>
      </c>
      <c r="R43">
        <v>1</v>
      </c>
      <c r="S43" t="s">
        <v>32</v>
      </c>
      <c r="T43">
        <v>1</v>
      </c>
      <c r="U43" t="s">
        <v>33</v>
      </c>
      <c r="V43" t="s">
        <v>33</v>
      </c>
      <c r="W43" t="s">
        <v>34</v>
      </c>
    </row>
    <row r="44" spans="1:23">
      <c r="A44" t="s">
        <v>35</v>
      </c>
      <c r="B44">
        <v>18</v>
      </c>
      <c r="C44" t="str">
        <f t="shared" si="0"/>
        <v>1_2_years</v>
      </c>
      <c r="D44" t="s">
        <v>49</v>
      </c>
      <c r="E44" t="s">
        <v>72</v>
      </c>
      <c r="F44">
        <v>6204</v>
      </c>
      <c r="G44" t="str">
        <f t="shared" si="1"/>
        <v>up_2000</v>
      </c>
      <c r="H44" t="s">
        <v>37</v>
      </c>
      <c r="I44" t="s">
        <v>38</v>
      </c>
      <c r="J44">
        <v>2</v>
      </c>
      <c r="K44" t="s">
        <v>28</v>
      </c>
      <c r="L44" t="s">
        <v>29</v>
      </c>
      <c r="M44">
        <v>4</v>
      </c>
      <c r="N44" t="s">
        <v>30</v>
      </c>
      <c r="O44">
        <v>44</v>
      </c>
      <c r="P44" t="s">
        <v>29</v>
      </c>
      <c r="Q44" t="s">
        <v>31</v>
      </c>
      <c r="R44">
        <v>1</v>
      </c>
      <c r="S44" t="s">
        <v>44</v>
      </c>
      <c r="T44">
        <v>2</v>
      </c>
      <c r="U44" t="s">
        <v>33</v>
      </c>
      <c r="V44" t="s">
        <v>33</v>
      </c>
      <c r="W44" t="s">
        <v>34</v>
      </c>
    </row>
    <row r="45" spans="1:23">
      <c r="A45" t="s">
        <v>23</v>
      </c>
      <c r="B45">
        <v>30</v>
      </c>
      <c r="C45" t="str">
        <f t="shared" si="0"/>
        <v>up_2_years</v>
      </c>
      <c r="D45" t="s">
        <v>24</v>
      </c>
      <c r="E45" t="s">
        <v>53</v>
      </c>
      <c r="F45">
        <v>6187</v>
      </c>
      <c r="G45" t="str">
        <f t="shared" si="1"/>
        <v>up_2000</v>
      </c>
      <c r="H45" t="s">
        <v>63</v>
      </c>
      <c r="I45" t="s">
        <v>43</v>
      </c>
      <c r="J45">
        <v>1</v>
      </c>
      <c r="K45" t="s">
        <v>60</v>
      </c>
      <c r="L45" t="s">
        <v>29</v>
      </c>
      <c r="M45">
        <v>4</v>
      </c>
      <c r="N45" t="s">
        <v>54</v>
      </c>
      <c r="O45">
        <v>24</v>
      </c>
      <c r="P45" t="s">
        <v>29</v>
      </c>
      <c r="Q45" t="s">
        <v>55</v>
      </c>
      <c r="R45">
        <v>2</v>
      </c>
      <c r="S45" t="s">
        <v>32</v>
      </c>
      <c r="T45">
        <v>1</v>
      </c>
      <c r="U45" t="s">
        <v>29</v>
      </c>
      <c r="V45" t="s">
        <v>33</v>
      </c>
      <c r="W45" t="s">
        <v>34</v>
      </c>
    </row>
    <row r="46" spans="1:23">
      <c r="A46" t="s">
        <v>23</v>
      </c>
      <c r="B46">
        <v>48</v>
      </c>
      <c r="C46" t="str">
        <f t="shared" si="0"/>
        <v>up_2_years</v>
      </c>
      <c r="D46" t="s">
        <v>24</v>
      </c>
      <c r="E46" t="s">
        <v>53</v>
      </c>
      <c r="F46">
        <v>6143</v>
      </c>
      <c r="G46" t="str">
        <f t="shared" si="1"/>
        <v>up_2000</v>
      </c>
      <c r="H46" t="s">
        <v>37</v>
      </c>
      <c r="I46" t="s">
        <v>27</v>
      </c>
      <c r="J46">
        <v>4</v>
      </c>
      <c r="K46" t="s">
        <v>39</v>
      </c>
      <c r="L46" t="s">
        <v>29</v>
      </c>
      <c r="M46">
        <v>4</v>
      </c>
      <c r="N46" t="s">
        <v>51</v>
      </c>
      <c r="O46">
        <v>58</v>
      </c>
      <c r="P46" t="s">
        <v>69</v>
      </c>
      <c r="Q46" t="s">
        <v>48</v>
      </c>
      <c r="R46">
        <v>2</v>
      </c>
      <c r="S46" t="s">
        <v>44</v>
      </c>
      <c r="T46">
        <v>1</v>
      </c>
      <c r="U46" t="s">
        <v>29</v>
      </c>
      <c r="V46" t="s">
        <v>33</v>
      </c>
      <c r="W46" t="s">
        <v>40</v>
      </c>
    </row>
    <row r="47" spans="1:23">
      <c r="A47" t="s">
        <v>41</v>
      </c>
      <c r="B47">
        <v>11</v>
      </c>
      <c r="C47" t="str">
        <f t="shared" si="0"/>
        <v>lo_1_year</v>
      </c>
      <c r="D47" t="s">
        <v>24</v>
      </c>
      <c r="E47" t="s">
        <v>50</v>
      </c>
      <c r="F47">
        <v>1393</v>
      </c>
      <c r="G47" t="str">
        <f t="shared" si="1"/>
        <v>1000_2000</v>
      </c>
      <c r="H47" t="s">
        <v>37</v>
      </c>
      <c r="I47" t="s">
        <v>61</v>
      </c>
      <c r="J47">
        <v>4</v>
      </c>
      <c r="K47" t="s">
        <v>39</v>
      </c>
      <c r="L47" t="s">
        <v>29</v>
      </c>
      <c r="M47">
        <v>4</v>
      </c>
      <c r="N47" t="s">
        <v>54</v>
      </c>
      <c r="O47">
        <v>35</v>
      </c>
      <c r="P47" t="s">
        <v>29</v>
      </c>
      <c r="Q47" t="s">
        <v>31</v>
      </c>
      <c r="R47">
        <v>2</v>
      </c>
      <c r="S47" t="s">
        <v>56</v>
      </c>
      <c r="T47">
        <v>1</v>
      </c>
      <c r="U47" t="s">
        <v>29</v>
      </c>
      <c r="V47" t="s">
        <v>33</v>
      </c>
      <c r="W47" t="s">
        <v>34</v>
      </c>
    </row>
    <row r="48" spans="1:23">
      <c r="A48" t="s">
        <v>41</v>
      </c>
      <c r="B48">
        <v>36</v>
      </c>
      <c r="C48" t="str">
        <f t="shared" si="0"/>
        <v>up_2_years</v>
      </c>
      <c r="D48" t="s">
        <v>36</v>
      </c>
      <c r="E48" t="s">
        <v>25</v>
      </c>
      <c r="F48">
        <v>2299</v>
      </c>
      <c r="G48" t="str">
        <f t="shared" si="1"/>
        <v>up_2000</v>
      </c>
      <c r="H48" t="s">
        <v>52</v>
      </c>
      <c r="I48" t="s">
        <v>27</v>
      </c>
      <c r="J48">
        <v>4</v>
      </c>
      <c r="K48" t="s">
        <v>28</v>
      </c>
      <c r="L48" t="s">
        <v>29</v>
      </c>
      <c r="M48">
        <v>4</v>
      </c>
      <c r="N48" t="s">
        <v>54</v>
      </c>
      <c r="O48">
        <v>39</v>
      </c>
      <c r="P48" t="s">
        <v>29</v>
      </c>
      <c r="Q48" t="s">
        <v>31</v>
      </c>
      <c r="R48">
        <v>1</v>
      </c>
      <c r="S48" t="s">
        <v>32</v>
      </c>
      <c r="T48">
        <v>1</v>
      </c>
      <c r="U48" t="s">
        <v>29</v>
      </c>
      <c r="V48" t="s">
        <v>33</v>
      </c>
      <c r="W48" t="s">
        <v>34</v>
      </c>
    </row>
    <row r="49" spans="1:23">
      <c r="A49" t="s">
        <v>23</v>
      </c>
      <c r="B49">
        <v>6</v>
      </c>
      <c r="C49" t="str">
        <f t="shared" si="0"/>
        <v>lo_1_year</v>
      </c>
      <c r="D49" t="s">
        <v>36</v>
      </c>
      <c r="E49" t="s">
        <v>53</v>
      </c>
      <c r="F49">
        <v>1352</v>
      </c>
      <c r="G49" t="str">
        <f t="shared" si="1"/>
        <v>1000_2000</v>
      </c>
      <c r="H49" t="s">
        <v>52</v>
      </c>
      <c r="I49" t="s">
        <v>59</v>
      </c>
      <c r="J49">
        <v>1</v>
      </c>
      <c r="K49" t="s">
        <v>39</v>
      </c>
      <c r="L49" t="s">
        <v>29</v>
      </c>
      <c r="M49">
        <v>2</v>
      </c>
      <c r="N49" t="s">
        <v>47</v>
      </c>
      <c r="O49">
        <v>23</v>
      </c>
      <c r="P49" t="s">
        <v>29</v>
      </c>
      <c r="Q49" t="s">
        <v>55</v>
      </c>
      <c r="R49">
        <v>1</v>
      </c>
      <c r="S49" t="s">
        <v>73</v>
      </c>
      <c r="T49">
        <v>1</v>
      </c>
      <c r="U49" t="s">
        <v>33</v>
      </c>
      <c r="V49" t="s">
        <v>33</v>
      </c>
      <c r="W49" t="s">
        <v>34</v>
      </c>
    </row>
    <row r="50" spans="1:23">
      <c r="A50" t="s">
        <v>41</v>
      </c>
      <c r="B50">
        <v>11</v>
      </c>
      <c r="C50" t="str">
        <f t="shared" si="0"/>
        <v>lo_1_year</v>
      </c>
      <c r="D50" t="s">
        <v>24</v>
      </c>
      <c r="E50" t="s">
        <v>50</v>
      </c>
      <c r="F50">
        <v>7228</v>
      </c>
      <c r="G50" t="str">
        <f t="shared" si="1"/>
        <v>up_2000</v>
      </c>
      <c r="H50" t="s">
        <v>37</v>
      </c>
      <c r="I50" t="s">
        <v>38</v>
      </c>
      <c r="J50">
        <v>1</v>
      </c>
      <c r="K50" t="s">
        <v>28</v>
      </c>
      <c r="L50" t="s">
        <v>29</v>
      </c>
      <c r="M50">
        <v>4</v>
      </c>
      <c r="N50" t="s">
        <v>47</v>
      </c>
      <c r="O50">
        <v>39</v>
      </c>
      <c r="P50" t="s">
        <v>29</v>
      </c>
      <c r="Q50" t="s">
        <v>31</v>
      </c>
      <c r="R50">
        <v>2</v>
      </c>
      <c r="S50" t="s">
        <v>44</v>
      </c>
      <c r="T50">
        <v>1</v>
      </c>
      <c r="U50" t="s">
        <v>29</v>
      </c>
      <c r="V50" t="s">
        <v>33</v>
      </c>
      <c r="W50" t="s">
        <v>34</v>
      </c>
    </row>
    <row r="51" spans="1:23">
      <c r="A51" t="s">
        <v>41</v>
      </c>
      <c r="B51">
        <v>12</v>
      </c>
      <c r="C51" t="str">
        <f t="shared" si="0"/>
        <v>lo_1_year</v>
      </c>
      <c r="D51" t="s">
        <v>36</v>
      </c>
      <c r="E51" t="s">
        <v>25</v>
      </c>
      <c r="F51">
        <v>2073</v>
      </c>
      <c r="G51" t="str">
        <f t="shared" si="1"/>
        <v>up_2000</v>
      </c>
      <c r="H51" t="s">
        <v>63</v>
      </c>
      <c r="I51" t="s">
        <v>38</v>
      </c>
      <c r="J51">
        <v>4</v>
      </c>
      <c r="K51" t="s">
        <v>39</v>
      </c>
      <c r="L51" t="s">
        <v>70</v>
      </c>
      <c r="M51">
        <v>2</v>
      </c>
      <c r="N51" t="s">
        <v>30</v>
      </c>
      <c r="O51">
        <v>28</v>
      </c>
      <c r="P51" t="s">
        <v>29</v>
      </c>
      <c r="Q51" t="s">
        <v>31</v>
      </c>
      <c r="R51">
        <v>1</v>
      </c>
      <c r="S51" t="s">
        <v>32</v>
      </c>
      <c r="T51">
        <v>1</v>
      </c>
      <c r="U51" t="s">
        <v>29</v>
      </c>
      <c r="V51" t="s">
        <v>33</v>
      </c>
      <c r="W51" t="s">
        <v>34</v>
      </c>
    </row>
    <row r="52" spans="1:23">
      <c r="A52" t="s">
        <v>35</v>
      </c>
      <c r="B52">
        <v>24</v>
      </c>
      <c r="C52" t="str">
        <f t="shared" si="0"/>
        <v>1_2_years</v>
      </c>
      <c r="D52" t="s">
        <v>49</v>
      </c>
      <c r="E52" t="s">
        <v>45</v>
      </c>
      <c r="F52">
        <v>2333</v>
      </c>
      <c r="G52" t="str">
        <f t="shared" si="1"/>
        <v>up_2000</v>
      </c>
      <c r="H52" t="s">
        <v>26</v>
      </c>
      <c r="I52" t="s">
        <v>61</v>
      </c>
      <c r="J52">
        <v>4</v>
      </c>
      <c r="K52" t="s">
        <v>28</v>
      </c>
      <c r="L52" t="s">
        <v>29</v>
      </c>
      <c r="M52">
        <v>2</v>
      </c>
      <c r="N52" t="s">
        <v>47</v>
      </c>
      <c r="O52">
        <v>29</v>
      </c>
      <c r="P52" t="s">
        <v>65</v>
      </c>
      <c r="Q52" t="s">
        <v>31</v>
      </c>
      <c r="R52">
        <v>1</v>
      </c>
      <c r="S52" t="s">
        <v>44</v>
      </c>
      <c r="T52">
        <v>1</v>
      </c>
      <c r="U52" t="s">
        <v>29</v>
      </c>
      <c r="V52" t="s">
        <v>33</v>
      </c>
      <c r="W52" t="s">
        <v>34</v>
      </c>
    </row>
    <row r="53" spans="1:23">
      <c r="A53" t="s">
        <v>35</v>
      </c>
      <c r="B53">
        <v>27</v>
      </c>
      <c r="C53" t="str">
        <f t="shared" si="0"/>
        <v>up_2_years</v>
      </c>
      <c r="D53" t="s">
        <v>49</v>
      </c>
      <c r="E53" t="s">
        <v>53</v>
      </c>
      <c r="F53">
        <v>5965</v>
      </c>
      <c r="G53" t="str">
        <f t="shared" si="1"/>
        <v>up_2000</v>
      </c>
      <c r="H53" t="s">
        <v>37</v>
      </c>
      <c r="I53" t="s">
        <v>27</v>
      </c>
      <c r="J53">
        <v>1</v>
      </c>
      <c r="K53" t="s">
        <v>28</v>
      </c>
      <c r="L53" t="s">
        <v>29</v>
      </c>
      <c r="M53">
        <v>2</v>
      </c>
      <c r="N53" t="s">
        <v>54</v>
      </c>
      <c r="O53">
        <v>30</v>
      </c>
      <c r="P53" t="s">
        <v>29</v>
      </c>
      <c r="Q53" t="s">
        <v>31</v>
      </c>
      <c r="R53">
        <v>2</v>
      </c>
      <c r="S53" t="s">
        <v>56</v>
      </c>
      <c r="T53">
        <v>1</v>
      </c>
      <c r="U53" t="s">
        <v>33</v>
      </c>
      <c r="V53" t="s">
        <v>33</v>
      </c>
      <c r="W53" t="s">
        <v>34</v>
      </c>
    </row>
    <row r="54" spans="1:23">
      <c r="A54" t="s">
        <v>41</v>
      </c>
      <c r="B54">
        <v>12</v>
      </c>
      <c r="C54" t="str">
        <f t="shared" si="0"/>
        <v>lo_1_year</v>
      </c>
      <c r="D54" t="s">
        <v>36</v>
      </c>
      <c r="E54" t="s">
        <v>25</v>
      </c>
      <c r="F54">
        <v>1262</v>
      </c>
      <c r="G54" t="str">
        <f t="shared" si="1"/>
        <v>1000_2000</v>
      </c>
      <c r="H54" t="s">
        <v>37</v>
      </c>
      <c r="I54" t="s">
        <v>38</v>
      </c>
      <c r="J54">
        <v>3</v>
      </c>
      <c r="K54" t="s">
        <v>28</v>
      </c>
      <c r="L54" t="s">
        <v>29</v>
      </c>
      <c r="M54">
        <v>2</v>
      </c>
      <c r="N54" t="s">
        <v>54</v>
      </c>
      <c r="O54">
        <v>25</v>
      </c>
      <c r="P54" t="s">
        <v>29</v>
      </c>
      <c r="Q54" t="s">
        <v>31</v>
      </c>
      <c r="R54">
        <v>1</v>
      </c>
      <c r="S54" t="s">
        <v>32</v>
      </c>
      <c r="T54">
        <v>1</v>
      </c>
      <c r="U54" t="s">
        <v>29</v>
      </c>
      <c r="V54" t="s">
        <v>33</v>
      </c>
      <c r="W54" t="s">
        <v>34</v>
      </c>
    </row>
    <row r="55" spans="1:23">
      <c r="A55" t="s">
        <v>41</v>
      </c>
      <c r="B55">
        <v>18</v>
      </c>
      <c r="C55" t="str">
        <f t="shared" si="0"/>
        <v>1_2_years</v>
      </c>
      <c r="D55" t="s">
        <v>36</v>
      </c>
      <c r="E55" t="s">
        <v>53</v>
      </c>
      <c r="F55">
        <v>3378</v>
      </c>
      <c r="G55" t="str">
        <f t="shared" si="1"/>
        <v>up_2000</v>
      </c>
      <c r="H55" t="s">
        <v>26</v>
      </c>
      <c r="I55" t="s">
        <v>38</v>
      </c>
      <c r="J55">
        <v>2</v>
      </c>
      <c r="K55" t="s">
        <v>28</v>
      </c>
      <c r="L55" t="s">
        <v>29</v>
      </c>
      <c r="M55">
        <v>1</v>
      </c>
      <c r="N55" t="s">
        <v>47</v>
      </c>
      <c r="O55">
        <v>31</v>
      </c>
      <c r="P55" t="s">
        <v>29</v>
      </c>
      <c r="Q55" t="s">
        <v>31</v>
      </c>
      <c r="R55">
        <v>1</v>
      </c>
      <c r="S55" t="s">
        <v>32</v>
      </c>
      <c r="T55">
        <v>1</v>
      </c>
      <c r="U55" t="s">
        <v>33</v>
      </c>
      <c r="V55" t="s">
        <v>33</v>
      </c>
      <c r="W55" t="s">
        <v>34</v>
      </c>
    </row>
    <row r="56" spans="1:23">
      <c r="A56" t="s">
        <v>35</v>
      </c>
      <c r="B56">
        <v>36</v>
      </c>
      <c r="C56" t="str">
        <f t="shared" si="0"/>
        <v>up_2_years</v>
      </c>
      <c r="D56" t="s">
        <v>49</v>
      </c>
      <c r="E56" t="s">
        <v>50</v>
      </c>
      <c r="F56">
        <v>2225</v>
      </c>
      <c r="G56" t="str">
        <f t="shared" si="1"/>
        <v>up_2000</v>
      </c>
      <c r="H56" t="s">
        <v>37</v>
      </c>
      <c r="I56" t="s">
        <v>27</v>
      </c>
      <c r="J56">
        <v>4</v>
      </c>
      <c r="K56" t="s">
        <v>28</v>
      </c>
      <c r="L56" t="s">
        <v>29</v>
      </c>
      <c r="M56">
        <v>4</v>
      </c>
      <c r="N56" t="s">
        <v>51</v>
      </c>
      <c r="O56">
        <v>57</v>
      </c>
      <c r="P56" t="s">
        <v>65</v>
      </c>
      <c r="Q56" t="s">
        <v>48</v>
      </c>
      <c r="R56">
        <v>2</v>
      </c>
      <c r="S56" t="s">
        <v>32</v>
      </c>
      <c r="T56">
        <v>1</v>
      </c>
      <c r="U56" t="s">
        <v>33</v>
      </c>
      <c r="V56" t="s">
        <v>33</v>
      </c>
      <c r="W56" t="s">
        <v>40</v>
      </c>
    </row>
    <row r="57" spans="1:23">
      <c r="A57" t="s">
        <v>41</v>
      </c>
      <c r="B57">
        <v>6</v>
      </c>
      <c r="C57" t="str">
        <f t="shared" si="0"/>
        <v>lo_1_year</v>
      </c>
      <c r="D57" t="s">
        <v>68</v>
      </c>
      <c r="E57" t="s">
        <v>50</v>
      </c>
      <c r="F57">
        <v>783</v>
      </c>
      <c r="G57" t="str">
        <f t="shared" si="1"/>
        <v>lo_1000</v>
      </c>
      <c r="H57" t="s">
        <v>26</v>
      </c>
      <c r="I57" t="s">
        <v>38</v>
      </c>
      <c r="J57">
        <v>1</v>
      </c>
      <c r="K57" t="s">
        <v>28</v>
      </c>
      <c r="L57" t="s">
        <v>46</v>
      </c>
      <c r="M57">
        <v>2</v>
      </c>
      <c r="N57" t="s">
        <v>30</v>
      </c>
      <c r="O57">
        <v>26</v>
      </c>
      <c r="P57" t="s">
        <v>69</v>
      </c>
      <c r="Q57" t="s">
        <v>31</v>
      </c>
      <c r="R57">
        <v>1</v>
      </c>
      <c r="S57" t="s">
        <v>44</v>
      </c>
      <c r="T57">
        <v>2</v>
      </c>
      <c r="U57" t="s">
        <v>29</v>
      </c>
      <c r="V57" t="s">
        <v>33</v>
      </c>
      <c r="W57" t="s">
        <v>34</v>
      </c>
    </row>
    <row r="58" spans="1:23">
      <c r="A58" t="s">
        <v>35</v>
      </c>
      <c r="B58">
        <v>12</v>
      </c>
      <c r="C58" t="str">
        <f t="shared" si="0"/>
        <v>lo_1_year</v>
      </c>
      <c r="D58" t="s">
        <v>36</v>
      </c>
      <c r="E58" t="s">
        <v>25</v>
      </c>
      <c r="F58">
        <v>6468</v>
      </c>
      <c r="G58" t="str">
        <f t="shared" si="1"/>
        <v>up_2000</v>
      </c>
      <c r="H58" t="s">
        <v>26</v>
      </c>
      <c r="I58" t="s">
        <v>59</v>
      </c>
      <c r="J58">
        <v>2</v>
      </c>
      <c r="K58" t="s">
        <v>28</v>
      </c>
      <c r="L58" t="s">
        <v>29</v>
      </c>
      <c r="M58">
        <v>1</v>
      </c>
      <c r="N58" t="s">
        <v>51</v>
      </c>
      <c r="O58">
        <v>52</v>
      </c>
      <c r="P58" t="s">
        <v>29</v>
      </c>
      <c r="Q58" t="s">
        <v>31</v>
      </c>
      <c r="R58">
        <v>1</v>
      </c>
      <c r="S58" t="s">
        <v>56</v>
      </c>
      <c r="T58">
        <v>1</v>
      </c>
      <c r="U58" t="s">
        <v>33</v>
      </c>
      <c r="V58" t="s">
        <v>33</v>
      </c>
      <c r="W58" t="s">
        <v>40</v>
      </c>
    </row>
    <row r="59" spans="1:23">
      <c r="A59" t="s">
        <v>41</v>
      </c>
      <c r="B59">
        <v>36</v>
      </c>
      <c r="C59" t="str">
        <f t="shared" si="0"/>
        <v>up_2_years</v>
      </c>
      <c r="D59" t="s">
        <v>24</v>
      </c>
      <c r="E59" t="s">
        <v>25</v>
      </c>
      <c r="F59">
        <v>9566</v>
      </c>
      <c r="G59" t="str">
        <f t="shared" si="1"/>
        <v>up_2000</v>
      </c>
      <c r="H59" t="s">
        <v>37</v>
      </c>
      <c r="I59" t="s">
        <v>38</v>
      </c>
      <c r="J59">
        <v>2</v>
      </c>
      <c r="K59" t="s">
        <v>39</v>
      </c>
      <c r="L59" t="s">
        <v>29</v>
      </c>
      <c r="M59">
        <v>2</v>
      </c>
      <c r="N59" t="s">
        <v>54</v>
      </c>
      <c r="O59">
        <v>31</v>
      </c>
      <c r="P59" t="s">
        <v>69</v>
      </c>
      <c r="Q59" t="s">
        <v>31</v>
      </c>
      <c r="R59">
        <v>2</v>
      </c>
      <c r="S59" t="s">
        <v>32</v>
      </c>
      <c r="T59">
        <v>1</v>
      </c>
      <c r="U59" t="s">
        <v>29</v>
      </c>
      <c r="V59" t="s">
        <v>33</v>
      </c>
      <c r="W59" t="s">
        <v>34</v>
      </c>
    </row>
    <row r="60" spans="1:23">
      <c r="A60" t="s">
        <v>67</v>
      </c>
      <c r="B60">
        <v>18</v>
      </c>
      <c r="C60" t="str">
        <f t="shared" si="0"/>
        <v>1_2_years</v>
      </c>
      <c r="D60" t="s">
        <v>36</v>
      </c>
      <c r="E60" t="s">
        <v>50</v>
      </c>
      <c r="F60">
        <v>1961</v>
      </c>
      <c r="G60" t="str">
        <f t="shared" si="1"/>
        <v>1000_2000</v>
      </c>
      <c r="H60" t="s">
        <v>37</v>
      </c>
      <c r="I60" t="s">
        <v>27</v>
      </c>
      <c r="J60">
        <v>3</v>
      </c>
      <c r="K60" t="s">
        <v>39</v>
      </c>
      <c r="L60" t="s">
        <v>29</v>
      </c>
      <c r="M60">
        <v>2</v>
      </c>
      <c r="N60" t="s">
        <v>54</v>
      </c>
      <c r="O60">
        <v>23</v>
      </c>
      <c r="P60" t="s">
        <v>29</v>
      </c>
      <c r="Q60" t="s">
        <v>31</v>
      </c>
      <c r="R60">
        <v>1</v>
      </c>
      <c r="S60" t="s">
        <v>56</v>
      </c>
      <c r="T60">
        <v>1</v>
      </c>
      <c r="U60" t="s">
        <v>29</v>
      </c>
      <c r="V60" t="s">
        <v>33</v>
      </c>
      <c r="W60" t="s">
        <v>34</v>
      </c>
    </row>
    <row r="61" spans="1:23">
      <c r="A61" t="s">
        <v>23</v>
      </c>
      <c r="B61">
        <v>36</v>
      </c>
      <c r="C61" t="str">
        <f t="shared" si="0"/>
        <v>up_2_years</v>
      </c>
      <c r="D61" t="s">
        <v>24</v>
      </c>
      <c r="E61" t="s">
        <v>45</v>
      </c>
      <c r="F61">
        <v>6229</v>
      </c>
      <c r="G61" t="str">
        <f t="shared" si="1"/>
        <v>up_2000</v>
      </c>
      <c r="H61" t="s">
        <v>37</v>
      </c>
      <c r="I61" t="s">
        <v>61</v>
      </c>
      <c r="J61">
        <v>4</v>
      </c>
      <c r="K61" t="s">
        <v>39</v>
      </c>
      <c r="L61" t="s">
        <v>70</v>
      </c>
      <c r="M61">
        <v>4</v>
      </c>
      <c r="N61" t="s">
        <v>51</v>
      </c>
      <c r="O61">
        <v>23</v>
      </c>
      <c r="P61" t="s">
        <v>29</v>
      </c>
      <c r="Q61" t="s">
        <v>55</v>
      </c>
      <c r="R61">
        <v>2</v>
      </c>
      <c r="S61" t="s">
        <v>44</v>
      </c>
      <c r="T61">
        <v>1</v>
      </c>
      <c r="U61" t="s">
        <v>33</v>
      </c>
      <c r="V61" t="s">
        <v>33</v>
      </c>
      <c r="W61" t="s">
        <v>40</v>
      </c>
    </row>
    <row r="62" spans="1:23">
      <c r="A62" t="s">
        <v>35</v>
      </c>
      <c r="B62">
        <v>9</v>
      </c>
      <c r="C62" t="str">
        <f t="shared" si="0"/>
        <v>lo_1_year</v>
      </c>
      <c r="D62" t="s">
        <v>36</v>
      </c>
      <c r="E62" t="s">
        <v>62</v>
      </c>
      <c r="F62">
        <v>1391</v>
      </c>
      <c r="G62" t="str">
        <f t="shared" si="1"/>
        <v>1000_2000</v>
      </c>
      <c r="H62" t="s">
        <v>37</v>
      </c>
      <c r="I62" t="s">
        <v>38</v>
      </c>
      <c r="J62">
        <v>2</v>
      </c>
      <c r="K62" t="s">
        <v>60</v>
      </c>
      <c r="L62" t="s">
        <v>29</v>
      </c>
      <c r="M62">
        <v>1</v>
      </c>
      <c r="N62" t="s">
        <v>30</v>
      </c>
      <c r="O62">
        <v>27</v>
      </c>
      <c r="P62" t="s">
        <v>65</v>
      </c>
      <c r="Q62" t="s">
        <v>31</v>
      </c>
      <c r="R62">
        <v>1</v>
      </c>
      <c r="S62" t="s">
        <v>32</v>
      </c>
      <c r="T62">
        <v>1</v>
      </c>
      <c r="U62" t="s">
        <v>33</v>
      </c>
      <c r="V62" t="s">
        <v>33</v>
      </c>
      <c r="W62" t="s">
        <v>34</v>
      </c>
    </row>
    <row r="63" spans="1:23">
      <c r="A63" t="s">
        <v>35</v>
      </c>
      <c r="B63">
        <v>15</v>
      </c>
      <c r="C63" t="str">
        <f t="shared" si="0"/>
        <v>1_2_years</v>
      </c>
      <c r="D63" t="s">
        <v>24</v>
      </c>
      <c r="E63" t="s">
        <v>25</v>
      </c>
      <c r="F63">
        <v>1537</v>
      </c>
      <c r="G63" t="str">
        <f t="shared" si="1"/>
        <v>1000_2000</v>
      </c>
      <c r="H63" t="s">
        <v>26</v>
      </c>
      <c r="I63" t="s">
        <v>27</v>
      </c>
      <c r="J63">
        <v>4</v>
      </c>
      <c r="K63" t="s">
        <v>28</v>
      </c>
      <c r="L63" t="s">
        <v>46</v>
      </c>
      <c r="M63">
        <v>4</v>
      </c>
      <c r="N63" t="s">
        <v>30</v>
      </c>
      <c r="O63">
        <v>50</v>
      </c>
      <c r="P63" t="s">
        <v>29</v>
      </c>
      <c r="Q63" t="s">
        <v>31</v>
      </c>
      <c r="R63">
        <v>2</v>
      </c>
      <c r="S63" t="s">
        <v>32</v>
      </c>
      <c r="T63">
        <v>1</v>
      </c>
      <c r="U63" t="s">
        <v>33</v>
      </c>
      <c r="V63" t="s">
        <v>33</v>
      </c>
      <c r="W63" t="s">
        <v>34</v>
      </c>
    </row>
    <row r="64" spans="1:23">
      <c r="A64" t="s">
        <v>35</v>
      </c>
      <c r="B64">
        <v>36</v>
      </c>
      <c r="C64" t="str">
        <f t="shared" si="0"/>
        <v>up_2_years</v>
      </c>
      <c r="D64" t="s">
        <v>64</v>
      </c>
      <c r="E64" t="s">
        <v>62</v>
      </c>
      <c r="F64">
        <v>1953</v>
      </c>
      <c r="G64" t="str">
        <f t="shared" si="1"/>
        <v>1000_2000</v>
      </c>
      <c r="H64" t="s">
        <v>37</v>
      </c>
      <c r="I64" t="s">
        <v>27</v>
      </c>
      <c r="J64">
        <v>4</v>
      </c>
      <c r="K64" t="s">
        <v>28</v>
      </c>
      <c r="L64" t="s">
        <v>29</v>
      </c>
      <c r="M64">
        <v>4</v>
      </c>
      <c r="N64" t="s">
        <v>51</v>
      </c>
      <c r="O64">
        <v>61</v>
      </c>
      <c r="P64" t="s">
        <v>29</v>
      </c>
      <c r="Q64" t="s">
        <v>48</v>
      </c>
      <c r="R64">
        <v>1</v>
      </c>
      <c r="S64" t="s">
        <v>56</v>
      </c>
      <c r="T64">
        <v>1</v>
      </c>
      <c r="U64" t="s">
        <v>33</v>
      </c>
      <c r="V64" t="s">
        <v>33</v>
      </c>
      <c r="W64" t="s">
        <v>40</v>
      </c>
    </row>
    <row r="65" spans="1:23">
      <c r="A65" t="s">
        <v>35</v>
      </c>
      <c r="B65">
        <v>48</v>
      </c>
      <c r="C65" t="str">
        <f t="shared" si="0"/>
        <v>up_2_years</v>
      </c>
      <c r="D65" t="s">
        <v>64</v>
      </c>
      <c r="E65" t="s">
        <v>62</v>
      </c>
      <c r="F65">
        <v>14421</v>
      </c>
      <c r="G65" t="str">
        <f t="shared" si="1"/>
        <v>up_2000</v>
      </c>
      <c r="H65" t="s">
        <v>37</v>
      </c>
      <c r="I65" t="s">
        <v>38</v>
      </c>
      <c r="J65">
        <v>2</v>
      </c>
      <c r="K65" t="s">
        <v>28</v>
      </c>
      <c r="L65" t="s">
        <v>29</v>
      </c>
      <c r="M65">
        <v>2</v>
      </c>
      <c r="N65" t="s">
        <v>54</v>
      </c>
      <c r="O65">
        <v>25</v>
      </c>
      <c r="P65" t="s">
        <v>29</v>
      </c>
      <c r="Q65" t="s">
        <v>31</v>
      </c>
      <c r="R65">
        <v>1</v>
      </c>
      <c r="S65" t="s">
        <v>32</v>
      </c>
      <c r="T65">
        <v>1</v>
      </c>
      <c r="U65" t="s">
        <v>33</v>
      </c>
      <c r="V65" t="s">
        <v>33</v>
      </c>
      <c r="W65" t="s">
        <v>40</v>
      </c>
    </row>
    <row r="66" spans="1:23">
      <c r="A66" t="s">
        <v>41</v>
      </c>
      <c r="B66">
        <v>24</v>
      </c>
      <c r="C66" t="str">
        <f t="shared" ref="C66:C129" si="2">IF(B66&lt;=12,"lo_1_year",IF(B66&lt;=24,"1_2_years","up_2_years"))</f>
        <v>1_2_years</v>
      </c>
      <c r="D66" t="s">
        <v>36</v>
      </c>
      <c r="E66" t="s">
        <v>25</v>
      </c>
      <c r="F66">
        <v>3181</v>
      </c>
      <c r="G66" t="str">
        <f t="shared" ref="G66:G129" si="3">IF(F66&lt;=1000,"lo_1000",IF(F66&lt;=2000,"1000_2000","up_2000"))</f>
        <v>up_2000</v>
      </c>
      <c r="H66" t="s">
        <v>37</v>
      </c>
      <c r="I66" t="s">
        <v>61</v>
      </c>
      <c r="J66">
        <v>4</v>
      </c>
      <c r="K66" t="s">
        <v>39</v>
      </c>
      <c r="L66" t="s">
        <v>29</v>
      </c>
      <c r="M66">
        <v>4</v>
      </c>
      <c r="N66" t="s">
        <v>47</v>
      </c>
      <c r="O66">
        <v>26</v>
      </c>
      <c r="P66" t="s">
        <v>29</v>
      </c>
      <c r="Q66" t="s">
        <v>31</v>
      </c>
      <c r="R66">
        <v>1</v>
      </c>
      <c r="S66" t="s">
        <v>32</v>
      </c>
      <c r="T66">
        <v>1</v>
      </c>
      <c r="U66" t="s">
        <v>33</v>
      </c>
      <c r="V66" t="s">
        <v>33</v>
      </c>
      <c r="W66" t="s">
        <v>34</v>
      </c>
    </row>
    <row r="67" spans="1:23">
      <c r="A67" t="s">
        <v>41</v>
      </c>
      <c r="B67">
        <v>27</v>
      </c>
      <c r="C67" t="str">
        <f t="shared" si="2"/>
        <v>up_2_years</v>
      </c>
      <c r="D67" t="s">
        <v>36</v>
      </c>
      <c r="E67" t="s">
        <v>72</v>
      </c>
      <c r="F67">
        <v>5190</v>
      </c>
      <c r="G67" t="str">
        <f t="shared" si="3"/>
        <v>up_2000</v>
      </c>
      <c r="H67" t="s">
        <v>26</v>
      </c>
      <c r="I67" t="s">
        <v>27</v>
      </c>
      <c r="J67">
        <v>4</v>
      </c>
      <c r="K67" t="s">
        <v>28</v>
      </c>
      <c r="L67" t="s">
        <v>29</v>
      </c>
      <c r="M67">
        <v>4</v>
      </c>
      <c r="N67" t="s">
        <v>47</v>
      </c>
      <c r="O67">
        <v>48</v>
      </c>
      <c r="P67" t="s">
        <v>29</v>
      </c>
      <c r="Q67" t="s">
        <v>31</v>
      </c>
      <c r="R67">
        <v>4</v>
      </c>
      <c r="S67" t="s">
        <v>32</v>
      </c>
      <c r="T67">
        <v>2</v>
      </c>
      <c r="U67" t="s">
        <v>33</v>
      </c>
      <c r="V67" t="s">
        <v>33</v>
      </c>
      <c r="W67" t="s">
        <v>34</v>
      </c>
    </row>
    <row r="68" spans="1:23">
      <c r="A68" t="s">
        <v>41</v>
      </c>
      <c r="B68">
        <v>12</v>
      </c>
      <c r="C68" t="str">
        <f t="shared" si="2"/>
        <v>lo_1_year</v>
      </c>
      <c r="D68" t="s">
        <v>36</v>
      </c>
      <c r="E68" t="s">
        <v>25</v>
      </c>
      <c r="F68">
        <v>2171</v>
      </c>
      <c r="G68" t="str">
        <f t="shared" si="3"/>
        <v>up_2000</v>
      </c>
      <c r="H68" t="s">
        <v>37</v>
      </c>
      <c r="I68" t="s">
        <v>61</v>
      </c>
      <c r="J68">
        <v>2</v>
      </c>
      <c r="K68" t="s">
        <v>39</v>
      </c>
      <c r="L68" t="s">
        <v>29</v>
      </c>
      <c r="M68">
        <v>2</v>
      </c>
      <c r="N68" t="s">
        <v>54</v>
      </c>
      <c r="O68">
        <v>29</v>
      </c>
      <c r="P68" t="s">
        <v>65</v>
      </c>
      <c r="Q68" t="s">
        <v>31</v>
      </c>
      <c r="R68">
        <v>1</v>
      </c>
      <c r="S68" t="s">
        <v>32</v>
      </c>
      <c r="T68">
        <v>1</v>
      </c>
      <c r="U68" t="s">
        <v>29</v>
      </c>
      <c r="V68" t="s">
        <v>33</v>
      </c>
      <c r="W68" t="s">
        <v>34</v>
      </c>
    </row>
    <row r="69" spans="1:23">
      <c r="A69" t="s">
        <v>35</v>
      </c>
      <c r="B69">
        <v>12</v>
      </c>
      <c r="C69" t="str">
        <f t="shared" si="2"/>
        <v>lo_1_year</v>
      </c>
      <c r="D69" t="s">
        <v>36</v>
      </c>
      <c r="E69" t="s">
        <v>50</v>
      </c>
      <c r="F69">
        <v>1007</v>
      </c>
      <c r="G69" t="str">
        <f t="shared" si="3"/>
        <v>1000_2000</v>
      </c>
      <c r="H69" t="s">
        <v>57</v>
      </c>
      <c r="I69" t="s">
        <v>38</v>
      </c>
      <c r="J69">
        <v>4</v>
      </c>
      <c r="K69" t="s">
        <v>60</v>
      </c>
      <c r="L69" t="s">
        <v>29</v>
      </c>
      <c r="M69">
        <v>1</v>
      </c>
      <c r="N69" t="s">
        <v>30</v>
      </c>
      <c r="O69">
        <v>22</v>
      </c>
      <c r="P69" t="s">
        <v>29</v>
      </c>
      <c r="Q69" t="s">
        <v>31</v>
      </c>
      <c r="R69">
        <v>1</v>
      </c>
      <c r="S69" t="s">
        <v>32</v>
      </c>
      <c r="T69">
        <v>1</v>
      </c>
      <c r="U69" t="s">
        <v>29</v>
      </c>
      <c r="V69" t="s">
        <v>33</v>
      </c>
      <c r="W69" t="s">
        <v>34</v>
      </c>
    </row>
    <row r="70" spans="1:23">
      <c r="A70" t="s">
        <v>41</v>
      </c>
      <c r="B70">
        <v>36</v>
      </c>
      <c r="C70" t="str">
        <f t="shared" si="2"/>
        <v>up_2_years</v>
      </c>
      <c r="D70" t="s">
        <v>36</v>
      </c>
      <c r="E70" t="s">
        <v>42</v>
      </c>
      <c r="F70">
        <v>1819</v>
      </c>
      <c r="G70" t="str">
        <f t="shared" si="3"/>
        <v>1000_2000</v>
      </c>
      <c r="H70" t="s">
        <v>37</v>
      </c>
      <c r="I70" t="s">
        <v>38</v>
      </c>
      <c r="J70">
        <v>4</v>
      </c>
      <c r="K70" t="s">
        <v>28</v>
      </c>
      <c r="L70" t="s">
        <v>29</v>
      </c>
      <c r="M70">
        <v>4</v>
      </c>
      <c r="N70" t="s">
        <v>51</v>
      </c>
      <c r="O70">
        <v>37</v>
      </c>
      <c r="P70" t="s">
        <v>69</v>
      </c>
      <c r="Q70" t="s">
        <v>48</v>
      </c>
      <c r="R70">
        <v>1</v>
      </c>
      <c r="S70" t="s">
        <v>32</v>
      </c>
      <c r="T70">
        <v>1</v>
      </c>
      <c r="U70" t="s">
        <v>33</v>
      </c>
      <c r="V70" t="s">
        <v>33</v>
      </c>
      <c r="W70" t="s">
        <v>40</v>
      </c>
    </row>
    <row r="71" spans="1:23">
      <c r="A71" t="s">
        <v>41</v>
      </c>
      <c r="B71">
        <v>36</v>
      </c>
      <c r="C71" t="str">
        <f t="shared" si="2"/>
        <v>up_2_years</v>
      </c>
      <c r="D71" t="s">
        <v>36</v>
      </c>
      <c r="E71" t="s">
        <v>25</v>
      </c>
      <c r="F71">
        <v>2394</v>
      </c>
      <c r="G71" t="str">
        <f t="shared" si="3"/>
        <v>up_2000</v>
      </c>
      <c r="H71" t="s">
        <v>26</v>
      </c>
      <c r="I71" t="s">
        <v>38</v>
      </c>
      <c r="J71">
        <v>4</v>
      </c>
      <c r="K71" t="s">
        <v>39</v>
      </c>
      <c r="L71" t="s">
        <v>29</v>
      </c>
      <c r="M71">
        <v>4</v>
      </c>
      <c r="N71" t="s">
        <v>54</v>
      </c>
      <c r="O71">
        <v>25</v>
      </c>
      <c r="P71" t="s">
        <v>29</v>
      </c>
      <c r="Q71" t="s">
        <v>31</v>
      </c>
      <c r="R71">
        <v>1</v>
      </c>
      <c r="S71" t="s">
        <v>32</v>
      </c>
      <c r="T71">
        <v>1</v>
      </c>
      <c r="U71" t="s">
        <v>29</v>
      </c>
      <c r="V71" t="s">
        <v>33</v>
      </c>
      <c r="W71" t="s">
        <v>34</v>
      </c>
    </row>
    <row r="72" spans="1:23">
      <c r="A72" t="s">
        <v>41</v>
      </c>
      <c r="B72">
        <v>36</v>
      </c>
      <c r="C72" t="str">
        <f t="shared" si="2"/>
        <v>up_2_years</v>
      </c>
      <c r="D72" t="s">
        <v>36</v>
      </c>
      <c r="E72" t="s">
        <v>53</v>
      </c>
      <c r="F72">
        <v>8133</v>
      </c>
      <c r="G72" t="str">
        <f t="shared" si="3"/>
        <v>up_2000</v>
      </c>
      <c r="H72" t="s">
        <v>37</v>
      </c>
      <c r="I72" t="s">
        <v>38</v>
      </c>
      <c r="J72">
        <v>1</v>
      </c>
      <c r="K72" t="s">
        <v>39</v>
      </c>
      <c r="L72" t="s">
        <v>29</v>
      </c>
      <c r="M72">
        <v>2</v>
      </c>
      <c r="N72" t="s">
        <v>47</v>
      </c>
      <c r="O72">
        <v>30</v>
      </c>
      <c r="P72" t="s">
        <v>65</v>
      </c>
      <c r="Q72" t="s">
        <v>31</v>
      </c>
      <c r="R72">
        <v>1</v>
      </c>
      <c r="S72" t="s">
        <v>32</v>
      </c>
      <c r="T72">
        <v>1</v>
      </c>
      <c r="U72" t="s">
        <v>29</v>
      </c>
      <c r="V72" t="s">
        <v>33</v>
      </c>
      <c r="W72" t="s">
        <v>34</v>
      </c>
    </row>
    <row r="73" spans="1:23">
      <c r="A73" t="s">
        <v>41</v>
      </c>
      <c r="B73">
        <v>7</v>
      </c>
      <c r="C73" t="str">
        <f t="shared" si="2"/>
        <v>lo_1_year</v>
      </c>
      <c r="D73" t="s">
        <v>24</v>
      </c>
      <c r="E73" t="s">
        <v>25</v>
      </c>
      <c r="F73">
        <v>730</v>
      </c>
      <c r="G73" t="str">
        <f t="shared" si="3"/>
        <v>lo_1000</v>
      </c>
      <c r="H73" t="s">
        <v>26</v>
      </c>
      <c r="I73" t="s">
        <v>27</v>
      </c>
      <c r="J73">
        <v>4</v>
      </c>
      <c r="K73" t="s">
        <v>28</v>
      </c>
      <c r="L73" t="s">
        <v>29</v>
      </c>
      <c r="M73">
        <v>2</v>
      </c>
      <c r="N73" t="s">
        <v>47</v>
      </c>
      <c r="O73">
        <v>46</v>
      </c>
      <c r="P73" t="s">
        <v>29</v>
      </c>
      <c r="Q73" t="s">
        <v>55</v>
      </c>
      <c r="R73">
        <v>2</v>
      </c>
      <c r="S73" t="s">
        <v>44</v>
      </c>
      <c r="T73">
        <v>1</v>
      </c>
      <c r="U73" t="s">
        <v>33</v>
      </c>
      <c r="V73" t="s">
        <v>33</v>
      </c>
      <c r="W73" t="s">
        <v>34</v>
      </c>
    </row>
    <row r="74" spans="1:23">
      <c r="A74" t="s">
        <v>23</v>
      </c>
      <c r="B74">
        <v>8</v>
      </c>
      <c r="C74" t="str">
        <f t="shared" si="2"/>
        <v>lo_1_year</v>
      </c>
      <c r="D74" t="s">
        <v>24</v>
      </c>
      <c r="E74" t="s">
        <v>74</v>
      </c>
      <c r="F74">
        <v>1164</v>
      </c>
      <c r="G74" t="str">
        <f t="shared" si="3"/>
        <v>1000_2000</v>
      </c>
      <c r="H74" t="s">
        <v>37</v>
      </c>
      <c r="I74" t="s">
        <v>27</v>
      </c>
      <c r="J74">
        <v>3</v>
      </c>
      <c r="K74" t="s">
        <v>28</v>
      </c>
      <c r="L74" t="s">
        <v>29</v>
      </c>
      <c r="M74">
        <v>4</v>
      </c>
      <c r="N74" t="s">
        <v>51</v>
      </c>
      <c r="O74">
        <v>51</v>
      </c>
      <c r="P74" t="s">
        <v>65</v>
      </c>
      <c r="Q74" t="s">
        <v>48</v>
      </c>
      <c r="R74">
        <v>2</v>
      </c>
      <c r="S74" t="s">
        <v>56</v>
      </c>
      <c r="T74">
        <v>2</v>
      </c>
      <c r="U74" t="s">
        <v>33</v>
      </c>
      <c r="V74" t="s">
        <v>33</v>
      </c>
      <c r="W74" t="s">
        <v>34</v>
      </c>
    </row>
    <row r="75" spans="1:23">
      <c r="A75" t="s">
        <v>35</v>
      </c>
      <c r="B75">
        <v>42</v>
      </c>
      <c r="C75" t="str">
        <f t="shared" si="2"/>
        <v>up_2_years</v>
      </c>
      <c r="D75" t="s">
        <v>24</v>
      </c>
      <c r="E75" t="s">
        <v>62</v>
      </c>
      <c r="F75">
        <v>5954</v>
      </c>
      <c r="G75" t="str">
        <f t="shared" si="3"/>
        <v>up_2000</v>
      </c>
      <c r="H75" t="s">
        <v>37</v>
      </c>
      <c r="I75" t="s">
        <v>43</v>
      </c>
      <c r="J75">
        <v>2</v>
      </c>
      <c r="K75" t="s">
        <v>39</v>
      </c>
      <c r="L75" t="s">
        <v>29</v>
      </c>
      <c r="M75">
        <v>1</v>
      </c>
      <c r="N75" t="s">
        <v>30</v>
      </c>
      <c r="O75">
        <v>41</v>
      </c>
      <c r="P75" t="s">
        <v>65</v>
      </c>
      <c r="Q75" t="s">
        <v>31</v>
      </c>
      <c r="R75">
        <v>2</v>
      </c>
      <c r="S75" t="s">
        <v>44</v>
      </c>
      <c r="T75">
        <v>1</v>
      </c>
      <c r="U75" t="s">
        <v>29</v>
      </c>
      <c r="V75" t="s">
        <v>33</v>
      </c>
      <c r="W75" t="s">
        <v>34</v>
      </c>
    </row>
    <row r="76" spans="1:23">
      <c r="A76" t="s">
        <v>23</v>
      </c>
      <c r="B76">
        <v>36</v>
      </c>
      <c r="C76" t="str">
        <f t="shared" si="2"/>
        <v>up_2_years</v>
      </c>
      <c r="D76" t="s">
        <v>36</v>
      </c>
      <c r="E76" t="s">
        <v>42</v>
      </c>
      <c r="F76">
        <v>1977</v>
      </c>
      <c r="G76" t="str">
        <f t="shared" si="3"/>
        <v>1000_2000</v>
      </c>
      <c r="H76" t="s">
        <v>26</v>
      </c>
      <c r="I76" t="s">
        <v>27</v>
      </c>
      <c r="J76">
        <v>4</v>
      </c>
      <c r="K76" t="s">
        <v>28</v>
      </c>
      <c r="L76" t="s">
        <v>29</v>
      </c>
      <c r="M76">
        <v>4</v>
      </c>
      <c r="N76" t="s">
        <v>51</v>
      </c>
      <c r="O76">
        <v>40</v>
      </c>
      <c r="P76" t="s">
        <v>29</v>
      </c>
      <c r="Q76" t="s">
        <v>31</v>
      </c>
      <c r="R76">
        <v>1</v>
      </c>
      <c r="S76" t="s">
        <v>56</v>
      </c>
      <c r="T76">
        <v>1</v>
      </c>
      <c r="U76" t="s">
        <v>33</v>
      </c>
      <c r="V76" t="s">
        <v>33</v>
      </c>
      <c r="W76" t="s">
        <v>40</v>
      </c>
    </row>
    <row r="77" spans="1:23">
      <c r="A77" t="s">
        <v>23</v>
      </c>
      <c r="B77">
        <v>12</v>
      </c>
      <c r="C77" t="str">
        <f t="shared" si="2"/>
        <v>lo_1_year</v>
      </c>
      <c r="D77" t="s">
        <v>24</v>
      </c>
      <c r="E77" t="s">
        <v>53</v>
      </c>
      <c r="F77">
        <v>1526</v>
      </c>
      <c r="G77" t="str">
        <f t="shared" si="3"/>
        <v>1000_2000</v>
      </c>
      <c r="H77" t="s">
        <v>37</v>
      </c>
      <c r="I77" t="s">
        <v>27</v>
      </c>
      <c r="J77">
        <v>4</v>
      </c>
      <c r="K77" t="s">
        <v>28</v>
      </c>
      <c r="L77" t="s">
        <v>29</v>
      </c>
      <c r="M77">
        <v>4</v>
      </c>
      <c r="N77" t="s">
        <v>51</v>
      </c>
      <c r="O77">
        <v>66</v>
      </c>
      <c r="P77" t="s">
        <v>29</v>
      </c>
      <c r="Q77" t="s">
        <v>48</v>
      </c>
      <c r="R77">
        <v>2</v>
      </c>
      <c r="S77" t="s">
        <v>56</v>
      </c>
      <c r="T77">
        <v>1</v>
      </c>
      <c r="U77" t="s">
        <v>29</v>
      </c>
      <c r="V77" t="s">
        <v>33</v>
      </c>
      <c r="W77" t="s">
        <v>34</v>
      </c>
    </row>
    <row r="78" spans="1:23">
      <c r="A78" t="s">
        <v>23</v>
      </c>
      <c r="B78">
        <v>42</v>
      </c>
      <c r="C78" t="str">
        <f t="shared" si="2"/>
        <v>up_2_years</v>
      </c>
      <c r="D78" t="s">
        <v>36</v>
      </c>
      <c r="E78" t="s">
        <v>25</v>
      </c>
      <c r="F78">
        <v>3965</v>
      </c>
      <c r="G78" t="str">
        <f t="shared" si="3"/>
        <v>up_2000</v>
      </c>
      <c r="H78" t="s">
        <v>37</v>
      </c>
      <c r="I78" t="s">
        <v>61</v>
      </c>
      <c r="J78">
        <v>4</v>
      </c>
      <c r="K78" t="s">
        <v>28</v>
      </c>
      <c r="L78" t="s">
        <v>29</v>
      </c>
      <c r="M78">
        <v>3</v>
      </c>
      <c r="N78" t="s">
        <v>54</v>
      </c>
      <c r="O78">
        <v>34</v>
      </c>
      <c r="P78" t="s">
        <v>29</v>
      </c>
      <c r="Q78" t="s">
        <v>31</v>
      </c>
      <c r="R78">
        <v>1</v>
      </c>
      <c r="S78" t="s">
        <v>32</v>
      </c>
      <c r="T78">
        <v>1</v>
      </c>
      <c r="U78" t="s">
        <v>29</v>
      </c>
      <c r="V78" t="s">
        <v>33</v>
      </c>
      <c r="W78" t="s">
        <v>40</v>
      </c>
    </row>
    <row r="79" spans="1:23">
      <c r="A79" t="s">
        <v>35</v>
      </c>
      <c r="B79">
        <v>11</v>
      </c>
      <c r="C79" t="str">
        <f t="shared" si="2"/>
        <v>lo_1_year</v>
      </c>
      <c r="D79" t="s">
        <v>49</v>
      </c>
      <c r="E79" t="s">
        <v>25</v>
      </c>
      <c r="F79">
        <v>4771</v>
      </c>
      <c r="G79" t="str">
        <f t="shared" si="3"/>
        <v>up_2000</v>
      </c>
      <c r="H79" t="s">
        <v>37</v>
      </c>
      <c r="I79" t="s">
        <v>43</v>
      </c>
      <c r="J79">
        <v>2</v>
      </c>
      <c r="K79" t="s">
        <v>28</v>
      </c>
      <c r="L79" t="s">
        <v>29</v>
      </c>
      <c r="M79">
        <v>4</v>
      </c>
      <c r="N79" t="s">
        <v>47</v>
      </c>
      <c r="O79">
        <v>51</v>
      </c>
      <c r="P79" t="s">
        <v>29</v>
      </c>
      <c r="Q79" t="s">
        <v>31</v>
      </c>
      <c r="R79">
        <v>1</v>
      </c>
      <c r="S79" t="s">
        <v>32</v>
      </c>
      <c r="T79">
        <v>1</v>
      </c>
      <c r="U79" t="s">
        <v>29</v>
      </c>
      <c r="V79" t="s">
        <v>33</v>
      </c>
      <c r="W79" t="s">
        <v>34</v>
      </c>
    </row>
    <row r="80" spans="1:23">
      <c r="A80" t="s">
        <v>41</v>
      </c>
      <c r="B80">
        <v>54</v>
      </c>
      <c r="C80" t="str">
        <f t="shared" si="2"/>
        <v>up_2_years</v>
      </c>
      <c r="D80" t="s">
        <v>64</v>
      </c>
      <c r="E80" t="s">
        <v>53</v>
      </c>
      <c r="F80">
        <v>9436</v>
      </c>
      <c r="G80" t="str">
        <f t="shared" si="3"/>
        <v>up_2000</v>
      </c>
      <c r="H80" t="s">
        <v>26</v>
      </c>
      <c r="I80" t="s">
        <v>38</v>
      </c>
      <c r="J80">
        <v>2</v>
      </c>
      <c r="K80" t="s">
        <v>28</v>
      </c>
      <c r="L80" t="s">
        <v>29</v>
      </c>
      <c r="M80">
        <v>2</v>
      </c>
      <c r="N80" t="s">
        <v>47</v>
      </c>
      <c r="O80">
        <v>39</v>
      </c>
      <c r="P80" t="s">
        <v>29</v>
      </c>
      <c r="Q80" t="s">
        <v>31</v>
      </c>
      <c r="R80">
        <v>1</v>
      </c>
      <c r="S80" t="s">
        <v>44</v>
      </c>
      <c r="T80">
        <v>2</v>
      </c>
      <c r="U80" t="s">
        <v>29</v>
      </c>
      <c r="V80" t="s">
        <v>33</v>
      </c>
      <c r="W80" t="s">
        <v>34</v>
      </c>
    </row>
    <row r="81" spans="1:23">
      <c r="A81" t="s">
        <v>35</v>
      </c>
      <c r="B81">
        <v>30</v>
      </c>
      <c r="C81" t="str">
        <f t="shared" si="2"/>
        <v>up_2_years</v>
      </c>
      <c r="D81" t="s">
        <v>36</v>
      </c>
      <c r="E81" t="s">
        <v>45</v>
      </c>
      <c r="F81">
        <v>3832</v>
      </c>
      <c r="G81" t="str">
        <f t="shared" si="3"/>
        <v>up_2000</v>
      </c>
      <c r="H81" t="s">
        <v>37</v>
      </c>
      <c r="I81" t="s">
        <v>61</v>
      </c>
      <c r="J81">
        <v>2</v>
      </c>
      <c r="K81" t="s">
        <v>60</v>
      </c>
      <c r="L81" t="s">
        <v>29</v>
      </c>
      <c r="M81">
        <v>1</v>
      </c>
      <c r="N81" t="s">
        <v>47</v>
      </c>
      <c r="O81">
        <v>22</v>
      </c>
      <c r="P81" t="s">
        <v>29</v>
      </c>
      <c r="Q81" t="s">
        <v>31</v>
      </c>
      <c r="R81">
        <v>1</v>
      </c>
      <c r="S81" t="s">
        <v>32</v>
      </c>
      <c r="T81">
        <v>1</v>
      </c>
      <c r="U81" t="s">
        <v>29</v>
      </c>
      <c r="V81" t="s">
        <v>33</v>
      </c>
      <c r="W81" t="s">
        <v>34</v>
      </c>
    </row>
    <row r="82" spans="1:23">
      <c r="A82" t="s">
        <v>41</v>
      </c>
      <c r="B82">
        <v>24</v>
      </c>
      <c r="C82" t="str">
        <f t="shared" si="2"/>
        <v>1_2_years</v>
      </c>
      <c r="D82" t="s">
        <v>36</v>
      </c>
      <c r="E82" t="s">
        <v>25</v>
      </c>
      <c r="F82">
        <v>5943</v>
      </c>
      <c r="G82" t="str">
        <f t="shared" si="3"/>
        <v>up_2000</v>
      </c>
      <c r="H82" t="s">
        <v>26</v>
      </c>
      <c r="I82" t="s">
        <v>61</v>
      </c>
      <c r="J82">
        <v>1</v>
      </c>
      <c r="K82" t="s">
        <v>39</v>
      </c>
      <c r="L82" t="s">
        <v>29</v>
      </c>
      <c r="M82">
        <v>1</v>
      </c>
      <c r="N82" t="s">
        <v>54</v>
      </c>
      <c r="O82">
        <v>44</v>
      </c>
      <c r="P82" t="s">
        <v>29</v>
      </c>
      <c r="Q82" t="s">
        <v>31</v>
      </c>
      <c r="R82">
        <v>2</v>
      </c>
      <c r="S82" t="s">
        <v>32</v>
      </c>
      <c r="T82">
        <v>1</v>
      </c>
      <c r="U82" t="s">
        <v>33</v>
      </c>
      <c r="V82" t="s">
        <v>33</v>
      </c>
      <c r="W82" t="s">
        <v>40</v>
      </c>
    </row>
    <row r="83" spans="1:23">
      <c r="A83" t="s">
        <v>41</v>
      </c>
      <c r="B83">
        <v>15</v>
      </c>
      <c r="C83" t="str">
        <f t="shared" si="2"/>
        <v>1_2_years</v>
      </c>
      <c r="D83" t="s">
        <v>36</v>
      </c>
      <c r="E83" t="s">
        <v>25</v>
      </c>
      <c r="F83">
        <v>1213</v>
      </c>
      <c r="G83" t="str">
        <f t="shared" si="3"/>
        <v>1000_2000</v>
      </c>
      <c r="H83" t="s">
        <v>52</v>
      </c>
      <c r="I83" t="s">
        <v>27</v>
      </c>
      <c r="J83">
        <v>4</v>
      </c>
      <c r="K83" t="s">
        <v>28</v>
      </c>
      <c r="L83" t="s">
        <v>29</v>
      </c>
      <c r="M83">
        <v>3</v>
      </c>
      <c r="N83" t="s">
        <v>47</v>
      </c>
      <c r="O83">
        <v>47</v>
      </c>
      <c r="P83" t="s">
        <v>69</v>
      </c>
      <c r="Q83" t="s">
        <v>31</v>
      </c>
      <c r="R83">
        <v>1</v>
      </c>
      <c r="S83" t="s">
        <v>32</v>
      </c>
      <c r="T83">
        <v>1</v>
      </c>
      <c r="U83" t="s">
        <v>33</v>
      </c>
      <c r="V83" t="s">
        <v>33</v>
      </c>
      <c r="W83" t="s">
        <v>34</v>
      </c>
    </row>
    <row r="84" spans="1:23">
      <c r="A84" t="s">
        <v>41</v>
      </c>
      <c r="B84">
        <v>18</v>
      </c>
      <c r="C84" t="str">
        <f t="shared" si="2"/>
        <v>1_2_years</v>
      </c>
      <c r="D84" t="s">
        <v>36</v>
      </c>
      <c r="E84" t="s">
        <v>62</v>
      </c>
      <c r="F84">
        <v>1568</v>
      </c>
      <c r="G84" t="str">
        <f t="shared" si="3"/>
        <v>1000_2000</v>
      </c>
      <c r="H84" t="s">
        <v>63</v>
      </c>
      <c r="I84" t="s">
        <v>38</v>
      </c>
      <c r="J84">
        <v>3</v>
      </c>
      <c r="K84" t="s">
        <v>39</v>
      </c>
      <c r="L84" t="s">
        <v>29</v>
      </c>
      <c r="M84">
        <v>4</v>
      </c>
      <c r="N84" t="s">
        <v>47</v>
      </c>
      <c r="O84">
        <v>24</v>
      </c>
      <c r="P84" t="s">
        <v>29</v>
      </c>
      <c r="Q84" t="s">
        <v>55</v>
      </c>
      <c r="R84">
        <v>1</v>
      </c>
      <c r="S84" t="s">
        <v>44</v>
      </c>
      <c r="T84">
        <v>1</v>
      </c>
      <c r="U84" t="s">
        <v>29</v>
      </c>
      <c r="V84" t="s">
        <v>33</v>
      </c>
      <c r="W84" t="s">
        <v>34</v>
      </c>
    </row>
    <row r="85" spans="1:23">
      <c r="A85" t="s">
        <v>23</v>
      </c>
      <c r="B85">
        <v>24</v>
      </c>
      <c r="C85" t="str">
        <f t="shared" si="2"/>
        <v>1_2_years</v>
      </c>
      <c r="D85" t="s">
        <v>36</v>
      </c>
      <c r="E85" t="s">
        <v>74</v>
      </c>
      <c r="F85">
        <v>1755</v>
      </c>
      <c r="G85" t="str">
        <f t="shared" si="3"/>
        <v>1000_2000</v>
      </c>
      <c r="H85" t="s">
        <v>37</v>
      </c>
      <c r="I85" t="s">
        <v>27</v>
      </c>
      <c r="J85">
        <v>4</v>
      </c>
      <c r="K85" t="s">
        <v>39</v>
      </c>
      <c r="L85" t="s">
        <v>46</v>
      </c>
      <c r="M85">
        <v>4</v>
      </c>
      <c r="N85" t="s">
        <v>30</v>
      </c>
      <c r="O85">
        <v>58</v>
      </c>
      <c r="P85" t="s">
        <v>29</v>
      </c>
      <c r="Q85" t="s">
        <v>31</v>
      </c>
      <c r="R85">
        <v>1</v>
      </c>
      <c r="S85" t="s">
        <v>44</v>
      </c>
      <c r="T85">
        <v>1</v>
      </c>
      <c r="U85" t="s">
        <v>33</v>
      </c>
      <c r="V85" t="s">
        <v>33</v>
      </c>
      <c r="W85" t="s">
        <v>34</v>
      </c>
    </row>
    <row r="86" spans="1:23">
      <c r="A86" t="s">
        <v>23</v>
      </c>
      <c r="B86">
        <v>10</v>
      </c>
      <c r="C86" t="str">
        <f t="shared" si="2"/>
        <v>lo_1_year</v>
      </c>
      <c r="D86" t="s">
        <v>36</v>
      </c>
      <c r="E86" t="s">
        <v>25</v>
      </c>
      <c r="F86">
        <v>2315</v>
      </c>
      <c r="G86" t="str">
        <f t="shared" si="3"/>
        <v>up_2000</v>
      </c>
      <c r="H86" t="s">
        <v>37</v>
      </c>
      <c r="I86" t="s">
        <v>27</v>
      </c>
      <c r="J86">
        <v>3</v>
      </c>
      <c r="K86" t="s">
        <v>28</v>
      </c>
      <c r="L86" t="s">
        <v>29</v>
      </c>
      <c r="M86">
        <v>4</v>
      </c>
      <c r="N86" t="s">
        <v>30</v>
      </c>
      <c r="O86">
        <v>52</v>
      </c>
      <c r="P86" t="s">
        <v>29</v>
      </c>
      <c r="Q86" t="s">
        <v>31</v>
      </c>
      <c r="R86">
        <v>1</v>
      </c>
      <c r="S86" t="s">
        <v>44</v>
      </c>
      <c r="T86">
        <v>1</v>
      </c>
      <c r="U86" t="s">
        <v>29</v>
      </c>
      <c r="V86" t="s">
        <v>33</v>
      </c>
      <c r="W86" t="s">
        <v>34</v>
      </c>
    </row>
    <row r="87" spans="1:23">
      <c r="A87" t="s">
        <v>41</v>
      </c>
      <c r="B87">
        <v>12</v>
      </c>
      <c r="C87" t="str">
        <f t="shared" si="2"/>
        <v>lo_1_year</v>
      </c>
      <c r="D87" t="s">
        <v>24</v>
      </c>
      <c r="E87" t="s">
        <v>62</v>
      </c>
      <c r="F87">
        <v>1412</v>
      </c>
      <c r="G87" t="str">
        <f t="shared" si="3"/>
        <v>1000_2000</v>
      </c>
      <c r="H87" t="s">
        <v>37</v>
      </c>
      <c r="I87" t="s">
        <v>38</v>
      </c>
      <c r="J87">
        <v>4</v>
      </c>
      <c r="K87" t="s">
        <v>39</v>
      </c>
      <c r="L87" t="s">
        <v>46</v>
      </c>
      <c r="M87">
        <v>2</v>
      </c>
      <c r="N87" t="s">
        <v>30</v>
      </c>
      <c r="O87">
        <v>29</v>
      </c>
      <c r="P87" t="s">
        <v>29</v>
      </c>
      <c r="Q87" t="s">
        <v>31</v>
      </c>
      <c r="R87">
        <v>2</v>
      </c>
      <c r="S87" t="s">
        <v>56</v>
      </c>
      <c r="T87">
        <v>1</v>
      </c>
      <c r="U87" t="s">
        <v>33</v>
      </c>
      <c r="V87" t="s">
        <v>33</v>
      </c>
      <c r="W87" t="s">
        <v>34</v>
      </c>
    </row>
    <row r="88" spans="1:23">
      <c r="A88" t="s">
        <v>35</v>
      </c>
      <c r="B88">
        <v>18</v>
      </c>
      <c r="C88" t="str">
        <f t="shared" si="2"/>
        <v>1_2_years</v>
      </c>
      <c r="D88" t="s">
        <v>24</v>
      </c>
      <c r="E88" t="s">
        <v>45</v>
      </c>
      <c r="F88">
        <v>1295</v>
      </c>
      <c r="G88" t="str">
        <f t="shared" si="3"/>
        <v>1000_2000</v>
      </c>
      <c r="H88" t="s">
        <v>37</v>
      </c>
      <c r="I88" t="s">
        <v>61</v>
      </c>
      <c r="J88">
        <v>4</v>
      </c>
      <c r="K88" t="s">
        <v>39</v>
      </c>
      <c r="L88" t="s">
        <v>29</v>
      </c>
      <c r="M88">
        <v>1</v>
      </c>
      <c r="N88" t="s">
        <v>47</v>
      </c>
      <c r="O88">
        <v>27</v>
      </c>
      <c r="P88" t="s">
        <v>29</v>
      </c>
      <c r="Q88" t="s">
        <v>31</v>
      </c>
      <c r="R88">
        <v>2</v>
      </c>
      <c r="S88" t="s">
        <v>32</v>
      </c>
      <c r="T88">
        <v>1</v>
      </c>
      <c r="U88" t="s">
        <v>29</v>
      </c>
      <c r="V88" t="s">
        <v>33</v>
      </c>
      <c r="W88" t="s">
        <v>34</v>
      </c>
    </row>
    <row r="89" spans="1:23">
      <c r="A89" t="s">
        <v>35</v>
      </c>
      <c r="B89">
        <v>36</v>
      </c>
      <c r="C89" t="str">
        <f t="shared" si="2"/>
        <v>up_2_years</v>
      </c>
      <c r="D89" t="s">
        <v>36</v>
      </c>
      <c r="E89" t="s">
        <v>42</v>
      </c>
      <c r="F89">
        <v>12612</v>
      </c>
      <c r="G89" t="str">
        <f t="shared" si="3"/>
        <v>up_2000</v>
      </c>
      <c r="H89" t="s">
        <v>63</v>
      </c>
      <c r="I89" t="s">
        <v>38</v>
      </c>
      <c r="J89">
        <v>1</v>
      </c>
      <c r="K89" t="s">
        <v>28</v>
      </c>
      <c r="L89" t="s">
        <v>29</v>
      </c>
      <c r="M89">
        <v>4</v>
      </c>
      <c r="N89" t="s">
        <v>51</v>
      </c>
      <c r="O89">
        <v>47</v>
      </c>
      <c r="P89" t="s">
        <v>29</v>
      </c>
      <c r="Q89" t="s">
        <v>48</v>
      </c>
      <c r="R89">
        <v>1</v>
      </c>
      <c r="S89" t="s">
        <v>32</v>
      </c>
      <c r="T89">
        <v>2</v>
      </c>
      <c r="U89" t="s">
        <v>33</v>
      </c>
      <c r="V89" t="s">
        <v>33</v>
      </c>
      <c r="W89" t="s">
        <v>40</v>
      </c>
    </row>
    <row r="90" spans="1:23">
      <c r="A90" t="s">
        <v>23</v>
      </c>
      <c r="B90">
        <v>18</v>
      </c>
      <c r="C90" t="str">
        <f t="shared" si="2"/>
        <v>1_2_years</v>
      </c>
      <c r="D90" t="s">
        <v>36</v>
      </c>
      <c r="E90" t="s">
        <v>50</v>
      </c>
      <c r="F90">
        <v>2249</v>
      </c>
      <c r="G90" t="str">
        <f t="shared" si="3"/>
        <v>up_2000</v>
      </c>
      <c r="H90" t="s">
        <v>63</v>
      </c>
      <c r="I90" t="s">
        <v>43</v>
      </c>
      <c r="J90">
        <v>4</v>
      </c>
      <c r="K90" t="s">
        <v>28</v>
      </c>
      <c r="L90" t="s">
        <v>29</v>
      </c>
      <c r="M90">
        <v>3</v>
      </c>
      <c r="N90" t="s">
        <v>54</v>
      </c>
      <c r="O90">
        <v>30</v>
      </c>
      <c r="P90" t="s">
        <v>29</v>
      </c>
      <c r="Q90" t="s">
        <v>31</v>
      </c>
      <c r="R90">
        <v>1</v>
      </c>
      <c r="S90" t="s">
        <v>56</v>
      </c>
      <c r="T90">
        <v>2</v>
      </c>
      <c r="U90" t="s">
        <v>33</v>
      </c>
      <c r="V90" t="s">
        <v>33</v>
      </c>
      <c r="W90" t="s">
        <v>34</v>
      </c>
    </row>
    <row r="91" spans="1:23">
      <c r="A91" t="s">
        <v>23</v>
      </c>
      <c r="B91">
        <v>12</v>
      </c>
      <c r="C91" t="str">
        <f t="shared" si="2"/>
        <v>lo_1_year</v>
      </c>
      <c r="D91" t="s">
        <v>64</v>
      </c>
      <c r="E91" t="s">
        <v>72</v>
      </c>
      <c r="F91">
        <v>1108</v>
      </c>
      <c r="G91" t="str">
        <f t="shared" si="3"/>
        <v>1000_2000</v>
      </c>
      <c r="H91" t="s">
        <v>37</v>
      </c>
      <c r="I91" t="s">
        <v>43</v>
      </c>
      <c r="J91">
        <v>4</v>
      </c>
      <c r="K91" t="s">
        <v>28</v>
      </c>
      <c r="L91" t="s">
        <v>29</v>
      </c>
      <c r="M91">
        <v>3</v>
      </c>
      <c r="N91" t="s">
        <v>30</v>
      </c>
      <c r="O91">
        <v>28</v>
      </c>
      <c r="P91" t="s">
        <v>29</v>
      </c>
      <c r="Q91" t="s">
        <v>31</v>
      </c>
      <c r="R91">
        <v>2</v>
      </c>
      <c r="S91" t="s">
        <v>32</v>
      </c>
      <c r="T91">
        <v>1</v>
      </c>
      <c r="U91" t="s">
        <v>29</v>
      </c>
      <c r="V91" t="s">
        <v>33</v>
      </c>
      <c r="W91" t="s">
        <v>40</v>
      </c>
    </row>
    <row r="92" spans="1:23">
      <c r="A92" t="s">
        <v>41</v>
      </c>
      <c r="B92">
        <v>12</v>
      </c>
      <c r="C92" t="str">
        <f t="shared" si="2"/>
        <v>lo_1_year</v>
      </c>
      <c r="D92" t="s">
        <v>24</v>
      </c>
      <c r="E92" t="s">
        <v>25</v>
      </c>
      <c r="F92">
        <v>618</v>
      </c>
      <c r="G92" t="str">
        <f t="shared" si="3"/>
        <v>lo_1000</v>
      </c>
      <c r="H92" t="s">
        <v>37</v>
      </c>
      <c r="I92" t="s">
        <v>27</v>
      </c>
      <c r="J92">
        <v>4</v>
      </c>
      <c r="K92" t="s">
        <v>28</v>
      </c>
      <c r="L92" t="s">
        <v>29</v>
      </c>
      <c r="M92">
        <v>4</v>
      </c>
      <c r="N92" t="s">
        <v>30</v>
      </c>
      <c r="O92">
        <v>56</v>
      </c>
      <c r="P92" t="s">
        <v>29</v>
      </c>
      <c r="Q92" t="s">
        <v>31</v>
      </c>
      <c r="R92">
        <v>1</v>
      </c>
      <c r="S92" t="s">
        <v>32</v>
      </c>
      <c r="T92">
        <v>1</v>
      </c>
      <c r="U92" t="s">
        <v>29</v>
      </c>
      <c r="V92" t="s">
        <v>33</v>
      </c>
      <c r="W92" t="s">
        <v>34</v>
      </c>
    </row>
    <row r="93" spans="1:23">
      <c r="A93" t="s">
        <v>23</v>
      </c>
      <c r="B93">
        <v>12</v>
      </c>
      <c r="C93" t="str">
        <f t="shared" si="2"/>
        <v>lo_1_year</v>
      </c>
      <c r="D93" t="s">
        <v>24</v>
      </c>
      <c r="E93" t="s">
        <v>53</v>
      </c>
      <c r="F93">
        <v>1409</v>
      </c>
      <c r="G93" t="str">
        <f t="shared" si="3"/>
        <v>1000_2000</v>
      </c>
      <c r="H93" t="s">
        <v>37</v>
      </c>
      <c r="I93" t="s">
        <v>27</v>
      </c>
      <c r="J93">
        <v>4</v>
      </c>
      <c r="K93" t="s">
        <v>28</v>
      </c>
      <c r="L93" t="s">
        <v>29</v>
      </c>
      <c r="M93">
        <v>3</v>
      </c>
      <c r="N93" t="s">
        <v>30</v>
      </c>
      <c r="O93">
        <v>54</v>
      </c>
      <c r="P93" t="s">
        <v>29</v>
      </c>
      <c r="Q93" t="s">
        <v>31</v>
      </c>
      <c r="R93">
        <v>1</v>
      </c>
      <c r="S93" t="s">
        <v>32</v>
      </c>
      <c r="T93">
        <v>1</v>
      </c>
      <c r="U93" t="s">
        <v>29</v>
      </c>
      <c r="V93" t="s">
        <v>33</v>
      </c>
      <c r="W93" t="s">
        <v>34</v>
      </c>
    </row>
    <row r="94" spans="1:23">
      <c r="A94" t="s">
        <v>41</v>
      </c>
      <c r="B94">
        <v>12</v>
      </c>
      <c r="C94" t="str">
        <f t="shared" si="2"/>
        <v>lo_1_year</v>
      </c>
      <c r="D94" t="s">
        <v>24</v>
      </c>
      <c r="E94" t="s">
        <v>25</v>
      </c>
      <c r="F94">
        <v>797</v>
      </c>
      <c r="G94" t="str">
        <f t="shared" si="3"/>
        <v>lo_1000</v>
      </c>
      <c r="H94" t="s">
        <v>26</v>
      </c>
      <c r="I94" t="s">
        <v>27</v>
      </c>
      <c r="J94">
        <v>4</v>
      </c>
      <c r="K94" t="s">
        <v>39</v>
      </c>
      <c r="L94" t="s">
        <v>29</v>
      </c>
      <c r="M94">
        <v>3</v>
      </c>
      <c r="N94" t="s">
        <v>47</v>
      </c>
      <c r="O94">
        <v>33</v>
      </c>
      <c r="P94" t="s">
        <v>65</v>
      </c>
      <c r="Q94" t="s">
        <v>31</v>
      </c>
      <c r="R94">
        <v>1</v>
      </c>
      <c r="S94" t="s">
        <v>44</v>
      </c>
      <c r="T94">
        <v>2</v>
      </c>
      <c r="U94" t="s">
        <v>29</v>
      </c>
      <c r="V94" t="s">
        <v>33</v>
      </c>
      <c r="W94" t="s">
        <v>40</v>
      </c>
    </row>
    <row r="95" spans="1:23">
      <c r="A95" t="s">
        <v>67</v>
      </c>
      <c r="B95">
        <v>24</v>
      </c>
      <c r="C95" t="str">
        <f t="shared" si="2"/>
        <v>1_2_years</v>
      </c>
      <c r="D95" t="s">
        <v>24</v>
      </c>
      <c r="E95" t="s">
        <v>45</v>
      </c>
      <c r="F95">
        <v>3617</v>
      </c>
      <c r="G95" t="str">
        <f t="shared" si="3"/>
        <v>up_2000</v>
      </c>
      <c r="H95" t="s">
        <v>26</v>
      </c>
      <c r="I95" t="s">
        <v>27</v>
      </c>
      <c r="J95">
        <v>4</v>
      </c>
      <c r="K95" t="s">
        <v>28</v>
      </c>
      <c r="L95" t="s">
        <v>70</v>
      </c>
      <c r="M95">
        <v>4</v>
      </c>
      <c r="N95" t="s">
        <v>51</v>
      </c>
      <c r="O95">
        <v>20</v>
      </c>
      <c r="P95" t="s">
        <v>29</v>
      </c>
      <c r="Q95" t="s">
        <v>55</v>
      </c>
      <c r="R95">
        <v>2</v>
      </c>
      <c r="S95" t="s">
        <v>32</v>
      </c>
      <c r="T95">
        <v>1</v>
      </c>
      <c r="U95" t="s">
        <v>29</v>
      </c>
      <c r="V95" t="s">
        <v>33</v>
      </c>
      <c r="W95" t="s">
        <v>34</v>
      </c>
    </row>
    <row r="96" spans="1:23">
      <c r="A96" t="s">
        <v>35</v>
      </c>
      <c r="B96">
        <v>12</v>
      </c>
      <c r="C96" t="str">
        <f t="shared" si="2"/>
        <v>lo_1_year</v>
      </c>
      <c r="D96" t="s">
        <v>36</v>
      </c>
      <c r="E96" t="s">
        <v>50</v>
      </c>
      <c r="F96">
        <v>1318</v>
      </c>
      <c r="G96" t="str">
        <f t="shared" si="3"/>
        <v>1000_2000</v>
      </c>
      <c r="H96" t="s">
        <v>57</v>
      </c>
      <c r="I96" t="s">
        <v>27</v>
      </c>
      <c r="J96">
        <v>4</v>
      </c>
      <c r="K96" t="s">
        <v>28</v>
      </c>
      <c r="L96" t="s">
        <v>29</v>
      </c>
      <c r="M96">
        <v>4</v>
      </c>
      <c r="N96" t="s">
        <v>30</v>
      </c>
      <c r="O96">
        <v>54</v>
      </c>
      <c r="P96" t="s">
        <v>29</v>
      </c>
      <c r="Q96" t="s">
        <v>31</v>
      </c>
      <c r="R96">
        <v>1</v>
      </c>
      <c r="S96" t="s">
        <v>32</v>
      </c>
      <c r="T96">
        <v>1</v>
      </c>
      <c r="U96" t="s">
        <v>33</v>
      </c>
      <c r="V96" t="s">
        <v>33</v>
      </c>
      <c r="W96" t="s">
        <v>34</v>
      </c>
    </row>
    <row r="97" spans="1:23">
      <c r="A97" t="s">
        <v>35</v>
      </c>
      <c r="B97">
        <v>54</v>
      </c>
      <c r="C97" t="str">
        <f t="shared" si="2"/>
        <v>up_2_years</v>
      </c>
      <c r="D97" t="s">
        <v>64</v>
      </c>
      <c r="E97" t="s">
        <v>62</v>
      </c>
      <c r="F97">
        <v>15945</v>
      </c>
      <c r="G97" t="str">
        <f t="shared" si="3"/>
        <v>up_2000</v>
      </c>
      <c r="H97" t="s">
        <v>37</v>
      </c>
      <c r="I97" t="s">
        <v>61</v>
      </c>
      <c r="J97">
        <v>3</v>
      </c>
      <c r="K97" t="s">
        <v>28</v>
      </c>
      <c r="L97" t="s">
        <v>29</v>
      </c>
      <c r="M97">
        <v>4</v>
      </c>
      <c r="N97" t="s">
        <v>51</v>
      </c>
      <c r="O97">
        <v>58</v>
      </c>
      <c r="P97" t="s">
        <v>29</v>
      </c>
      <c r="Q97" t="s">
        <v>55</v>
      </c>
      <c r="R97">
        <v>1</v>
      </c>
      <c r="S97" t="s">
        <v>32</v>
      </c>
      <c r="T97">
        <v>1</v>
      </c>
      <c r="U97" t="s">
        <v>33</v>
      </c>
      <c r="V97" t="s">
        <v>33</v>
      </c>
      <c r="W97" t="s">
        <v>40</v>
      </c>
    </row>
    <row r="98" spans="1:23">
      <c r="A98" t="s">
        <v>41</v>
      </c>
      <c r="B98">
        <v>12</v>
      </c>
      <c r="C98" t="str">
        <f t="shared" si="2"/>
        <v>lo_1_year</v>
      </c>
      <c r="D98" t="s">
        <v>24</v>
      </c>
      <c r="E98" t="s">
        <v>42</v>
      </c>
      <c r="F98">
        <v>2012</v>
      </c>
      <c r="G98" t="str">
        <f t="shared" si="3"/>
        <v>up_2000</v>
      </c>
      <c r="H98" t="s">
        <v>26</v>
      </c>
      <c r="I98" t="s">
        <v>43</v>
      </c>
      <c r="J98">
        <v>4</v>
      </c>
      <c r="K98" t="s">
        <v>39</v>
      </c>
      <c r="L98" t="s">
        <v>29</v>
      </c>
      <c r="M98">
        <v>2</v>
      </c>
      <c r="N98" t="s">
        <v>54</v>
      </c>
      <c r="O98">
        <v>61</v>
      </c>
      <c r="P98" t="s">
        <v>29</v>
      </c>
      <c r="Q98" t="s">
        <v>31</v>
      </c>
      <c r="R98">
        <v>1</v>
      </c>
      <c r="S98" t="s">
        <v>32</v>
      </c>
      <c r="T98">
        <v>1</v>
      </c>
      <c r="U98" t="s">
        <v>29</v>
      </c>
      <c r="V98" t="s">
        <v>33</v>
      </c>
      <c r="W98" t="s">
        <v>34</v>
      </c>
    </row>
    <row r="99" spans="1:23">
      <c r="A99" t="s">
        <v>35</v>
      </c>
      <c r="B99">
        <v>18</v>
      </c>
      <c r="C99" t="str">
        <f t="shared" si="2"/>
        <v>1_2_years</v>
      </c>
      <c r="D99" t="s">
        <v>36</v>
      </c>
      <c r="E99" t="s">
        <v>62</v>
      </c>
      <c r="F99">
        <v>2622</v>
      </c>
      <c r="G99" t="str">
        <f t="shared" si="3"/>
        <v>up_2000</v>
      </c>
      <c r="H99" t="s">
        <v>63</v>
      </c>
      <c r="I99" t="s">
        <v>38</v>
      </c>
      <c r="J99">
        <v>4</v>
      </c>
      <c r="K99" t="s">
        <v>28</v>
      </c>
      <c r="L99" t="s">
        <v>29</v>
      </c>
      <c r="M99">
        <v>4</v>
      </c>
      <c r="N99" t="s">
        <v>54</v>
      </c>
      <c r="O99">
        <v>34</v>
      </c>
      <c r="P99" t="s">
        <v>29</v>
      </c>
      <c r="Q99" t="s">
        <v>31</v>
      </c>
      <c r="R99">
        <v>1</v>
      </c>
      <c r="S99" t="s">
        <v>32</v>
      </c>
      <c r="T99">
        <v>1</v>
      </c>
      <c r="U99" t="s">
        <v>29</v>
      </c>
      <c r="V99" t="s">
        <v>33</v>
      </c>
      <c r="W99" t="s">
        <v>34</v>
      </c>
    </row>
    <row r="100" spans="1:23">
      <c r="A100" t="s">
        <v>35</v>
      </c>
      <c r="B100">
        <v>36</v>
      </c>
      <c r="C100" t="str">
        <f t="shared" si="2"/>
        <v>up_2_years</v>
      </c>
      <c r="D100" t="s">
        <v>24</v>
      </c>
      <c r="E100" t="s">
        <v>25</v>
      </c>
      <c r="F100">
        <v>2337</v>
      </c>
      <c r="G100" t="str">
        <f t="shared" si="3"/>
        <v>up_2000</v>
      </c>
      <c r="H100" t="s">
        <v>37</v>
      </c>
      <c r="I100" t="s">
        <v>27</v>
      </c>
      <c r="J100">
        <v>4</v>
      </c>
      <c r="K100" t="s">
        <v>28</v>
      </c>
      <c r="L100" t="s">
        <v>29</v>
      </c>
      <c r="M100">
        <v>4</v>
      </c>
      <c r="N100" t="s">
        <v>30</v>
      </c>
      <c r="O100">
        <v>36</v>
      </c>
      <c r="P100" t="s">
        <v>29</v>
      </c>
      <c r="Q100" t="s">
        <v>31</v>
      </c>
      <c r="R100">
        <v>1</v>
      </c>
      <c r="S100" t="s">
        <v>32</v>
      </c>
      <c r="T100">
        <v>1</v>
      </c>
      <c r="U100" t="s">
        <v>29</v>
      </c>
      <c r="V100" t="s">
        <v>33</v>
      </c>
      <c r="W100" t="s">
        <v>34</v>
      </c>
    </row>
    <row r="101" spans="1:23">
      <c r="A101" t="s">
        <v>35</v>
      </c>
      <c r="B101">
        <v>20</v>
      </c>
      <c r="C101" t="str">
        <f t="shared" si="2"/>
        <v>1_2_years</v>
      </c>
      <c r="D101" t="s">
        <v>49</v>
      </c>
      <c r="E101" t="s">
        <v>53</v>
      </c>
      <c r="F101">
        <v>7057</v>
      </c>
      <c r="G101" t="str">
        <f t="shared" si="3"/>
        <v>up_2000</v>
      </c>
      <c r="H101" t="s">
        <v>26</v>
      </c>
      <c r="I101" t="s">
        <v>43</v>
      </c>
      <c r="J101">
        <v>3</v>
      </c>
      <c r="K101" t="s">
        <v>28</v>
      </c>
      <c r="L101" t="s">
        <v>29</v>
      </c>
      <c r="M101">
        <v>4</v>
      </c>
      <c r="N101" t="s">
        <v>47</v>
      </c>
      <c r="O101">
        <v>36</v>
      </c>
      <c r="P101" t="s">
        <v>65</v>
      </c>
      <c r="Q101" t="s">
        <v>55</v>
      </c>
      <c r="R101">
        <v>2</v>
      </c>
      <c r="S101" t="s">
        <v>56</v>
      </c>
      <c r="T101">
        <v>2</v>
      </c>
      <c r="U101" t="s">
        <v>33</v>
      </c>
      <c r="V101" t="s">
        <v>33</v>
      </c>
      <c r="W101" t="s">
        <v>34</v>
      </c>
    </row>
    <row r="102" spans="1:23">
      <c r="A102" t="s">
        <v>41</v>
      </c>
      <c r="B102">
        <v>24</v>
      </c>
      <c r="C102" t="str">
        <f t="shared" si="2"/>
        <v>1_2_years</v>
      </c>
      <c r="D102" t="s">
        <v>36</v>
      </c>
      <c r="E102" t="s">
        <v>50</v>
      </c>
      <c r="F102">
        <v>1469</v>
      </c>
      <c r="G102" t="str">
        <f t="shared" si="3"/>
        <v>1000_2000</v>
      </c>
      <c r="H102" t="s">
        <v>63</v>
      </c>
      <c r="I102" t="s">
        <v>27</v>
      </c>
      <c r="J102">
        <v>4</v>
      </c>
      <c r="K102" t="s">
        <v>60</v>
      </c>
      <c r="L102" t="s">
        <v>29</v>
      </c>
      <c r="M102">
        <v>4</v>
      </c>
      <c r="N102" t="s">
        <v>30</v>
      </c>
      <c r="O102">
        <v>41</v>
      </c>
      <c r="P102" t="s">
        <v>29</v>
      </c>
      <c r="Q102" t="s">
        <v>55</v>
      </c>
      <c r="R102">
        <v>1</v>
      </c>
      <c r="S102" t="s">
        <v>44</v>
      </c>
      <c r="T102">
        <v>1</v>
      </c>
      <c r="U102" t="s">
        <v>29</v>
      </c>
      <c r="V102" t="s">
        <v>33</v>
      </c>
      <c r="W102" t="s">
        <v>34</v>
      </c>
    </row>
    <row r="103" spans="1:23">
      <c r="A103" t="s">
        <v>35</v>
      </c>
      <c r="B103">
        <v>36</v>
      </c>
      <c r="C103" t="str">
        <f t="shared" si="2"/>
        <v>up_2_years</v>
      </c>
      <c r="D103" t="s">
        <v>36</v>
      </c>
      <c r="E103" t="s">
        <v>25</v>
      </c>
      <c r="F103">
        <v>2323</v>
      </c>
      <c r="G103" t="str">
        <f t="shared" si="3"/>
        <v>up_2000</v>
      </c>
      <c r="H103" t="s">
        <v>37</v>
      </c>
      <c r="I103" t="s">
        <v>43</v>
      </c>
      <c r="J103">
        <v>4</v>
      </c>
      <c r="K103" t="s">
        <v>28</v>
      </c>
      <c r="L103" t="s">
        <v>29</v>
      </c>
      <c r="M103">
        <v>4</v>
      </c>
      <c r="N103" t="s">
        <v>54</v>
      </c>
      <c r="O103">
        <v>24</v>
      </c>
      <c r="P103" t="s">
        <v>29</v>
      </c>
      <c r="Q103" t="s">
        <v>55</v>
      </c>
      <c r="R103">
        <v>1</v>
      </c>
      <c r="S103" t="s">
        <v>32</v>
      </c>
      <c r="T103">
        <v>1</v>
      </c>
      <c r="U103" t="s">
        <v>29</v>
      </c>
      <c r="V103" t="s">
        <v>33</v>
      </c>
      <c r="W103" t="s">
        <v>34</v>
      </c>
    </row>
    <row r="104" spans="1:23">
      <c r="A104" t="s">
        <v>41</v>
      </c>
      <c r="B104">
        <v>6</v>
      </c>
      <c r="C104" t="str">
        <f t="shared" si="2"/>
        <v>lo_1_year</v>
      </c>
      <c r="D104" t="s">
        <v>49</v>
      </c>
      <c r="E104" t="s">
        <v>25</v>
      </c>
      <c r="F104">
        <v>932</v>
      </c>
      <c r="G104" t="str">
        <f t="shared" si="3"/>
        <v>lo_1000</v>
      </c>
      <c r="H104" t="s">
        <v>37</v>
      </c>
      <c r="I104" t="s">
        <v>38</v>
      </c>
      <c r="J104">
        <v>3</v>
      </c>
      <c r="K104" t="s">
        <v>39</v>
      </c>
      <c r="L104" t="s">
        <v>29</v>
      </c>
      <c r="M104">
        <v>2</v>
      </c>
      <c r="N104" t="s">
        <v>30</v>
      </c>
      <c r="O104">
        <v>24</v>
      </c>
      <c r="P104" t="s">
        <v>29</v>
      </c>
      <c r="Q104" t="s">
        <v>31</v>
      </c>
      <c r="R104">
        <v>1</v>
      </c>
      <c r="S104" t="s">
        <v>32</v>
      </c>
      <c r="T104">
        <v>1</v>
      </c>
      <c r="U104" t="s">
        <v>29</v>
      </c>
      <c r="V104" t="s">
        <v>33</v>
      </c>
      <c r="W104" t="s">
        <v>34</v>
      </c>
    </row>
    <row r="105" spans="1:23">
      <c r="A105" t="s">
        <v>35</v>
      </c>
      <c r="B105">
        <v>9</v>
      </c>
      <c r="C105" t="str">
        <f t="shared" si="2"/>
        <v>lo_1_year</v>
      </c>
      <c r="D105" t="s">
        <v>24</v>
      </c>
      <c r="E105" t="s">
        <v>45</v>
      </c>
      <c r="F105">
        <v>1919</v>
      </c>
      <c r="G105" t="str">
        <f t="shared" si="3"/>
        <v>1000_2000</v>
      </c>
      <c r="H105" t="s">
        <v>37</v>
      </c>
      <c r="I105" t="s">
        <v>43</v>
      </c>
      <c r="J105">
        <v>4</v>
      </c>
      <c r="K105" t="s">
        <v>28</v>
      </c>
      <c r="L105" t="s">
        <v>29</v>
      </c>
      <c r="M105">
        <v>3</v>
      </c>
      <c r="N105" t="s">
        <v>54</v>
      </c>
      <c r="O105">
        <v>35</v>
      </c>
      <c r="P105" t="s">
        <v>29</v>
      </c>
      <c r="Q105" t="s">
        <v>55</v>
      </c>
      <c r="R105">
        <v>1</v>
      </c>
      <c r="S105" t="s">
        <v>32</v>
      </c>
      <c r="T105">
        <v>1</v>
      </c>
      <c r="U105" t="s">
        <v>33</v>
      </c>
      <c r="V105" t="s">
        <v>33</v>
      </c>
      <c r="W105" t="s">
        <v>34</v>
      </c>
    </row>
    <row r="106" spans="1:23">
      <c r="A106" t="s">
        <v>41</v>
      </c>
      <c r="B106">
        <v>12</v>
      </c>
      <c r="C106" t="str">
        <f t="shared" si="2"/>
        <v>lo_1_year</v>
      </c>
      <c r="D106" t="s">
        <v>36</v>
      </c>
      <c r="E106" t="s">
        <v>53</v>
      </c>
      <c r="F106">
        <v>2445</v>
      </c>
      <c r="G106" t="str">
        <f t="shared" si="3"/>
        <v>up_2000</v>
      </c>
      <c r="H106" t="s">
        <v>26</v>
      </c>
      <c r="I106" t="s">
        <v>61</v>
      </c>
      <c r="J106">
        <v>2</v>
      </c>
      <c r="K106" t="s">
        <v>60</v>
      </c>
      <c r="L106" t="s">
        <v>29</v>
      </c>
      <c r="M106">
        <v>4</v>
      </c>
      <c r="N106" t="s">
        <v>54</v>
      </c>
      <c r="O106">
        <v>26</v>
      </c>
      <c r="P106" t="s">
        <v>29</v>
      </c>
      <c r="Q106" t="s">
        <v>55</v>
      </c>
      <c r="R106">
        <v>1</v>
      </c>
      <c r="S106" t="s">
        <v>32</v>
      </c>
      <c r="T106">
        <v>1</v>
      </c>
      <c r="U106" t="s">
        <v>33</v>
      </c>
      <c r="V106" t="s">
        <v>33</v>
      </c>
      <c r="W106" t="s">
        <v>34</v>
      </c>
    </row>
    <row r="107" spans="1:23">
      <c r="A107" t="s">
        <v>35</v>
      </c>
      <c r="B107">
        <v>24</v>
      </c>
      <c r="C107" t="str">
        <f t="shared" si="2"/>
        <v>1_2_years</v>
      </c>
      <c r="D107" t="s">
        <v>24</v>
      </c>
      <c r="E107" t="s">
        <v>74</v>
      </c>
      <c r="F107">
        <v>11938</v>
      </c>
      <c r="G107" t="str">
        <f t="shared" si="3"/>
        <v>up_2000</v>
      </c>
      <c r="H107" t="s">
        <v>37</v>
      </c>
      <c r="I107" t="s">
        <v>38</v>
      </c>
      <c r="J107">
        <v>2</v>
      </c>
      <c r="K107" t="s">
        <v>28</v>
      </c>
      <c r="L107" t="s">
        <v>70</v>
      </c>
      <c r="M107">
        <v>3</v>
      </c>
      <c r="N107" t="s">
        <v>54</v>
      </c>
      <c r="O107">
        <v>39</v>
      </c>
      <c r="P107" t="s">
        <v>29</v>
      </c>
      <c r="Q107" t="s">
        <v>31</v>
      </c>
      <c r="R107">
        <v>2</v>
      </c>
      <c r="S107" t="s">
        <v>56</v>
      </c>
      <c r="T107">
        <v>2</v>
      </c>
      <c r="U107" t="s">
        <v>33</v>
      </c>
      <c r="V107" t="s">
        <v>33</v>
      </c>
      <c r="W107" t="s">
        <v>40</v>
      </c>
    </row>
    <row r="108" spans="1:23">
      <c r="A108" t="s">
        <v>41</v>
      </c>
      <c r="B108">
        <v>18</v>
      </c>
      <c r="C108" t="str">
        <f t="shared" si="2"/>
        <v>1_2_years</v>
      </c>
      <c r="D108" t="s">
        <v>68</v>
      </c>
      <c r="E108" t="s">
        <v>50</v>
      </c>
      <c r="F108">
        <v>6458</v>
      </c>
      <c r="G108" t="str">
        <f t="shared" si="3"/>
        <v>up_2000</v>
      </c>
      <c r="H108" t="s">
        <v>37</v>
      </c>
      <c r="I108" t="s">
        <v>27</v>
      </c>
      <c r="J108">
        <v>2</v>
      </c>
      <c r="K108" t="s">
        <v>28</v>
      </c>
      <c r="L108" t="s">
        <v>29</v>
      </c>
      <c r="M108">
        <v>4</v>
      </c>
      <c r="N108" t="s">
        <v>51</v>
      </c>
      <c r="O108">
        <v>39</v>
      </c>
      <c r="P108" t="s">
        <v>65</v>
      </c>
      <c r="Q108" t="s">
        <v>31</v>
      </c>
      <c r="R108">
        <v>2</v>
      </c>
      <c r="S108" t="s">
        <v>56</v>
      </c>
      <c r="T108">
        <v>2</v>
      </c>
      <c r="U108" t="s">
        <v>33</v>
      </c>
      <c r="V108" t="s">
        <v>33</v>
      </c>
      <c r="W108" t="s">
        <v>40</v>
      </c>
    </row>
    <row r="109" spans="1:23">
      <c r="A109" t="s">
        <v>35</v>
      </c>
      <c r="B109">
        <v>12</v>
      </c>
      <c r="C109" t="str">
        <f t="shared" si="2"/>
        <v>lo_1_year</v>
      </c>
      <c r="D109" t="s">
        <v>36</v>
      </c>
      <c r="E109" t="s">
        <v>50</v>
      </c>
      <c r="F109">
        <v>6078</v>
      </c>
      <c r="G109" t="str">
        <f t="shared" si="3"/>
        <v>up_2000</v>
      </c>
      <c r="H109" t="s">
        <v>37</v>
      </c>
      <c r="I109" t="s">
        <v>43</v>
      </c>
      <c r="J109">
        <v>2</v>
      </c>
      <c r="K109" t="s">
        <v>28</v>
      </c>
      <c r="L109" t="s">
        <v>29</v>
      </c>
      <c r="M109">
        <v>2</v>
      </c>
      <c r="N109" t="s">
        <v>54</v>
      </c>
      <c r="O109">
        <v>32</v>
      </c>
      <c r="P109" t="s">
        <v>29</v>
      </c>
      <c r="Q109" t="s">
        <v>31</v>
      </c>
      <c r="R109">
        <v>1</v>
      </c>
      <c r="S109" t="s">
        <v>32</v>
      </c>
      <c r="T109">
        <v>1</v>
      </c>
      <c r="U109" t="s">
        <v>29</v>
      </c>
      <c r="V109" t="s">
        <v>33</v>
      </c>
      <c r="W109" t="s">
        <v>34</v>
      </c>
    </row>
    <row r="110" spans="1:23">
      <c r="A110" t="s">
        <v>23</v>
      </c>
      <c r="B110">
        <v>24</v>
      </c>
      <c r="C110" t="str">
        <f t="shared" si="2"/>
        <v>1_2_years</v>
      </c>
      <c r="D110" t="s">
        <v>36</v>
      </c>
      <c r="E110" t="s">
        <v>45</v>
      </c>
      <c r="F110">
        <v>7721</v>
      </c>
      <c r="G110" t="str">
        <f t="shared" si="3"/>
        <v>up_2000</v>
      </c>
      <c r="H110" t="s">
        <v>26</v>
      </c>
      <c r="I110" t="s">
        <v>61</v>
      </c>
      <c r="J110">
        <v>1</v>
      </c>
      <c r="K110" t="s">
        <v>39</v>
      </c>
      <c r="L110" t="s">
        <v>29</v>
      </c>
      <c r="M110">
        <v>2</v>
      </c>
      <c r="N110" t="s">
        <v>47</v>
      </c>
      <c r="O110">
        <v>30</v>
      </c>
      <c r="P110" t="s">
        <v>29</v>
      </c>
      <c r="Q110" t="s">
        <v>31</v>
      </c>
      <c r="R110">
        <v>1</v>
      </c>
      <c r="S110" t="s">
        <v>32</v>
      </c>
      <c r="T110">
        <v>1</v>
      </c>
      <c r="U110" t="s">
        <v>33</v>
      </c>
      <c r="V110" t="s">
        <v>66</v>
      </c>
      <c r="W110" t="s">
        <v>34</v>
      </c>
    </row>
    <row r="111" spans="1:23">
      <c r="A111" t="s">
        <v>35</v>
      </c>
      <c r="B111">
        <v>14</v>
      </c>
      <c r="C111" t="str">
        <f t="shared" si="2"/>
        <v>1_2_years</v>
      </c>
      <c r="D111" t="s">
        <v>36</v>
      </c>
      <c r="E111" t="s">
        <v>62</v>
      </c>
      <c r="F111">
        <v>1410</v>
      </c>
      <c r="G111" t="str">
        <f t="shared" si="3"/>
        <v>1000_2000</v>
      </c>
      <c r="H111" t="s">
        <v>52</v>
      </c>
      <c r="I111" t="s">
        <v>27</v>
      </c>
      <c r="J111">
        <v>1</v>
      </c>
      <c r="K111" t="s">
        <v>60</v>
      </c>
      <c r="L111" t="s">
        <v>29</v>
      </c>
      <c r="M111">
        <v>2</v>
      </c>
      <c r="N111" t="s">
        <v>30</v>
      </c>
      <c r="O111">
        <v>35</v>
      </c>
      <c r="P111" t="s">
        <v>29</v>
      </c>
      <c r="Q111" t="s">
        <v>31</v>
      </c>
      <c r="R111">
        <v>1</v>
      </c>
      <c r="S111" t="s">
        <v>32</v>
      </c>
      <c r="T111">
        <v>1</v>
      </c>
      <c r="U111" t="s">
        <v>33</v>
      </c>
      <c r="V111" t="s">
        <v>33</v>
      </c>
      <c r="W111" t="s">
        <v>34</v>
      </c>
    </row>
    <row r="112" spans="1:23">
      <c r="A112" t="s">
        <v>35</v>
      </c>
      <c r="B112">
        <v>6</v>
      </c>
      <c r="C112" t="str">
        <f t="shared" si="2"/>
        <v>lo_1_year</v>
      </c>
      <c r="D112" t="s">
        <v>49</v>
      </c>
      <c r="E112" t="s">
        <v>62</v>
      </c>
      <c r="F112">
        <v>1449</v>
      </c>
      <c r="G112" t="str">
        <f t="shared" si="3"/>
        <v>1000_2000</v>
      </c>
      <c r="H112" t="s">
        <v>63</v>
      </c>
      <c r="I112" t="s">
        <v>27</v>
      </c>
      <c r="J112">
        <v>1</v>
      </c>
      <c r="K112" t="s">
        <v>58</v>
      </c>
      <c r="L112" t="s">
        <v>29</v>
      </c>
      <c r="M112">
        <v>2</v>
      </c>
      <c r="N112" t="s">
        <v>54</v>
      </c>
      <c r="O112">
        <v>31</v>
      </c>
      <c r="P112" t="s">
        <v>65</v>
      </c>
      <c r="Q112" t="s">
        <v>31</v>
      </c>
      <c r="R112">
        <v>2</v>
      </c>
      <c r="S112" t="s">
        <v>32</v>
      </c>
      <c r="T112">
        <v>2</v>
      </c>
      <c r="U112" t="s">
        <v>29</v>
      </c>
      <c r="V112" t="s">
        <v>33</v>
      </c>
      <c r="W112" t="s">
        <v>34</v>
      </c>
    </row>
    <row r="113" spans="1:23">
      <c r="A113" t="s">
        <v>67</v>
      </c>
      <c r="B113">
        <v>15</v>
      </c>
      <c r="C113" t="str">
        <f t="shared" si="2"/>
        <v>1_2_years</v>
      </c>
      <c r="D113" t="s">
        <v>36</v>
      </c>
      <c r="E113" t="s">
        <v>42</v>
      </c>
      <c r="F113">
        <v>392</v>
      </c>
      <c r="G113" t="str">
        <f t="shared" si="3"/>
        <v>lo_1000</v>
      </c>
      <c r="H113" t="s">
        <v>37</v>
      </c>
      <c r="I113" t="s">
        <v>61</v>
      </c>
      <c r="J113">
        <v>4</v>
      </c>
      <c r="K113" t="s">
        <v>39</v>
      </c>
      <c r="L113" t="s">
        <v>29</v>
      </c>
      <c r="M113">
        <v>4</v>
      </c>
      <c r="N113" t="s">
        <v>47</v>
      </c>
      <c r="O113">
        <v>23</v>
      </c>
      <c r="P113" t="s">
        <v>29</v>
      </c>
      <c r="Q113" t="s">
        <v>55</v>
      </c>
      <c r="R113">
        <v>1</v>
      </c>
      <c r="S113" t="s">
        <v>32</v>
      </c>
      <c r="T113">
        <v>1</v>
      </c>
      <c r="U113" t="s">
        <v>33</v>
      </c>
      <c r="V113" t="s">
        <v>33</v>
      </c>
      <c r="W113" t="s">
        <v>34</v>
      </c>
    </row>
    <row r="114" spans="1:23">
      <c r="A114" t="s">
        <v>35</v>
      </c>
      <c r="B114">
        <v>18</v>
      </c>
      <c r="C114" t="str">
        <f t="shared" si="2"/>
        <v>1_2_years</v>
      </c>
      <c r="D114" t="s">
        <v>36</v>
      </c>
      <c r="E114" t="s">
        <v>50</v>
      </c>
      <c r="F114">
        <v>6260</v>
      </c>
      <c r="G114" t="str">
        <f t="shared" si="3"/>
        <v>up_2000</v>
      </c>
      <c r="H114" t="s">
        <v>37</v>
      </c>
      <c r="I114" t="s">
        <v>43</v>
      </c>
      <c r="J114">
        <v>3</v>
      </c>
      <c r="K114" t="s">
        <v>28</v>
      </c>
      <c r="L114" t="s">
        <v>29</v>
      </c>
      <c r="M114">
        <v>3</v>
      </c>
      <c r="N114" t="s">
        <v>30</v>
      </c>
      <c r="O114">
        <v>28</v>
      </c>
      <c r="P114" t="s">
        <v>29</v>
      </c>
      <c r="Q114" t="s">
        <v>55</v>
      </c>
      <c r="R114">
        <v>1</v>
      </c>
      <c r="S114" t="s">
        <v>44</v>
      </c>
      <c r="T114">
        <v>1</v>
      </c>
      <c r="U114" t="s">
        <v>29</v>
      </c>
      <c r="V114" t="s">
        <v>33</v>
      </c>
      <c r="W114" t="s">
        <v>34</v>
      </c>
    </row>
    <row r="115" spans="1:23">
      <c r="A115" t="s">
        <v>41</v>
      </c>
      <c r="B115">
        <v>36</v>
      </c>
      <c r="C115" t="str">
        <f t="shared" si="2"/>
        <v>up_2_years</v>
      </c>
      <c r="D115" t="s">
        <v>24</v>
      </c>
      <c r="E115" t="s">
        <v>50</v>
      </c>
      <c r="F115">
        <v>7855</v>
      </c>
      <c r="G115" t="str">
        <f t="shared" si="3"/>
        <v>up_2000</v>
      </c>
      <c r="H115" t="s">
        <v>37</v>
      </c>
      <c r="I115" t="s">
        <v>38</v>
      </c>
      <c r="J115">
        <v>4</v>
      </c>
      <c r="K115" t="s">
        <v>39</v>
      </c>
      <c r="L115" t="s">
        <v>29</v>
      </c>
      <c r="M115">
        <v>2</v>
      </c>
      <c r="N115" t="s">
        <v>30</v>
      </c>
      <c r="O115">
        <v>25</v>
      </c>
      <c r="P115" t="s">
        <v>69</v>
      </c>
      <c r="Q115" t="s">
        <v>31</v>
      </c>
      <c r="R115">
        <v>2</v>
      </c>
      <c r="S115" t="s">
        <v>32</v>
      </c>
      <c r="T115">
        <v>1</v>
      </c>
      <c r="U115" t="s">
        <v>33</v>
      </c>
      <c r="V115" t="s">
        <v>33</v>
      </c>
      <c r="W115" t="s">
        <v>40</v>
      </c>
    </row>
    <row r="116" spans="1:23">
      <c r="A116" t="s">
        <v>23</v>
      </c>
      <c r="B116">
        <v>12</v>
      </c>
      <c r="C116" t="str">
        <f t="shared" si="2"/>
        <v>lo_1_year</v>
      </c>
      <c r="D116" t="s">
        <v>36</v>
      </c>
      <c r="E116" t="s">
        <v>25</v>
      </c>
      <c r="F116">
        <v>1680</v>
      </c>
      <c r="G116" t="str">
        <f t="shared" si="3"/>
        <v>1000_2000</v>
      </c>
      <c r="H116" t="s">
        <v>52</v>
      </c>
      <c r="I116" t="s">
        <v>27</v>
      </c>
      <c r="J116">
        <v>3</v>
      </c>
      <c r="K116" t="s">
        <v>60</v>
      </c>
      <c r="L116" t="s">
        <v>29</v>
      </c>
      <c r="M116">
        <v>1</v>
      </c>
      <c r="N116" t="s">
        <v>30</v>
      </c>
      <c r="O116">
        <v>35</v>
      </c>
      <c r="P116" t="s">
        <v>29</v>
      </c>
      <c r="Q116" t="s">
        <v>31</v>
      </c>
      <c r="R116">
        <v>1</v>
      </c>
      <c r="S116" t="s">
        <v>32</v>
      </c>
      <c r="T116">
        <v>1</v>
      </c>
      <c r="U116" t="s">
        <v>29</v>
      </c>
      <c r="V116" t="s">
        <v>33</v>
      </c>
      <c r="W116" t="s">
        <v>34</v>
      </c>
    </row>
    <row r="117" spans="1:23">
      <c r="A117" t="s">
        <v>41</v>
      </c>
      <c r="B117">
        <v>48</v>
      </c>
      <c r="C117" t="str">
        <f t="shared" si="2"/>
        <v>up_2_years</v>
      </c>
      <c r="D117" t="s">
        <v>24</v>
      </c>
      <c r="E117" t="s">
        <v>25</v>
      </c>
      <c r="F117">
        <v>3578</v>
      </c>
      <c r="G117" t="str">
        <f t="shared" si="3"/>
        <v>up_2000</v>
      </c>
      <c r="H117" t="s">
        <v>26</v>
      </c>
      <c r="I117" t="s">
        <v>27</v>
      </c>
      <c r="J117">
        <v>4</v>
      </c>
      <c r="K117" t="s">
        <v>28</v>
      </c>
      <c r="L117" t="s">
        <v>29</v>
      </c>
      <c r="M117">
        <v>1</v>
      </c>
      <c r="N117" t="s">
        <v>30</v>
      </c>
      <c r="O117">
        <v>47</v>
      </c>
      <c r="P117" t="s">
        <v>29</v>
      </c>
      <c r="Q117" t="s">
        <v>31</v>
      </c>
      <c r="R117">
        <v>1</v>
      </c>
      <c r="S117" t="s">
        <v>32</v>
      </c>
      <c r="T117">
        <v>1</v>
      </c>
      <c r="U117" t="s">
        <v>33</v>
      </c>
      <c r="V117" t="s">
        <v>33</v>
      </c>
      <c r="W117" t="s">
        <v>34</v>
      </c>
    </row>
    <row r="118" spans="1:23">
      <c r="A118" t="s">
        <v>23</v>
      </c>
      <c r="B118">
        <v>42</v>
      </c>
      <c r="C118" t="str">
        <f t="shared" si="2"/>
        <v>up_2_years</v>
      </c>
      <c r="D118" t="s">
        <v>36</v>
      </c>
      <c r="E118" t="s">
        <v>25</v>
      </c>
      <c r="F118">
        <v>7174</v>
      </c>
      <c r="G118" t="str">
        <f t="shared" si="3"/>
        <v>up_2000</v>
      </c>
      <c r="H118" t="s">
        <v>26</v>
      </c>
      <c r="I118" t="s">
        <v>43</v>
      </c>
      <c r="J118">
        <v>4</v>
      </c>
      <c r="K118" t="s">
        <v>39</v>
      </c>
      <c r="L118" t="s">
        <v>29</v>
      </c>
      <c r="M118">
        <v>3</v>
      </c>
      <c r="N118" t="s">
        <v>54</v>
      </c>
      <c r="O118">
        <v>30</v>
      </c>
      <c r="P118" t="s">
        <v>29</v>
      </c>
      <c r="Q118" t="s">
        <v>31</v>
      </c>
      <c r="R118">
        <v>1</v>
      </c>
      <c r="S118" t="s">
        <v>56</v>
      </c>
      <c r="T118">
        <v>1</v>
      </c>
      <c r="U118" t="s">
        <v>33</v>
      </c>
      <c r="V118" t="s">
        <v>33</v>
      </c>
      <c r="W118" t="s">
        <v>40</v>
      </c>
    </row>
    <row r="119" spans="1:23">
      <c r="A119" t="s">
        <v>23</v>
      </c>
      <c r="B119">
        <v>10</v>
      </c>
      <c r="C119" t="str">
        <f t="shared" si="2"/>
        <v>lo_1_year</v>
      </c>
      <c r="D119" t="s">
        <v>24</v>
      </c>
      <c r="E119" t="s">
        <v>45</v>
      </c>
      <c r="F119">
        <v>2132</v>
      </c>
      <c r="G119" t="str">
        <f t="shared" si="3"/>
        <v>up_2000</v>
      </c>
      <c r="H119" t="s">
        <v>26</v>
      </c>
      <c r="I119" t="s">
        <v>61</v>
      </c>
      <c r="J119">
        <v>2</v>
      </c>
      <c r="K119" t="s">
        <v>39</v>
      </c>
      <c r="L119" t="s">
        <v>70</v>
      </c>
      <c r="M119">
        <v>3</v>
      </c>
      <c r="N119" t="s">
        <v>30</v>
      </c>
      <c r="O119">
        <v>27</v>
      </c>
      <c r="P119" t="s">
        <v>29</v>
      </c>
      <c r="Q119" t="s">
        <v>55</v>
      </c>
      <c r="R119">
        <v>2</v>
      </c>
      <c r="S119" t="s">
        <v>32</v>
      </c>
      <c r="T119">
        <v>1</v>
      </c>
      <c r="U119" t="s">
        <v>29</v>
      </c>
      <c r="V119" t="s">
        <v>66</v>
      </c>
      <c r="W119" t="s">
        <v>34</v>
      </c>
    </row>
    <row r="120" spans="1:23">
      <c r="A120" t="s">
        <v>23</v>
      </c>
      <c r="B120">
        <v>33</v>
      </c>
      <c r="C120" t="str">
        <f t="shared" si="2"/>
        <v>up_2_years</v>
      </c>
      <c r="D120" t="s">
        <v>24</v>
      </c>
      <c r="E120" t="s">
        <v>45</v>
      </c>
      <c r="F120">
        <v>4281</v>
      </c>
      <c r="G120" t="str">
        <f t="shared" si="3"/>
        <v>up_2000</v>
      </c>
      <c r="H120" t="s">
        <v>52</v>
      </c>
      <c r="I120" t="s">
        <v>38</v>
      </c>
      <c r="J120">
        <v>1</v>
      </c>
      <c r="K120" t="s">
        <v>39</v>
      </c>
      <c r="L120" t="s">
        <v>29</v>
      </c>
      <c r="M120">
        <v>4</v>
      </c>
      <c r="N120" t="s">
        <v>54</v>
      </c>
      <c r="O120">
        <v>23</v>
      </c>
      <c r="P120" t="s">
        <v>29</v>
      </c>
      <c r="Q120" t="s">
        <v>31</v>
      </c>
      <c r="R120">
        <v>2</v>
      </c>
      <c r="S120" t="s">
        <v>32</v>
      </c>
      <c r="T120">
        <v>1</v>
      </c>
      <c r="U120" t="s">
        <v>29</v>
      </c>
      <c r="V120" t="s">
        <v>33</v>
      </c>
      <c r="W120" t="s">
        <v>40</v>
      </c>
    </row>
    <row r="121" spans="1:23">
      <c r="A121" t="s">
        <v>35</v>
      </c>
      <c r="B121">
        <v>12</v>
      </c>
      <c r="C121" t="str">
        <f t="shared" si="2"/>
        <v>lo_1_year</v>
      </c>
      <c r="D121" t="s">
        <v>24</v>
      </c>
      <c r="E121" t="s">
        <v>50</v>
      </c>
      <c r="F121">
        <v>2366</v>
      </c>
      <c r="G121" t="str">
        <f t="shared" si="3"/>
        <v>up_2000</v>
      </c>
      <c r="H121" t="s">
        <v>52</v>
      </c>
      <c r="I121" t="s">
        <v>43</v>
      </c>
      <c r="J121">
        <v>3</v>
      </c>
      <c r="K121" t="s">
        <v>58</v>
      </c>
      <c r="L121" t="s">
        <v>29</v>
      </c>
      <c r="M121">
        <v>3</v>
      </c>
      <c r="N121" t="s">
        <v>54</v>
      </c>
      <c r="O121">
        <v>36</v>
      </c>
      <c r="P121" t="s">
        <v>29</v>
      </c>
      <c r="Q121" t="s">
        <v>31</v>
      </c>
      <c r="R121">
        <v>1</v>
      </c>
      <c r="S121" t="s">
        <v>56</v>
      </c>
      <c r="T121">
        <v>1</v>
      </c>
      <c r="U121" t="s">
        <v>33</v>
      </c>
      <c r="V121" t="s">
        <v>33</v>
      </c>
      <c r="W121" t="s">
        <v>34</v>
      </c>
    </row>
    <row r="122" spans="1:23">
      <c r="A122" t="s">
        <v>23</v>
      </c>
      <c r="B122">
        <v>21</v>
      </c>
      <c r="C122" t="str">
        <f t="shared" si="2"/>
        <v>1_2_years</v>
      </c>
      <c r="D122" t="s">
        <v>36</v>
      </c>
      <c r="E122" t="s">
        <v>25</v>
      </c>
      <c r="F122">
        <v>1835</v>
      </c>
      <c r="G122" t="str">
        <f t="shared" si="3"/>
        <v>1000_2000</v>
      </c>
      <c r="H122" t="s">
        <v>37</v>
      </c>
      <c r="I122" t="s">
        <v>38</v>
      </c>
      <c r="J122">
        <v>3</v>
      </c>
      <c r="K122" t="s">
        <v>39</v>
      </c>
      <c r="L122" t="s">
        <v>29</v>
      </c>
      <c r="M122">
        <v>2</v>
      </c>
      <c r="N122" t="s">
        <v>30</v>
      </c>
      <c r="O122">
        <v>25</v>
      </c>
      <c r="P122" t="s">
        <v>29</v>
      </c>
      <c r="Q122" t="s">
        <v>31</v>
      </c>
      <c r="R122">
        <v>2</v>
      </c>
      <c r="S122" t="s">
        <v>32</v>
      </c>
      <c r="T122">
        <v>1</v>
      </c>
      <c r="U122" t="s">
        <v>33</v>
      </c>
      <c r="V122" t="s">
        <v>33</v>
      </c>
      <c r="W122" t="s">
        <v>40</v>
      </c>
    </row>
    <row r="123" spans="1:23">
      <c r="A123" t="s">
        <v>41</v>
      </c>
      <c r="B123">
        <v>24</v>
      </c>
      <c r="C123" t="str">
        <f t="shared" si="2"/>
        <v>1_2_years</v>
      </c>
      <c r="D123" t="s">
        <v>24</v>
      </c>
      <c r="E123" t="s">
        <v>53</v>
      </c>
      <c r="F123">
        <v>3868</v>
      </c>
      <c r="G123" t="str">
        <f t="shared" si="3"/>
        <v>up_2000</v>
      </c>
      <c r="H123" t="s">
        <v>37</v>
      </c>
      <c r="I123" t="s">
        <v>27</v>
      </c>
      <c r="J123">
        <v>4</v>
      </c>
      <c r="K123" t="s">
        <v>39</v>
      </c>
      <c r="L123" t="s">
        <v>29</v>
      </c>
      <c r="M123">
        <v>2</v>
      </c>
      <c r="N123" t="s">
        <v>54</v>
      </c>
      <c r="O123">
        <v>41</v>
      </c>
      <c r="P123" t="s">
        <v>29</v>
      </c>
      <c r="Q123" t="s">
        <v>55</v>
      </c>
      <c r="R123">
        <v>2</v>
      </c>
      <c r="S123" t="s">
        <v>56</v>
      </c>
      <c r="T123">
        <v>1</v>
      </c>
      <c r="U123" t="s">
        <v>33</v>
      </c>
      <c r="V123" t="s">
        <v>33</v>
      </c>
      <c r="W123" t="s">
        <v>34</v>
      </c>
    </row>
    <row r="124" spans="1:23">
      <c r="A124" t="s">
        <v>41</v>
      </c>
      <c r="B124">
        <v>12</v>
      </c>
      <c r="C124" t="str">
        <f t="shared" si="2"/>
        <v>lo_1_year</v>
      </c>
      <c r="D124" t="s">
        <v>36</v>
      </c>
      <c r="E124" t="s">
        <v>45</v>
      </c>
      <c r="F124">
        <v>1768</v>
      </c>
      <c r="G124" t="str">
        <f t="shared" si="3"/>
        <v>1000_2000</v>
      </c>
      <c r="H124" t="s">
        <v>37</v>
      </c>
      <c r="I124" t="s">
        <v>38</v>
      </c>
      <c r="J124">
        <v>3</v>
      </c>
      <c r="K124" t="s">
        <v>28</v>
      </c>
      <c r="L124" t="s">
        <v>29</v>
      </c>
      <c r="M124">
        <v>2</v>
      </c>
      <c r="N124" t="s">
        <v>30</v>
      </c>
      <c r="O124">
        <v>24</v>
      </c>
      <c r="P124" t="s">
        <v>29</v>
      </c>
      <c r="Q124" t="s">
        <v>55</v>
      </c>
      <c r="R124">
        <v>1</v>
      </c>
      <c r="S124" t="s">
        <v>44</v>
      </c>
      <c r="T124">
        <v>1</v>
      </c>
      <c r="U124" t="s">
        <v>29</v>
      </c>
      <c r="V124" t="s">
        <v>33</v>
      </c>
      <c r="W124" t="s">
        <v>34</v>
      </c>
    </row>
    <row r="125" spans="1:23">
      <c r="A125" t="s">
        <v>67</v>
      </c>
      <c r="B125">
        <v>10</v>
      </c>
      <c r="C125" t="str">
        <f t="shared" si="2"/>
        <v>lo_1_year</v>
      </c>
      <c r="D125" t="s">
        <v>24</v>
      </c>
      <c r="E125" t="s">
        <v>50</v>
      </c>
      <c r="F125">
        <v>781</v>
      </c>
      <c r="G125" t="str">
        <f t="shared" si="3"/>
        <v>lo_1000</v>
      </c>
      <c r="H125" t="s">
        <v>37</v>
      </c>
      <c r="I125" t="s">
        <v>27</v>
      </c>
      <c r="J125">
        <v>4</v>
      </c>
      <c r="K125" t="s">
        <v>28</v>
      </c>
      <c r="L125" t="s">
        <v>29</v>
      </c>
      <c r="M125">
        <v>4</v>
      </c>
      <c r="N125" t="s">
        <v>51</v>
      </c>
      <c r="O125">
        <v>63</v>
      </c>
      <c r="P125" t="s">
        <v>29</v>
      </c>
      <c r="Q125" t="s">
        <v>48</v>
      </c>
      <c r="R125">
        <v>2</v>
      </c>
      <c r="S125" t="s">
        <v>32</v>
      </c>
      <c r="T125">
        <v>1</v>
      </c>
      <c r="U125" t="s">
        <v>33</v>
      </c>
      <c r="V125" t="s">
        <v>33</v>
      </c>
      <c r="W125" t="s">
        <v>34</v>
      </c>
    </row>
    <row r="126" spans="1:23">
      <c r="A126" t="s">
        <v>35</v>
      </c>
      <c r="B126">
        <v>18</v>
      </c>
      <c r="C126" t="str">
        <f t="shared" si="2"/>
        <v>1_2_years</v>
      </c>
      <c r="D126" t="s">
        <v>36</v>
      </c>
      <c r="E126" t="s">
        <v>45</v>
      </c>
      <c r="F126">
        <v>1924</v>
      </c>
      <c r="G126" t="str">
        <f t="shared" si="3"/>
        <v>1000_2000</v>
      </c>
      <c r="H126" t="s">
        <v>26</v>
      </c>
      <c r="I126" t="s">
        <v>61</v>
      </c>
      <c r="J126">
        <v>4</v>
      </c>
      <c r="K126" t="s">
        <v>39</v>
      </c>
      <c r="L126" t="s">
        <v>29</v>
      </c>
      <c r="M126">
        <v>3</v>
      </c>
      <c r="N126" t="s">
        <v>30</v>
      </c>
      <c r="O126">
        <v>27</v>
      </c>
      <c r="P126" t="s">
        <v>29</v>
      </c>
      <c r="Q126" t="s">
        <v>55</v>
      </c>
      <c r="R126">
        <v>1</v>
      </c>
      <c r="S126" t="s">
        <v>32</v>
      </c>
      <c r="T126">
        <v>1</v>
      </c>
      <c r="U126" t="s">
        <v>29</v>
      </c>
      <c r="V126" t="s">
        <v>33</v>
      </c>
      <c r="W126" t="s">
        <v>40</v>
      </c>
    </row>
    <row r="127" spans="1:23">
      <c r="A127" t="s">
        <v>23</v>
      </c>
      <c r="B127">
        <v>12</v>
      </c>
      <c r="C127" t="str">
        <f t="shared" si="2"/>
        <v>lo_1_year</v>
      </c>
      <c r="D127" t="s">
        <v>24</v>
      </c>
      <c r="E127" t="s">
        <v>50</v>
      </c>
      <c r="F127">
        <v>2121</v>
      </c>
      <c r="G127" t="str">
        <f t="shared" si="3"/>
        <v>up_2000</v>
      </c>
      <c r="H127" t="s">
        <v>37</v>
      </c>
      <c r="I127" t="s">
        <v>38</v>
      </c>
      <c r="J127">
        <v>4</v>
      </c>
      <c r="K127" t="s">
        <v>28</v>
      </c>
      <c r="L127" t="s">
        <v>29</v>
      </c>
      <c r="M127">
        <v>2</v>
      </c>
      <c r="N127" t="s">
        <v>47</v>
      </c>
      <c r="O127">
        <v>30</v>
      </c>
      <c r="P127" t="s">
        <v>29</v>
      </c>
      <c r="Q127" t="s">
        <v>31</v>
      </c>
      <c r="R127">
        <v>2</v>
      </c>
      <c r="S127" t="s">
        <v>32</v>
      </c>
      <c r="T127">
        <v>1</v>
      </c>
      <c r="U127" t="s">
        <v>29</v>
      </c>
      <c r="V127" t="s">
        <v>33</v>
      </c>
      <c r="W127" t="s">
        <v>34</v>
      </c>
    </row>
    <row r="128" spans="1:23">
      <c r="A128" t="s">
        <v>23</v>
      </c>
      <c r="B128">
        <v>12</v>
      </c>
      <c r="C128" t="str">
        <f t="shared" si="2"/>
        <v>lo_1_year</v>
      </c>
      <c r="D128" t="s">
        <v>36</v>
      </c>
      <c r="E128" t="s">
        <v>25</v>
      </c>
      <c r="F128">
        <v>701</v>
      </c>
      <c r="G128" t="str">
        <f t="shared" si="3"/>
        <v>lo_1000</v>
      </c>
      <c r="H128" t="s">
        <v>37</v>
      </c>
      <c r="I128" t="s">
        <v>38</v>
      </c>
      <c r="J128">
        <v>4</v>
      </c>
      <c r="K128" t="s">
        <v>60</v>
      </c>
      <c r="L128" t="s">
        <v>29</v>
      </c>
      <c r="M128">
        <v>2</v>
      </c>
      <c r="N128" t="s">
        <v>30</v>
      </c>
      <c r="O128">
        <v>40</v>
      </c>
      <c r="P128" t="s">
        <v>29</v>
      </c>
      <c r="Q128" t="s">
        <v>31</v>
      </c>
      <c r="R128">
        <v>1</v>
      </c>
      <c r="S128" t="s">
        <v>44</v>
      </c>
      <c r="T128">
        <v>1</v>
      </c>
      <c r="U128" t="s">
        <v>29</v>
      </c>
      <c r="V128" t="s">
        <v>33</v>
      </c>
      <c r="W128" t="s">
        <v>34</v>
      </c>
    </row>
    <row r="129" spans="1:23">
      <c r="A129" t="s">
        <v>35</v>
      </c>
      <c r="B129">
        <v>12</v>
      </c>
      <c r="C129" t="str">
        <f t="shared" si="2"/>
        <v>lo_1_year</v>
      </c>
      <c r="D129" t="s">
        <v>36</v>
      </c>
      <c r="E129" t="s">
        <v>72</v>
      </c>
      <c r="F129">
        <v>639</v>
      </c>
      <c r="G129" t="str">
        <f t="shared" si="3"/>
        <v>lo_1000</v>
      </c>
      <c r="H129" t="s">
        <v>37</v>
      </c>
      <c r="I129" t="s">
        <v>38</v>
      </c>
      <c r="J129">
        <v>4</v>
      </c>
      <c r="K129" t="s">
        <v>28</v>
      </c>
      <c r="L129" t="s">
        <v>29</v>
      </c>
      <c r="M129">
        <v>2</v>
      </c>
      <c r="N129" t="s">
        <v>54</v>
      </c>
      <c r="O129">
        <v>30</v>
      </c>
      <c r="P129" t="s">
        <v>29</v>
      </c>
      <c r="Q129" t="s">
        <v>31</v>
      </c>
      <c r="R129">
        <v>1</v>
      </c>
      <c r="S129" t="s">
        <v>32</v>
      </c>
      <c r="T129">
        <v>1</v>
      </c>
      <c r="U129" t="s">
        <v>29</v>
      </c>
      <c r="V129" t="s">
        <v>33</v>
      </c>
      <c r="W129" t="s">
        <v>40</v>
      </c>
    </row>
    <row r="130" spans="1:23">
      <c r="A130" t="s">
        <v>35</v>
      </c>
      <c r="B130">
        <v>12</v>
      </c>
      <c r="C130" t="str">
        <f t="shared" ref="C130:C193" si="4">IF(B130&lt;=12,"lo_1_year",IF(B130&lt;=24,"1_2_years","up_2_years"))</f>
        <v>lo_1_year</v>
      </c>
      <c r="D130" t="s">
        <v>24</v>
      </c>
      <c r="E130" t="s">
        <v>53</v>
      </c>
      <c r="F130">
        <v>1860</v>
      </c>
      <c r="G130" t="str">
        <f t="shared" ref="G130:G193" si="5">IF(F130&lt;=1000,"lo_1000",IF(F130&lt;=2000,"1000_2000","up_2000"))</f>
        <v>1000_2000</v>
      </c>
      <c r="H130" t="s">
        <v>37</v>
      </c>
      <c r="I130" t="s">
        <v>59</v>
      </c>
      <c r="J130">
        <v>4</v>
      </c>
      <c r="K130" t="s">
        <v>28</v>
      </c>
      <c r="L130" t="s">
        <v>29</v>
      </c>
      <c r="M130">
        <v>2</v>
      </c>
      <c r="N130" t="s">
        <v>54</v>
      </c>
      <c r="O130">
        <v>34</v>
      </c>
      <c r="P130" t="s">
        <v>29</v>
      </c>
      <c r="Q130" t="s">
        <v>31</v>
      </c>
      <c r="R130">
        <v>2</v>
      </c>
      <c r="S130" t="s">
        <v>56</v>
      </c>
      <c r="T130">
        <v>1</v>
      </c>
      <c r="U130" t="s">
        <v>33</v>
      </c>
      <c r="V130" t="s">
        <v>33</v>
      </c>
      <c r="W130" t="s">
        <v>34</v>
      </c>
    </row>
    <row r="131" spans="1:23">
      <c r="A131" t="s">
        <v>23</v>
      </c>
      <c r="B131">
        <v>12</v>
      </c>
      <c r="C131" t="str">
        <f t="shared" si="4"/>
        <v>lo_1_year</v>
      </c>
      <c r="D131" t="s">
        <v>24</v>
      </c>
      <c r="E131" t="s">
        <v>50</v>
      </c>
      <c r="F131">
        <v>3499</v>
      </c>
      <c r="G131" t="str">
        <f t="shared" si="5"/>
        <v>up_2000</v>
      </c>
      <c r="H131" t="s">
        <v>37</v>
      </c>
      <c r="I131" t="s">
        <v>38</v>
      </c>
      <c r="J131">
        <v>3</v>
      </c>
      <c r="K131" t="s">
        <v>39</v>
      </c>
      <c r="L131" t="s">
        <v>70</v>
      </c>
      <c r="M131">
        <v>2</v>
      </c>
      <c r="N131" t="s">
        <v>30</v>
      </c>
      <c r="O131">
        <v>29</v>
      </c>
      <c r="P131" t="s">
        <v>29</v>
      </c>
      <c r="Q131" t="s">
        <v>31</v>
      </c>
      <c r="R131">
        <v>2</v>
      </c>
      <c r="S131" t="s">
        <v>32</v>
      </c>
      <c r="T131">
        <v>1</v>
      </c>
      <c r="U131" t="s">
        <v>29</v>
      </c>
      <c r="V131" t="s">
        <v>33</v>
      </c>
      <c r="W131" t="s">
        <v>40</v>
      </c>
    </row>
    <row r="132" spans="1:23">
      <c r="A132" t="s">
        <v>35</v>
      </c>
      <c r="B132">
        <v>48</v>
      </c>
      <c r="C132" t="str">
        <f t="shared" si="4"/>
        <v>up_2_years</v>
      </c>
      <c r="D132" t="s">
        <v>36</v>
      </c>
      <c r="E132" t="s">
        <v>50</v>
      </c>
      <c r="F132">
        <v>8487</v>
      </c>
      <c r="G132" t="str">
        <f t="shared" si="5"/>
        <v>up_2000</v>
      </c>
      <c r="H132" t="s">
        <v>26</v>
      </c>
      <c r="I132" t="s">
        <v>43</v>
      </c>
      <c r="J132">
        <v>1</v>
      </c>
      <c r="K132" t="s">
        <v>39</v>
      </c>
      <c r="L132" t="s">
        <v>29</v>
      </c>
      <c r="M132">
        <v>2</v>
      </c>
      <c r="N132" t="s">
        <v>54</v>
      </c>
      <c r="O132">
        <v>24</v>
      </c>
      <c r="P132" t="s">
        <v>29</v>
      </c>
      <c r="Q132" t="s">
        <v>31</v>
      </c>
      <c r="R132">
        <v>1</v>
      </c>
      <c r="S132" t="s">
        <v>32</v>
      </c>
      <c r="T132">
        <v>1</v>
      </c>
      <c r="U132" t="s">
        <v>29</v>
      </c>
      <c r="V132" t="s">
        <v>33</v>
      </c>
      <c r="W132" t="s">
        <v>34</v>
      </c>
    </row>
    <row r="133" spans="1:23">
      <c r="A133" t="s">
        <v>23</v>
      </c>
      <c r="B133">
        <v>36</v>
      </c>
      <c r="C133" t="str">
        <f t="shared" si="4"/>
        <v>up_2_years</v>
      </c>
      <c r="D133" t="s">
        <v>49</v>
      </c>
      <c r="E133" t="s">
        <v>42</v>
      </c>
      <c r="F133">
        <v>6887</v>
      </c>
      <c r="G133" t="str">
        <f t="shared" si="5"/>
        <v>up_2000</v>
      </c>
      <c r="H133" t="s">
        <v>37</v>
      </c>
      <c r="I133" t="s">
        <v>38</v>
      </c>
      <c r="J133">
        <v>4</v>
      </c>
      <c r="K133" t="s">
        <v>28</v>
      </c>
      <c r="L133" t="s">
        <v>29</v>
      </c>
      <c r="M133">
        <v>3</v>
      </c>
      <c r="N133" t="s">
        <v>47</v>
      </c>
      <c r="O133">
        <v>29</v>
      </c>
      <c r="P133" t="s">
        <v>69</v>
      </c>
      <c r="Q133" t="s">
        <v>31</v>
      </c>
      <c r="R133">
        <v>1</v>
      </c>
      <c r="S133" t="s">
        <v>32</v>
      </c>
      <c r="T133">
        <v>1</v>
      </c>
      <c r="U133" t="s">
        <v>33</v>
      </c>
      <c r="V133" t="s">
        <v>33</v>
      </c>
      <c r="W133" t="s">
        <v>40</v>
      </c>
    </row>
    <row r="134" spans="1:23">
      <c r="A134" t="s">
        <v>41</v>
      </c>
      <c r="B134">
        <v>15</v>
      </c>
      <c r="C134" t="str">
        <f t="shared" si="4"/>
        <v>1_2_years</v>
      </c>
      <c r="D134" t="s">
        <v>36</v>
      </c>
      <c r="E134" t="s">
        <v>45</v>
      </c>
      <c r="F134">
        <v>2708</v>
      </c>
      <c r="G134" t="str">
        <f t="shared" si="5"/>
        <v>up_2000</v>
      </c>
      <c r="H134" t="s">
        <v>37</v>
      </c>
      <c r="I134" t="s">
        <v>61</v>
      </c>
      <c r="J134">
        <v>2</v>
      </c>
      <c r="K134" t="s">
        <v>28</v>
      </c>
      <c r="L134" t="s">
        <v>29</v>
      </c>
      <c r="M134">
        <v>3</v>
      </c>
      <c r="N134" t="s">
        <v>47</v>
      </c>
      <c r="O134">
        <v>27</v>
      </c>
      <c r="P134" t="s">
        <v>65</v>
      </c>
      <c r="Q134" t="s">
        <v>31</v>
      </c>
      <c r="R134">
        <v>2</v>
      </c>
      <c r="S134" t="s">
        <v>44</v>
      </c>
      <c r="T134">
        <v>1</v>
      </c>
      <c r="U134" t="s">
        <v>29</v>
      </c>
      <c r="V134" t="s">
        <v>33</v>
      </c>
      <c r="W134" t="s">
        <v>34</v>
      </c>
    </row>
    <row r="135" spans="1:23">
      <c r="A135" t="s">
        <v>41</v>
      </c>
      <c r="B135">
        <v>18</v>
      </c>
      <c r="C135" t="str">
        <f t="shared" si="4"/>
        <v>1_2_years</v>
      </c>
      <c r="D135" t="s">
        <v>36</v>
      </c>
      <c r="E135" t="s">
        <v>45</v>
      </c>
      <c r="F135">
        <v>1984</v>
      </c>
      <c r="G135" t="str">
        <f t="shared" si="5"/>
        <v>1000_2000</v>
      </c>
      <c r="H135" t="s">
        <v>37</v>
      </c>
      <c r="I135" t="s">
        <v>38</v>
      </c>
      <c r="J135">
        <v>4</v>
      </c>
      <c r="K135" t="s">
        <v>28</v>
      </c>
      <c r="L135" t="s">
        <v>29</v>
      </c>
      <c r="M135">
        <v>4</v>
      </c>
      <c r="N135" t="s">
        <v>51</v>
      </c>
      <c r="O135">
        <v>47</v>
      </c>
      <c r="P135" t="s">
        <v>65</v>
      </c>
      <c r="Q135" t="s">
        <v>48</v>
      </c>
      <c r="R135">
        <v>2</v>
      </c>
      <c r="S135" t="s">
        <v>32</v>
      </c>
      <c r="T135">
        <v>1</v>
      </c>
      <c r="U135" t="s">
        <v>29</v>
      </c>
      <c r="V135" t="s">
        <v>33</v>
      </c>
      <c r="W135" t="s">
        <v>34</v>
      </c>
    </row>
    <row r="136" spans="1:23">
      <c r="A136" t="s">
        <v>41</v>
      </c>
      <c r="B136">
        <v>60</v>
      </c>
      <c r="C136" t="str">
        <f t="shared" si="4"/>
        <v>up_2_years</v>
      </c>
      <c r="D136" t="s">
        <v>36</v>
      </c>
      <c r="E136" t="s">
        <v>25</v>
      </c>
      <c r="F136">
        <v>10144</v>
      </c>
      <c r="G136" t="str">
        <f t="shared" si="5"/>
        <v>up_2000</v>
      </c>
      <c r="H136" t="s">
        <v>63</v>
      </c>
      <c r="I136" t="s">
        <v>43</v>
      </c>
      <c r="J136">
        <v>2</v>
      </c>
      <c r="K136" t="s">
        <v>39</v>
      </c>
      <c r="L136" t="s">
        <v>29</v>
      </c>
      <c r="M136">
        <v>4</v>
      </c>
      <c r="N136" t="s">
        <v>30</v>
      </c>
      <c r="O136">
        <v>21</v>
      </c>
      <c r="P136" t="s">
        <v>29</v>
      </c>
      <c r="Q136" t="s">
        <v>31</v>
      </c>
      <c r="R136">
        <v>1</v>
      </c>
      <c r="S136" t="s">
        <v>32</v>
      </c>
      <c r="T136">
        <v>1</v>
      </c>
      <c r="U136" t="s">
        <v>33</v>
      </c>
      <c r="V136" t="s">
        <v>33</v>
      </c>
      <c r="W136" t="s">
        <v>34</v>
      </c>
    </row>
    <row r="137" spans="1:23">
      <c r="A137" t="s">
        <v>41</v>
      </c>
      <c r="B137">
        <v>12</v>
      </c>
      <c r="C137" t="str">
        <f t="shared" si="4"/>
        <v>lo_1_year</v>
      </c>
      <c r="D137" t="s">
        <v>24</v>
      </c>
      <c r="E137" t="s">
        <v>25</v>
      </c>
      <c r="F137">
        <v>1240</v>
      </c>
      <c r="G137" t="str">
        <f t="shared" si="5"/>
        <v>1000_2000</v>
      </c>
      <c r="H137" t="s">
        <v>26</v>
      </c>
      <c r="I137" t="s">
        <v>27</v>
      </c>
      <c r="J137">
        <v>4</v>
      </c>
      <c r="K137" t="s">
        <v>39</v>
      </c>
      <c r="L137" t="s">
        <v>29</v>
      </c>
      <c r="M137">
        <v>2</v>
      </c>
      <c r="N137" t="s">
        <v>30</v>
      </c>
      <c r="O137">
        <v>38</v>
      </c>
      <c r="P137" t="s">
        <v>29</v>
      </c>
      <c r="Q137" t="s">
        <v>31</v>
      </c>
      <c r="R137">
        <v>2</v>
      </c>
      <c r="S137" t="s">
        <v>32</v>
      </c>
      <c r="T137">
        <v>1</v>
      </c>
      <c r="U137" t="s">
        <v>33</v>
      </c>
      <c r="V137" t="s">
        <v>33</v>
      </c>
      <c r="W137" t="s">
        <v>34</v>
      </c>
    </row>
    <row r="138" spans="1:23">
      <c r="A138" t="s">
        <v>41</v>
      </c>
      <c r="B138">
        <v>27</v>
      </c>
      <c r="C138" t="str">
        <f t="shared" si="4"/>
        <v>up_2_years</v>
      </c>
      <c r="D138" t="s">
        <v>49</v>
      </c>
      <c r="E138" t="s">
        <v>53</v>
      </c>
      <c r="F138">
        <v>8613</v>
      </c>
      <c r="G138" t="str">
        <f t="shared" si="5"/>
        <v>up_2000</v>
      </c>
      <c r="H138" t="s">
        <v>57</v>
      </c>
      <c r="I138" t="s">
        <v>38</v>
      </c>
      <c r="J138">
        <v>2</v>
      </c>
      <c r="K138" t="s">
        <v>28</v>
      </c>
      <c r="L138" t="s">
        <v>29</v>
      </c>
      <c r="M138">
        <v>2</v>
      </c>
      <c r="N138" t="s">
        <v>54</v>
      </c>
      <c r="O138">
        <v>27</v>
      </c>
      <c r="P138" t="s">
        <v>29</v>
      </c>
      <c r="Q138" t="s">
        <v>31</v>
      </c>
      <c r="R138">
        <v>2</v>
      </c>
      <c r="S138" t="s">
        <v>32</v>
      </c>
      <c r="T138">
        <v>1</v>
      </c>
      <c r="U138" t="s">
        <v>29</v>
      </c>
      <c r="V138" t="s">
        <v>33</v>
      </c>
      <c r="W138" t="s">
        <v>34</v>
      </c>
    </row>
    <row r="139" spans="1:23">
      <c r="A139" t="s">
        <v>35</v>
      </c>
      <c r="B139">
        <v>12</v>
      </c>
      <c r="C139" t="str">
        <f t="shared" si="4"/>
        <v>lo_1_year</v>
      </c>
      <c r="D139" t="s">
        <v>36</v>
      </c>
      <c r="E139" t="s">
        <v>25</v>
      </c>
      <c r="F139">
        <v>766</v>
      </c>
      <c r="G139" t="str">
        <f t="shared" si="5"/>
        <v>lo_1000</v>
      </c>
      <c r="H139" t="s">
        <v>52</v>
      </c>
      <c r="I139" t="s">
        <v>38</v>
      </c>
      <c r="J139">
        <v>4</v>
      </c>
      <c r="K139" t="s">
        <v>28</v>
      </c>
      <c r="L139" t="s">
        <v>29</v>
      </c>
      <c r="M139">
        <v>3</v>
      </c>
      <c r="N139" t="s">
        <v>30</v>
      </c>
      <c r="O139">
        <v>66</v>
      </c>
      <c r="P139" t="s">
        <v>29</v>
      </c>
      <c r="Q139" t="s">
        <v>31</v>
      </c>
      <c r="R139">
        <v>1</v>
      </c>
      <c r="S139" t="s">
        <v>44</v>
      </c>
      <c r="T139">
        <v>1</v>
      </c>
      <c r="U139" t="s">
        <v>29</v>
      </c>
      <c r="V139" t="s">
        <v>33</v>
      </c>
      <c r="W139" t="s">
        <v>40</v>
      </c>
    </row>
    <row r="140" spans="1:23">
      <c r="A140" t="s">
        <v>35</v>
      </c>
      <c r="B140">
        <v>15</v>
      </c>
      <c r="C140" t="str">
        <f t="shared" si="4"/>
        <v>1_2_years</v>
      </c>
      <c r="D140" t="s">
        <v>24</v>
      </c>
      <c r="E140" t="s">
        <v>25</v>
      </c>
      <c r="F140">
        <v>2728</v>
      </c>
      <c r="G140" t="str">
        <f t="shared" si="5"/>
        <v>up_2000</v>
      </c>
      <c r="H140" t="s">
        <v>26</v>
      </c>
      <c r="I140" t="s">
        <v>43</v>
      </c>
      <c r="J140">
        <v>4</v>
      </c>
      <c r="K140" t="s">
        <v>28</v>
      </c>
      <c r="L140" t="s">
        <v>46</v>
      </c>
      <c r="M140">
        <v>2</v>
      </c>
      <c r="N140" t="s">
        <v>30</v>
      </c>
      <c r="O140">
        <v>35</v>
      </c>
      <c r="P140" t="s">
        <v>65</v>
      </c>
      <c r="Q140" t="s">
        <v>31</v>
      </c>
      <c r="R140">
        <v>3</v>
      </c>
      <c r="S140" t="s">
        <v>32</v>
      </c>
      <c r="T140">
        <v>1</v>
      </c>
      <c r="U140" t="s">
        <v>33</v>
      </c>
      <c r="V140" t="s">
        <v>33</v>
      </c>
      <c r="W140" t="s">
        <v>34</v>
      </c>
    </row>
    <row r="141" spans="1:23">
      <c r="A141" t="s">
        <v>67</v>
      </c>
      <c r="B141">
        <v>12</v>
      </c>
      <c r="C141" t="str">
        <f t="shared" si="4"/>
        <v>lo_1_year</v>
      </c>
      <c r="D141" t="s">
        <v>36</v>
      </c>
      <c r="E141" t="s">
        <v>25</v>
      </c>
      <c r="F141">
        <v>1881</v>
      </c>
      <c r="G141" t="str">
        <f t="shared" si="5"/>
        <v>1000_2000</v>
      </c>
      <c r="H141" t="s">
        <v>37</v>
      </c>
      <c r="I141" t="s">
        <v>38</v>
      </c>
      <c r="J141">
        <v>2</v>
      </c>
      <c r="K141" t="s">
        <v>39</v>
      </c>
      <c r="L141" t="s">
        <v>29</v>
      </c>
      <c r="M141">
        <v>2</v>
      </c>
      <c r="N141" t="s">
        <v>54</v>
      </c>
      <c r="O141">
        <v>44</v>
      </c>
      <c r="P141" t="s">
        <v>29</v>
      </c>
      <c r="Q141" t="s">
        <v>55</v>
      </c>
      <c r="R141">
        <v>1</v>
      </c>
      <c r="S141" t="s">
        <v>44</v>
      </c>
      <c r="T141">
        <v>1</v>
      </c>
      <c r="U141" t="s">
        <v>33</v>
      </c>
      <c r="V141" t="s">
        <v>33</v>
      </c>
      <c r="W141" t="s">
        <v>34</v>
      </c>
    </row>
    <row r="142" spans="1:23">
      <c r="A142" t="s">
        <v>67</v>
      </c>
      <c r="B142">
        <v>6</v>
      </c>
      <c r="C142" t="str">
        <f t="shared" si="4"/>
        <v>lo_1_year</v>
      </c>
      <c r="D142" t="s">
        <v>36</v>
      </c>
      <c r="E142" t="s">
        <v>50</v>
      </c>
      <c r="F142">
        <v>709</v>
      </c>
      <c r="G142" t="str">
        <f t="shared" si="5"/>
        <v>lo_1000</v>
      </c>
      <c r="H142" t="s">
        <v>57</v>
      </c>
      <c r="I142" t="s">
        <v>61</v>
      </c>
      <c r="J142">
        <v>2</v>
      </c>
      <c r="K142" t="s">
        <v>60</v>
      </c>
      <c r="L142" t="s">
        <v>29</v>
      </c>
      <c r="M142">
        <v>2</v>
      </c>
      <c r="N142" t="s">
        <v>30</v>
      </c>
      <c r="O142">
        <v>27</v>
      </c>
      <c r="P142" t="s">
        <v>29</v>
      </c>
      <c r="Q142" t="s">
        <v>31</v>
      </c>
      <c r="R142">
        <v>1</v>
      </c>
      <c r="S142" t="s">
        <v>73</v>
      </c>
      <c r="T142">
        <v>1</v>
      </c>
      <c r="U142" t="s">
        <v>29</v>
      </c>
      <c r="V142" t="s">
        <v>66</v>
      </c>
      <c r="W142" t="s">
        <v>34</v>
      </c>
    </row>
    <row r="143" spans="1:23">
      <c r="A143" t="s">
        <v>35</v>
      </c>
      <c r="B143">
        <v>36</v>
      </c>
      <c r="C143" t="str">
        <f t="shared" si="4"/>
        <v>up_2_years</v>
      </c>
      <c r="D143" t="s">
        <v>36</v>
      </c>
      <c r="E143" t="s">
        <v>25</v>
      </c>
      <c r="F143">
        <v>4795</v>
      </c>
      <c r="G143" t="str">
        <f t="shared" si="5"/>
        <v>up_2000</v>
      </c>
      <c r="H143" t="s">
        <v>37</v>
      </c>
      <c r="I143" t="s">
        <v>61</v>
      </c>
      <c r="J143">
        <v>4</v>
      </c>
      <c r="K143" t="s">
        <v>39</v>
      </c>
      <c r="L143" t="s">
        <v>29</v>
      </c>
      <c r="M143">
        <v>1</v>
      </c>
      <c r="N143" t="s">
        <v>51</v>
      </c>
      <c r="O143">
        <v>30</v>
      </c>
      <c r="P143" t="s">
        <v>29</v>
      </c>
      <c r="Q143" t="s">
        <v>31</v>
      </c>
      <c r="R143">
        <v>1</v>
      </c>
      <c r="S143" t="s">
        <v>56</v>
      </c>
      <c r="T143">
        <v>1</v>
      </c>
      <c r="U143" t="s">
        <v>33</v>
      </c>
      <c r="V143" t="s">
        <v>33</v>
      </c>
      <c r="W143" t="s">
        <v>34</v>
      </c>
    </row>
    <row r="144" spans="1:23">
      <c r="A144" t="s">
        <v>23</v>
      </c>
      <c r="B144">
        <v>27</v>
      </c>
      <c r="C144" t="str">
        <f t="shared" si="4"/>
        <v>up_2_years</v>
      </c>
      <c r="D144" t="s">
        <v>36</v>
      </c>
      <c r="E144" t="s">
        <v>25</v>
      </c>
      <c r="F144">
        <v>3416</v>
      </c>
      <c r="G144" t="str">
        <f t="shared" si="5"/>
        <v>up_2000</v>
      </c>
      <c r="H144" t="s">
        <v>37</v>
      </c>
      <c r="I144" t="s">
        <v>38</v>
      </c>
      <c r="J144">
        <v>3</v>
      </c>
      <c r="K144" t="s">
        <v>28</v>
      </c>
      <c r="L144" t="s">
        <v>29</v>
      </c>
      <c r="M144">
        <v>2</v>
      </c>
      <c r="N144" t="s">
        <v>54</v>
      </c>
      <c r="O144">
        <v>27</v>
      </c>
      <c r="P144" t="s">
        <v>29</v>
      </c>
      <c r="Q144" t="s">
        <v>31</v>
      </c>
      <c r="R144">
        <v>1</v>
      </c>
      <c r="S144" t="s">
        <v>56</v>
      </c>
      <c r="T144">
        <v>1</v>
      </c>
      <c r="U144" t="s">
        <v>29</v>
      </c>
      <c r="V144" t="s">
        <v>33</v>
      </c>
      <c r="W144" t="s">
        <v>34</v>
      </c>
    </row>
    <row r="145" spans="1:23">
      <c r="A145" t="s">
        <v>23</v>
      </c>
      <c r="B145">
        <v>18</v>
      </c>
      <c r="C145" t="str">
        <f t="shared" si="4"/>
        <v>1_2_years</v>
      </c>
      <c r="D145" t="s">
        <v>36</v>
      </c>
      <c r="E145" t="s">
        <v>45</v>
      </c>
      <c r="F145">
        <v>2462</v>
      </c>
      <c r="G145" t="str">
        <f t="shared" si="5"/>
        <v>up_2000</v>
      </c>
      <c r="H145" t="s">
        <v>37</v>
      </c>
      <c r="I145" t="s">
        <v>38</v>
      </c>
      <c r="J145">
        <v>2</v>
      </c>
      <c r="K145" t="s">
        <v>28</v>
      </c>
      <c r="L145" t="s">
        <v>29</v>
      </c>
      <c r="M145">
        <v>2</v>
      </c>
      <c r="N145" t="s">
        <v>54</v>
      </c>
      <c r="O145">
        <v>22</v>
      </c>
      <c r="P145" t="s">
        <v>29</v>
      </c>
      <c r="Q145" t="s">
        <v>31</v>
      </c>
      <c r="R145">
        <v>1</v>
      </c>
      <c r="S145" t="s">
        <v>32</v>
      </c>
      <c r="T145">
        <v>1</v>
      </c>
      <c r="U145" t="s">
        <v>29</v>
      </c>
      <c r="V145" t="s">
        <v>33</v>
      </c>
      <c r="W145" t="s">
        <v>40</v>
      </c>
    </row>
    <row r="146" spans="1:23">
      <c r="A146" t="s">
        <v>41</v>
      </c>
      <c r="B146">
        <v>21</v>
      </c>
      <c r="C146" t="str">
        <f t="shared" si="4"/>
        <v>1_2_years</v>
      </c>
      <c r="D146" t="s">
        <v>24</v>
      </c>
      <c r="E146" t="s">
        <v>45</v>
      </c>
      <c r="F146">
        <v>2288</v>
      </c>
      <c r="G146" t="str">
        <f t="shared" si="5"/>
        <v>up_2000</v>
      </c>
      <c r="H146" t="s">
        <v>37</v>
      </c>
      <c r="I146" t="s">
        <v>61</v>
      </c>
      <c r="J146">
        <v>4</v>
      </c>
      <c r="K146" t="s">
        <v>39</v>
      </c>
      <c r="L146" t="s">
        <v>29</v>
      </c>
      <c r="M146">
        <v>4</v>
      </c>
      <c r="N146" t="s">
        <v>47</v>
      </c>
      <c r="O146">
        <v>23</v>
      </c>
      <c r="P146" t="s">
        <v>29</v>
      </c>
      <c r="Q146" t="s">
        <v>31</v>
      </c>
      <c r="R146">
        <v>1</v>
      </c>
      <c r="S146" t="s">
        <v>32</v>
      </c>
      <c r="T146">
        <v>1</v>
      </c>
      <c r="U146" t="s">
        <v>33</v>
      </c>
      <c r="V146" t="s">
        <v>33</v>
      </c>
      <c r="W146" t="s">
        <v>34</v>
      </c>
    </row>
    <row r="147" spans="1:23">
      <c r="A147" t="s">
        <v>35</v>
      </c>
      <c r="B147">
        <v>48</v>
      </c>
      <c r="C147" t="str">
        <f t="shared" si="4"/>
        <v>up_2_years</v>
      </c>
      <c r="D147" t="s">
        <v>68</v>
      </c>
      <c r="E147" t="s">
        <v>62</v>
      </c>
      <c r="F147">
        <v>3566</v>
      </c>
      <c r="G147" t="str">
        <f t="shared" si="5"/>
        <v>up_2000</v>
      </c>
      <c r="H147" t="s">
        <v>63</v>
      </c>
      <c r="I147" t="s">
        <v>43</v>
      </c>
      <c r="J147">
        <v>4</v>
      </c>
      <c r="K147" t="s">
        <v>28</v>
      </c>
      <c r="L147" t="s">
        <v>29</v>
      </c>
      <c r="M147">
        <v>2</v>
      </c>
      <c r="N147" t="s">
        <v>54</v>
      </c>
      <c r="O147">
        <v>30</v>
      </c>
      <c r="P147" t="s">
        <v>29</v>
      </c>
      <c r="Q147" t="s">
        <v>31</v>
      </c>
      <c r="R147">
        <v>1</v>
      </c>
      <c r="S147" t="s">
        <v>32</v>
      </c>
      <c r="T147">
        <v>1</v>
      </c>
      <c r="U147" t="s">
        <v>29</v>
      </c>
      <c r="V147" t="s">
        <v>33</v>
      </c>
      <c r="W147" t="s">
        <v>34</v>
      </c>
    </row>
    <row r="148" spans="1:23">
      <c r="A148" t="s">
        <v>23</v>
      </c>
      <c r="B148">
        <v>6</v>
      </c>
      <c r="C148" t="str">
        <f t="shared" si="4"/>
        <v>lo_1_year</v>
      </c>
      <c r="D148" t="s">
        <v>24</v>
      </c>
      <c r="E148" t="s">
        <v>50</v>
      </c>
      <c r="F148">
        <v>860</v>
      </c>
      <c r="G148" t="str">
        <f t="shared" si="5"/>
        <v>lo_1000</v>
      </c>
      <c r="H148" t="s">
        <v>37</v>
      </c>
      <c r="I148" t="s">
        <v>27</v>
      </c>
      <c r="J148">
        <v>1</v>
      </c>
      <c r="K148" t="s">
        <v>39</v>
      </c>
      <c r="L148" t="s">
        <v>29</v>
      </c>
      <c r="M148">
        <v>4</v>
      </c>
      <c r="N148" t="s">
        <v>51</v>
      </c>
      <c r="O148">
        <v>39</v>
      </c>
      <c r="P148" t="s">
        <v>29</v>
      </c>
      <c r="Q148" t="s">
        <v>31</v>
      </c>
      <c r="R148">
        <v>2</v>
      </c>
      <c r="S148" t="s">
        <v>32</v>
      </c>
      <c r="T148">
        <v>1</v>
      </c>
      <c r="U148" t="s">
        <v>33</v>
      </c>
      <c r="V148" t="s">
        <v>33</v>
      </c>
      <c r="W148" t="s">
        <v>34</v>
      </c>
    </row>
    <row r="149" spans="1:23">
      <c r="A149" t="s">
        <v>41</v>
      </c>
      <c r="B149">
        <v>12</v>
      </c>
      <c r="C149" t="str">
        <f t="shared" si="4"/>
        <v>lo_1_year</v>
      </c>
      <c r="D149" t="s">
        <v>24</v>
      </c>
      <c r="E149" t="s">
        <v>50</v>
      </c>
      <c r="F149">
        <v>682</v>
      </c>
      <c r="G149" t="str">
        <f t="shared" si="5"/>
        <v>lo_1000</v>
      </c>
      <c r="H149" t="s">
        <v>63</v>
      </c>
      <c r="I149" t="s">
        <v>43</v>
      </c>
      <c r="J149">
        <v>4</v>
      </c>
      <c r="K149" t="s">
        <v>39</v>
      </c>
      <c r="L149" t="s">
        <v>29</v>
      </c>
      <c r="M149">
        <v>3</v>
      </c>
      <c r="N149" t="s">
        <v>54</v>
      </c>
      <c r="O149">
        <v>51</v>
      </c>
      <c r="P149" t="s">
        <v>29</v>
      </c>
      <c r="Q149" t="s">
        <v>31</v>
      </c>
      <c r="R149">
        <v>2</v>
      </c>
      <c r="S149" t="s">
        <v>32</v>
      </c>
      <c r="T149">
        <v>1</v>
      </c>
      <c r="U149" t="s">
        <v>33</v>
      </c>
      <c r="V149" t="s">
        <v>33</v>
      </c>
      <c r="W149" t="s">
        <v>34</v>
      </c>
    </row>
    <row r="150" spans="1:23">
      <c r="A150" t="s">
        <v>23</v>
      </c>
      <c r="B150">
        <v>36</v>
      </c>
      <c r="C150" t="str">
        <f t="shared" si="4"/>
        <v>up_2_years</v>
      </c>
      <c r="D150" t="s">
        <v>24</v>
      </c>
      <c r="E150" t="s">
        <v>45</v>
      </c>
      <c r="F150">
        <v>5371</v>
      </c>
      <c r="G150" t="str">
        <f t="shared" si="5"/>
        <v>up_2000</v>
      </c>
      <c r="H150" t="s">
        <v>37</v>
      </c>
      <c r="I150" t="s">
        <v>38</v>
      </c>
      <c r="J150">
        <v>3</v>
      </c>
      <c r="K150" t="s">
        <v>28</v>
      </c>
      <c r="L150" t="s">
        <v>46</v>
      </c>
      <c r="M150">
        <v>2</v>
      </c>
      <c r="N150" t="s">
        <v>47</v>
      </c>
      <c r="O150">
        <v>28</v>
      </c>
      <c r="P150" t="s">
        <v>29</v>
      </c>
      <c r="Q150" t="s">
        <v>31</v>
      </c>
      <c r="R150">
        <v>2</v>
      </c>
      <c r="S150" t="s">
        <v>32</v>
      </c>
      <c r="T150">
        <v>1</v>
      </c>
      <c r="U150" t="s">
        <v>29</v>
      </c>
      <c r="V150" t="s">
        <v>33</v>
      </c>
      <c r="W150" t="s">
        <v>34</v>
      </c>
    </row>
    <row r="151" spans="1:23">
      <c r="A151" t="s">
        <v>41</v>
      </c>
      <c r="B151">
        <v>18</v>
      </c>
      <c r="C151" t="str">
        <f t="shared" si="4"/>
        <v>1_2_years</v>
      </c>
      <c r="D151" t="s">
        <v>24</v>
      </c>
      <c r="E151" t="s">
        <v>25</v>
      </c>
      <c r="F151">
        <v>1582</v>
      </c>
      <c r="G151" t="str">
        <f t="shared" si="5"/>
        <v>1000_2000</v>
      </c>
      <c r="H151" t="s">
        <v>57</v>
      </c>
      <c r="I151" t="s">
        <v>27</v>
      </c>
      <c r="J151">
        <v>4</v>
      </c>
      <c r="K151" t="s">
        <v>28</v>
      </c>
      <c r="L151" t="s">
        <v>29</v>
      </c>
      <c r="M151">
        <v>4</v>
      </c>
      <c r="N151" t="s">
        <v>54</v>
      </c>
      <c r="O151">
        <v>46</v>
      </c>
      <c r="P151" t="s">
        <v>29</v>
      </c>
      <c r="Q151" t="s">
        <v>31</v>
      </c>
      <c r="R151">
        <v>2</v>
      </c>
      <c r="S151" t="s">
        <v>32</v>
      </c>
      <c r="T151">
        <v>1</v>
      </c>
      <c r="U151" t="s">
        <v>29</v>
      </c>
      <c r="V151" t="s">
        <v>33</v>
      </c>
      <c r="W151" t="s">
        <v>34</v>
      </c>
    </row>
    <row r="152" spans="1:23">
      <c r="A152" t="s">
        <v>41</v>
      </c>
      <c r="B152">
        <v>6</v>
      </c>
      <c r="C152" t="str">
        <f t="shared" si="4"/>
        <v>lo_1_year</v>
      </c>
      <c r="D152" t="s">
        <v>36</v>
      </c>
      <c r="E152" t="s">
        <v>25</v>
      </c>
      <c r="F152">
        <v>1346</v>
      </c>
      <c r="G152" t="str">
        <f t="shared" si="5"/>
        <v>1000_2000</v>
      </c>
      <c r="H152" t="s">
        <v>63</v>
      </c>
      <c r="I152" t="s">
        <v>27</v>
      </c>
      <c r="J152">
        <v>2</v>
      </c>
      <c r="K152" t="s">
        <v>28</v>
      </c>
      <c r="L152" t="s">
        <v>29</v>
      </c>
      <c r="M152">
        <v>4</v>
      </c>
      <c r="N152" t="s">
        <v>51</v>
      </c>
      <c r="O152">
        <v>42</v>
      </c>
      <c r="P152" t="s">
        <v>65</v>
      </c>
      <c r="Q152" t="s">
        <v>48</v>
      </c>
      <c r="R152">
        <v>1</v>
      </c>
      <c r="S152" t="s">
        <v>32</v>
      </c>
      <c r="T152">
        <v>2</v>
      </c>
      <c r="U152" t="s">
        <v>33</v>
      </c>
      <c r="V152" t="s">
        <v>33</v>
      </c>
      <c r="W152" t="s">
        <v>34</v>
      </c>
    </row>
    <row r="153" spans="1:23">
      <c r="A153" t="s">
        <v>41</v>
      </c>
      <c r="B153">
        <v>10</v>
      </c>
      <c r="C153" t="str">
        <f t="shared" si="4"/>
        <v>lo_1_year</v>
      </c>
      <c r="D153" t="s">
        <v>36</v>
      </c>
      <c r="E153" t="s">
        <v>25</v>
      </c>
      <c r="F153">
        <v>1924</v>
      </c>
      <c r="G153" t="str">
        <f t="shared" si="5"/>
        <v>1000_2000</v>
      </c>
      <c r="H153" t="s">
        <v>37</v>
      </c>
      <c r="I153" t="s">
        <v>38</v>
      </c>
      <c r="J153">
        <v>1</v>
      </c>
      <c r="K153" t="s">
        <v>28</v>
      </c>
      <c r="L153" t="s">
        <v>29</v>
      </c>
      <c r="M153">
        <v>4</v>
      </c>
      <c r="N153" t="s">
        <v>47</v>
      </c>
      <c r="O153">
        <v>38</v>
      </c>
      <c r="P153" t="s">
        <v>29</v>
      </c>
      <c r="Q153" t="s">
        <v>31</v>
      </c>
      <c r="R153">
        <v>1</v>
      </c>
      <c r="S153" t="s">
        <v>32</v>
      </c>
      <c r="T153">
        <v>1</v>
      </c>
      <c r="U153" t="s">
        <v>33</v>
      </c>
      <c r="V153" t="s">
        <v>66</v>
      </c>
      <c r="W153" t="s">
        <v>34</v>
      </c>
    </row>
    <row r="154" spans="1:23">
      <c r="A154" t="s">
        <v>67</v>
      </c>
      <c r="B154">
        <v>36</v>
      </c>
      <c r="C154" t="str">
        <f t="shared" si="4"/>
        <v>up_2_years</v>
      </c>
      <c r="D154" t="s">
        <v>36</v>
      </c>
      <c r="E154" t="s">
        <v>25</v>
      </c>
      <c r="F154">
        <v>5848</v>
      </c>
      <c r="G154" t="str">
        <f t="shared" si="5"/>
        <v>up_2000</v>
      </c>
      <c r="H154" t="s">
        <v>37</v>
      </c>
      <c r="I154" t="s">
        <v>38</v>
      </c>
      <c r="J154">
        <v>4</v>
      </c>
      <c r="K154" t="s">
        <v>28</v>
      </c>
      <c r="L154" t="s">
        <v>29</v>
      </c>
      <c r="M154">
        <v>1</v>
      </c>
      <c r="N154" t="s">
        <v>54</v>
      </c>
      <c r="O154">
        <v>24</v>
      </c>
      <c r="P154" t="s">
        <v>29</v>
      </c>
      <c r="Q154" t="s">
        <v>31</v>
      </c>
      <c r="R154">
        <v>1</v>
      </c>
      <c r="S154" t="s">
        <v>32</v>
      </c>
      <c r="T154">
        <v>1</v>
      </c>
      <c r="U154" t="s">
        <v>29</v>
      </c>
      <c r="V154" t="s">
        <v>33</v>
      </c>
      <c r="W154" t="s">
        <v>34</v>
      </c>
    </row>
    <row r="155" spans="1:23">
      <c r="A155" t="s">
        <v>35</v>
      </c>
      <c r="B155">
        <v>24</v>
      </c>
      <c r="C155" t="str">
        <f t="shared" si="4"/>
        <v>1_2_years</v>
      </c>
      <c r="D155" t="s">
        <v>24</v>
      </c>
      <c r="E155" t="s">
        <v>53</v>
      </c>
      <c r="F155">
        <v>7758</v>
      </c>
      <c r="G155" t="str">
        <f t="shared" si="5"/>
        <v>up_2000</v>
      </c>
      <c r="H155" t="s">
        <v>57</v>
      </c>
      <c r="I155" t="s">
        <v>27</v>
      </c>
      <c r="J155">
        <v>2</v>
      </c>
      <c r="K155" t="s">
        <v>39</v>
      </c>
      <c r="L155" t="s">
        <v>29</v>
      </c>
      <c r="M155">
        <v>4</v>
      </c>
      <c r="N155" t="s">
        <v>51</v>
      </c>
      <c r="O155">
        <v>29</v>
      </c>
      <c r="P155" t="s">
        <v>29</v>
      </c>
      <c r="Q155" t="s">
        <v>55</v>
      </c>
      <c r="R155">
        <v>1</v>
      </c>
      <c r="S155" t="s">
        <v>32</v>
      </c>
      <c r="T155">
        <v>1</v>
      </c>
      <c r="U155" t="s">
        <v>29</v>
      </c>
      <c r="V155" t="s">
        <v>33</v>
      </c>
      <c r="W155" t="s">
        <v>34</v>
      </c>
    </row>
    <row r="156" spans="1:23">
      <c r="A156" t="s">
        <v>35</v>
      </c>
      <c r="B156">
        <v>24</v>
      </c>
      <c r="C156" t="str">
        <f t="shared" si="4"/>
        <v>1_2_years</v>
      </c>
      <c r="D156" t="s">
        <v>49</v>
      </c>
      <c r="E156" t="s">
        <v>62</v>
      </c>
      <c r="F156">
        <v>6967</v>
      </c>
      <c r="G156" t="str">
        <f t="shared" si="5"/>
        <v>up_2000</v>
      </c>
      <c r="H156" t="s">
        <v>63</v>
      </c>
      <c r="I156" t="s">
        <v>43</v>
      </c>
      <c r="J156">
        <v>4</v>
      </c>
      <c r="K156" t="s">
        <v>28</v>
      </c>
      <c r="L156" t="s">
        <v>29</v>
      </c>
      <c r="M156">
        <v>4</v>
      </c>
      <c r="N156" t="s">
        <v>54</v>
      </c>
      <c r="O156">
        <v>36</v>
      </c>
      <c r="P156" t="s">
        <v>29</v>
      </c>
      <c r="Q156" t="s">
        <v>55</v>
      </c>
      <c r="R156">
        <v>1</v>
      </c>
      <c r="S156" t="s">
        <v>56</v>
      </c>
      <c r="T156">
        <v>1</v>
      </c>
      <c r="U156" t="s">
        <v>33</v>
      </c>
      <c r="V156" t="s">
        <v>33</v>
      </c>
      <c r="W156" t="s">
        <v>34</v>
      </c>
    </row>
    <row r="157" spans="1:23">
      <c r="A157" t="s">
        <v>23</v>
      </c>
      <c r="B157">
        <v>12</v>
      </c>
      <c r="C157" t="str">
        <f t="shared" si="4"/>
        <v>lo_1_year</v>
      </c>
      <c r="D157" t="s">
        <v>36</v>
      </c>
      <c r="E157" t="s">
        <v>45</v>
      </c>
      <c r="F157">
        <v>1282</v>
      </c>
      <c r="G157" t="str">
        <f t="shared" si="5"/>
        <v>1000_2000</v>
      </c>
      <c r="H157" t="s">
        <v>37</v>
      </c>
      <c r="I157" t="s">
        <v>38</v>
      </c>
      <c r="J157">
        <v>2</v>
      </c>
      <c r="K157" t="s">
        <v>39</v>
      </c>
      <c r="L157" t="s">
        <v>29</v>
      </c>
      <c r="M157">
        <v>4</v>
      </c>
      <c r="N157" t="s">
        <v>54</v>
      </c>
      <c r="O157">
        <v>20</v>
      </c>
      <c r="P157" t="s">
        <v>29</v>
      </c>
      <c r="Q157" t="s">
        <v>55</v>
      </c>
      <c r="R157">
        <v>1</v>
      </c>
      <c r="S157" t="s">
        <v>32</v>
      </c>
      <c r="T157">
        <v>1</v>
      </c>
      <c r="U157" t="s">
        <v>29</v>
      </c>
      <c r="V157" t="s">
        <v>33</v>
      </c>
      <c r="W157" t="s">
        <v>40</v>
      </c>
    </row>
    <row r="158" spans="1:23">
      <c r="A158" t="s">
        <v>23</v>
      </c>
      <c r="B158">
        <v>9</v>
      </c>
      <c r="C158" t="str">
        <f t="shared" si="4"/>
        <v>lo_1_year</v>
      </c>
      <c r="D158" t="s">
        <v>24</v>
      </c>
      <c r="E158" t="s">
        <v>72</v>
      </c>
      <c r="F158">
        <v>1288</v>
      </c>
      <c r="G158" t="str">
        <f t="shared" si="5"/>
        <v>1000_2000</v>
      </c>
      <c r="H158" t="s">
        <v>63</v>
      </c>
      <c r="I158" t="s">
        <v>27</v>
      </c>
      <c r="J158">
        <v>3</v>
      </c>
      <c r="K158" t="s">
        <v>28</v>
      </c>
      <c r="L158" t="s">
        <v>46</v>
      </c>
      <c r="M158">
        <v>4</v>
      </c>
      <c r="N158" t="s">
        <v>30</v>
      </c>
      <c r="O158">
        <v>48</v>
      </c>
      <c r="P158" t="s">
        <v>29</v>
      </c>
      <c r="Q158" t="s">
        <v>31</v>
      </c>
      <c r="R158">
        <v>2</v>
      </c>
      <c r="S158" t="s">
        <v>32</v>
      </c>
      <c r="T158">
        <v>2</v>
      </c>
      <c r="U158" t="s">
        <v>29</v>
      </c>
      <c r="V158" t="s">
        <v>66</v>
      </c>
      <c r="W158" t="s">
        <v>34</v>
      </c>
    </row>
    <row r="159" spans="1:23">
      <c r="A159" t="s">
        <v>23</v>
      </c>
      <c r="B159">
        <v>12</v>
      </c>
      <c r="C159" t="str">
        <f t="shared" si="4"/>
        <v>lo_1_year</v>
      </c>
      <c r="D159" t="s">
        <v>68</v>
      </c>
      <c r="E159" t="s">
        <v>75</v>
      </c>
      <c r="F159">
        <v>339</v>
      </c>
      <c r="G159" t="str">
        <f t="shared" si="5"/>
        <v>lo_1000</v>
      </c>
      <c r="H159" t="s">
        <v>37</v>
      </c>
      <c r="I159" t="s">
        <v>27</v>
      </c>
      <c r="J159">
        <v>4</v>
      </c>
      <c r="K159" t="s">
        <v>60</v>
      </c>
      <c r="L159" t="s">
        <v>29</v>
      </c>
      <c r="M159">
        <v>1</v>
      </c>
      <c r="N159" t="s">
        <v>54</v>
      </c>
      <c r="O159">
        <v>45</v>
      </c>
      <c r="P159" t="s">
        <v>65</v>
      </c>
      <c r="Q159" t="s">
        <v>31</v>
      </c>
      <c r="R159">
        <v>1</v>
      </c>
      <c r="S159" t="s">
        <v>44</v>
      </c>
      <c r="T159">
        <v>1</v>
      </c>
      <c r="U159" t="s">
        <v>29</v>
      </c>
      <c r="V159" t="s">
        <v>33</v>
      </c>
      <c r="W159" t="s">
        <v>34</v>
      </c>
    </row>
    <row r="160" spans="1:23">
      <c r="A160" t="s">
        <v>35</v>
      </c>
      <c r="B160">
        <v>24</v>
      </c>
      <c r="C160" t="str">
        <f t="shared" si="4"/>
        <v>1_2_years</v>
      </c>
      <c r="D160" t="s">
        <v>36</v>
      </c>
      <c r="E160" t="s">
        <v>50</v>
      </c>
      <c r="F160">
        <v>3512</v>
      </c>
      <c r="G160" t="str">
        <f t="shared" si="5"/>
        <v>up_2000</v>
      </c>
      <c r="H160" t="s">
        <v>63</v>
      </c>
      <c r="I160" t="s">
        <v>43</v>
      </c>
      <c r="J160">
        <v>2</v>
      </c>
      <c r="K160" t="s">
        <v>28</v>
      </c>
      <c r="L160" t="s">
        <v>29</v>
      </c>
      <c r="M160">
        <v>3</v>
      </c>
      <c r="N160" t="s">
        <v>54</v>
      </c>
      <c r="O160">
        <v>38</v>
      </c>
      <c r="P160" t="s">
        <v>65</v>
      </c>
      <c r="Q160" t="s">
        <v>31</v>
      </c>
      <c r="R160">
        <v>2</v>
      </c>
      <c r="S160" t="s">
        <v>32</v>
      </c>
      <c r="T160">
        <v>1</v>
      </c>
      <c r="U160" t="s">
        <v>33</v>
      </c>
      <c r="V160" t="s">
        <v>33</v>
      </c>
      <c r="W160" t="s">
        <v>34</v>
      </c>
    </row>
    <row r="161" spans="1:23">
      <c r="A161" t="s">
        <v>41</v>
      </c>
      <c r="B161">
        <v>6</v>
      </c>
      <c r="C161" t="str">
        <f t="shared" si="4"/>
        <v>lo_1_year</v>
      </c>
      <c r="D161" t="s">
        <v>24</v>
      </c>
      <c r="E161" t="s">
        <v>25</v>
      </c>
      <c r="F161">
        <v>1898</v>
      </c>
      <c r="G161" t="str">
        <f t="shared" si="5"/>
        <v>1000_2000</v>
      </c>
      <c r="H161" t="s">
        <v>26</v>
      </c>
      <c r="I161" t="s">
        <v>38</v>
      </c>
      <c r="J161">
        <v>1</v>
      </c>
      <c r="K161" t="s">
        <v>28</v>
      </c>
      <c r="L161" t="s">
        <v>29</v>
      </c>
      <c r="M161">
        <v>2</v>
      </c>
      <c r="N161" t="s">
        <v>30</v>
      </c>
      <c r="O161">
        <v>34</v>
      </c>
      <c r="P161" t="s">
        <v>29</v>
      </c>
      <c r="Q161" t="s">
        <v>31</v>
      </c>
      <c r="R161">
        <v>2</v>
      </c>
      <c r="S161" t="s">
        <v>44</v>
      </c>
      <c r="T161">
        <v>2</v>
      </c>
      <c r="U161" t="s">
        <v>29</v>
      </c>
      <c r="V161" t="s">
        <v>33</v>
      </c>
      <c r="W161" t="s">
        <v>34</v>
      </c>
    </row>
    <row r="162" spans="1:23">
      <c r="A162" t="s">
        <v>41</v>
      </c>
      <c r="B162">
        <v>24</v>
      </c>
      <c r="C162" t="str">
        <f t="shared" si="4"/>
        <v>1_2_years</v>
      </c>
      <c r="D162" t="s">
        <v>24</v>
      </c>
      <c r="E162" t="s">
        <v>25</v>
      </c>
      <c r="F162">
        <v>2872</v>
      </c>
      <c r="G162" t="str">
        <f t="shared" si="5"/>
        <v>up_2000</v>
      </c>
      <c r="H162" t="s">
        <v>63</v>
      </c>
      <c r="I162" t="s">
        <v>27</v>
      </c>
      <c r="J162">
        <v>3</v>
      </c>
      <c r="K162" t="s">
        <v>28</v>
      </c>
      <c r="L162" t="s">
        <v>29</v>
      </c>
      <c r="M162">
        <v>4</v>
      </c>
      <c r="N162" t="s">
        <v>30</v>
      </c>
      <c r="O162">
        <v>36</v>
      </c>
      <c r="P162" t="s">
        <v>29</v>
      </c>
      <c r="Q162" t="s">
        <v>31</v>
      </c>
      <c r="R162">
        <v>1</v>
      </c>
      <c r="S162" t="s">
        <v>32</v>
      </c>
      <c r="T162">
        <v>2</v>
      </c>
      <c r="U162" t="s">
        <v>33</v>
      </c>
      <c r="V162" t="s">
        <v>33</v>
      </c>
      <c r="W162" t="s">
        <v>34</v>
      </c>
    </row>
    <row r="163" spans="1:23">
      <c r="A163" t="s">
        <v>41</v>
      </c>
      <c r="B163">
        <v>18</v>
      </c>
      <c r="C163" t="str">
        <f t="shared" si="4"/>
        <v>1_2_years</v>
      </c>
      <c r="D163" t="s">
        <v>24</v>
      </c>
      <c r="E163" t="s">
        <v>50</v>
      </c>
      <c r="F163">
        <v>1055</v>
      </c>
      <c r="G163" t="str">
        <f t="shared" si="5"/>
        <v>1000_2000</v>
      </c>
      <c r="H163" t="s">
        <v>37</v>
      </c>
      <c r="I163" t="s">
        <v>61</v>
      </c>
      <c r="J163">
        <v>4</v>
      </c>
      <c r="K163" t="s">
        <v>39</v>
      </c>
      <c r="L163" t="s">
        <v>29</v>
      </c>
      <c r="M163">
        <v>1</v>
      </c>
      <c r="N163" t="s">
        <v>47</v>
      </c>
      <c r="O163">
        <v>30</v>
      </c>
      <c r="P163" t="s">
        <v>29</v>
      </c>
      <c r="Q163" t="s">
        <v>31</v>
      </c>
      <c r="R163">
        <v>2</v>
      </c>
      <c r="S163" t="s">
        <v>32</v>
      </c>
      <c r="T163">
        <v>1</v>
      </c>
      <c r="U163" t="s">
        <v>29</v>
      </c>
      <c r="V163" t="s">
        <v>33</v>
      </c>
      <c r="W163" t="s">
        <v>34</v>
      </c>
    </row>
    <row r="164" spans="1:23">
      <c r="A164" t="s">
        <v>41</v>
      </c>
      <c r="B164">
        <v>15</v>
      </c>
      <c r="C164" t="str">
        <f t="shared" si="4"/>
        <v>1_2_years</v>
      </c>
      <c r="D164" t="s">
        <v>36</v>
      </c>
      <c r="E164" t="s">
        <v>71</v>
      </c>
      <c r="F164">
        <v>1262</v>
      </c>
      <c r="G164" t="str">
        <f t="shared" si="5"/>
        <v>1000_2000</v>
      </c>
      <c r="H164" t="s">
        <v>52</v>
      </c>
      <c r="I164" t="s">
        <v>43</v>
      </c>
      <c r="J164">
        <v>4</v>
      </c>
      <c r="K164" t="s">
        <v>28</v>
      </c>
      <c r="L164" t="s">
        <v>29</v>
      </c>
      <c r="M164">
        <v>3</v>
      </c>
      <c r="N164" t="s">
        <v>47</v>
      </c>
      <c r="O164">
        <v>36</v>
      </c>
      <c r="P164" t="s">
        <v>29</v>
      </c>
      <c r="Q164" t="s">
        <v>31</v>
      </c>
      <c r="R164">
        <v>2</v>
      </c>
      <c r="S164" t="s">
        <v>32</v>
      </c>
      <c r="T164">
        <v>1</v>
      </c>
      <c r="U164" t="s">
        <v>33</v>
      </c>
      <c r="V164" t="s">
        <v>33</v>
      </c>
      <c r="W164" t="s">
        <v>34</v>
      </c>
    </row>
    <row r="165" spans="1:23">
      <c r="A165" t="s">
        <v>35</v>
      </c>
      <c r="B165">
        <v>10</v>
      </c>
      <c r="C165" t="str">
        <f t="shared" si="4"/>
        <v>lo_1_year</v>
      </c>
      <c r="D165" t="s">
        <v>36</v>
      </c>
      <c r="E165" t="s">
        <v>50</v>
      </c>
      <c r="F165">
        <v>7308</v>
      </c>
      <c r="G165" t="str">
        <f t="shared" si="5"/>
        <v>up_2000</v>
      </c>
      <c r="H165" t="s">
        <v>37</v>
      </c>
      <c r="I165" t="s">
        <v>59</v>
      </c>
      <c r="J165">
        <v>2</v>
      </c>
      <c r="K165" t="s">
        <v>28</v>
      </c>
      <c r="L165" t="s">
        <v>29</v>
      </c>
      <c r="M165">
        <v>4</v>
      </c>
      <c r="N165" t="s">
        <v>51</v>
      </c>
      <c r="O165">
        <v>70</v>
      </c>
      <c r="P165" t="s">
        <v>65</v>
      </c>
      <c r="Q165" t="s">
        <v>48</v>
      </c>
      <c r="R165">
        <v>1</v>
      </c>
      <c r="S165" t="s">
        <v>56</v>
      </c>
      <c r="T165">
        <v>1</v>
      </c>
      <c r="U165" t="s">
        <v>33</v>
      </c>
      <c r="V165" t="s">
        <v>33</v>
      </c>
      <c r="W165" t="s">
        <v>34</v>
      </c>
    </row>
    <row r="166" spans="1:23">
      <c r="A166" t="s">
        <v>41</v>
      </c>
      <c r="B166">
        <v>36</v>
      </c>
      <c r="C166" t="str">
        <f t="shared" si="4"/>
        <v>up_2_years</v>
      </c>
      <c r="D166" t="s">
        <v>36</v>
      </c>
      <c r="E166" t="s">
        <v>50</v>
      </c>
      <c r="F166">
        <v>909</v>
      </c>
      <c r="G166" t="str">
        <f t="shared" si="5"/>
        <v>lo_1000</v>
      </c>
      <c r="H166" t="s">
        <v>52</v>
      </c>
      <c r="I166" t="s">
        <v>27</v>
      </c>
      <c r="J166">
        <v>4</v>
      </c>
      <c r="K166" t="s">
        <v>28</v>
      </c>
      <c r="L166" t="s">
        <v>29</v>
      </c>
      <c r="M166">
        <v>4</v>
      </c>
      <c r="N166" t="s">
        <v>47</v>
      </c>
      <c r="O166">
        <v>36</v>
      </c>
      <c r="P166" t="s">
        <v>29</v>
      </c>
      <c r="Q166" t="s">
        <v>31</v>
      </c>
      <c r="R166">
        <v>1</v>
      </c>
      <c r="S166" t="s">
        <v>32</v>
      </c>
      <c r="T166">
        <v>1</v>
      </c>
      <c r="U166" t="s">
        <v>29</v>
      </c>
      <c r="V166" t="s">
        <v>33</v>
      </c>
      <c r="W166" t="s">
        <v>34</v>
      </c>
    </row>
    <row r="167" spans="1:23">
      <c r="A167" t="s">
        <v>41</v>
      </c>
      <c r="B167">
        <v>6</v>
      </c>
      <c r="C167" t="str">
        <f t="shared" si="4"/>
        <v>lo_1_year</v>
      </c>
      <c r="D167" t="s">
        <v>36</v>
      </c>
      <c r="E167" t="s">
        <v>45</v>
      </c>
      <c r="F167">
        <v>2978</v>
      </c>
      <c r="G167" t="str">
        <f t="shared" si="5"/>
        <v>up_2000</v>
      </c>
      <c r="H167" t="s">
        <v>52</v>
      </c>
      <c r="I167" t="s">
        <v>38</v>
      </c>
      <c r="J167">
        <v>1</v>
      </c>
      <c r="K167" t="s">
        <v>28</v>
      </c>
      <c r="L167" t="s">
        <v>29</v>
      </c>
      <c r="M167">
        <v>2</v>
      </c>
      <c r="N167" t="s">
        <v>54</v>
      </c>
      <c r="O167">
        <v>32</v>
      </c>
      <c r="P167" t="s">
        <v>29</v>
      </c>
      <c r="Q167" t="s">
        <v>31</v>
      </c>
      <c r="R167">
        <v>1</v>
      </c>
      <c r="S167" t="s">
        <v>32</v>
      </c>
      <c r="T167">
        <v>1</v>
      </c>
      <c r="U167" t="s">
        <v>33</v>
      </c>
      <c r="V167" t="s">
        <v>33</v>
      </c>
      <c r="W167" t="s">
        <v>34</v>
      </c>
    </row>
    <row r="168" spans="1:23">
      <c r="A168" t="s">
        <v>23</v>
      </c>
      <c r="B168">
        <v>18</v>
      </c>
      <c r="C168" t="str">
        <f t="shared" si="4"/>
        <v>1_2_years</v>
      </c>
      <c r="D168" t="s">
        <v>36</v>
      </c>
      <c r="E168" t="s">
        <v>45</v>
      </c>
      <c r="F168">
        <v>1131</v>
      </c>
      <c r="G168" t="str">
        <f t="shared" si="5"/>
        <v>1000_2000</v>
      </c>
      <c r="H168" t="s">
        <v>37</v>
      </c>
      <c r="I168" t="s">
        <v>59</v>
      </c>
      <c r="J168">
        <v>4</v>
      </c>
      <c r="K168" t="s">
        <v>39</v>
      </c>
      <c r="L168" t="s">
        <v>29</v>
      </c>
      <c r="M168">
        <v>2</v>
      </c>
      <c r="N168" t="s">
        <v>54</v>
      </c>
      <c r="O168">
        <v>33</v>
      </c>
      <c r="P168" t="s">
        <v>29</v>
      </c>
      <c r="Q168" t="s">
        <v>31</v>
      </c>
      <c r="R168">
        <v>1</v>
      </c>
      <c r="S168" t="s">
        <v>32</v>
      </c>
      <c r="T168">
        <v>1</v>
      </c>
      <c r="U168" t="s">
        <v>29</v>
      </c>
      <c r="V168" t="s">
        <v>33</v>
      </c>
      <c r="W168" t="s">
        <v>40</v>
      </c>
    </row>
    <row r="169" spans="1:23">
      <c r="A169" t="s">
        <v>35</v>
      </c>
      <c r="B169">
        <v>11</v>
      </c>
      <c r="C169" t="str">
        <f t="shared" si="4"/>
        <v>lo_1_year</v>
      </c>
      <c r="D169" t="s">
        <v>36</v>
      </c>
      <c r="E169" t="s">
        <v>45</v>
      </c>
      <c r="F169">
        <v>1577</v>
      </c>
      <c r="G169" t="str">
        <f t="shared" si="5"/>
        <v>1000_2000</v>
      </c>
      <c r="H169" t="s">
        <v>57</v>
      </c>
      <c r="I169" t="s">
        <v>61</v>
      </c>
      <c r="J169">
        <v>4</v>
      </c>
      <c r="K169" t="s">
        <v>39</v>
      </c>
      <c r="L169" t="s">
        <v>29</v>
      </c>
      <c r="M169">
        <v>1</v>
      </c>
      <c r="N169" t="s">
        <v>30</v>
      </c>
      <c r="O169">
        <v>20</v>
      </c>
      <c r="P169" t="s">
        <v>29</v>
      </c>
      <c r="Q169" t="s">
        <v>31</v>
      </c>
      <c r="R169">
        <v>1</v>
      </c>
      <c r="S169" t="s">
        <v>32</v>
      </c>
      <c r="T169">
        <v>1</v>
      </c>
      <c r="U169" t="s">
        <v>29</v>
      </c>
      <c r="V169" t="s">
        <v>33</v>
      </c>
      <c r="W169" t="s">
        <v>34</v>
      </c>
    </row>
    <row r="170" spans="1:23">
      <c r="A170" t="s">
        <v>41</v>
      </c>
      <c r="B170">
        <v>24</v>
      </c>
      <c r="C170" t="str">
        <f t="shared" si="4"/>
        <v>1_2_years</v>
      </c>
      <c r="D170" t="s">
        <v>36</v>
      </c>
      <c r="E170" t="s">
        <v>45</v>
      </c>
      <c r="F170">
        <v>3972</v>
      </c>
      <c r="G170" t="str">
        <f t="shared" si="5"/>
        <v>up_2000</v>
      </c>
      <c r="H170" t="s">
        <v>37</v>
      </c>
      <c r="I170" t="s">
        <v>43</v>
      </c>
      <c r="J170">
        <v>2</v>
      </c>
      <c r="K170" t="s">
        <v>39</v>
      </c>
      <c r="L170" t="s">
        <v>29</v>
      </c>
      <c r="M170">
        <v>4</v>
      </c>
      <c r="N170" t="s">
        <v>47</v>
      </c>
      <c r="O170">
        <v>25</v>
      </c>
      <c r="P170" t="s">
        <v>29</v>
      </c>
      <c r="Q170" t="s">
        <v>55</v>
      </c>
      <c r="R170">
        <v>1</v>
      </c>
      <c r="S170" t="s">
        <v>32</v>
      </c>
      <c r="T170">
        <v>1</v>
      </c>
      <c r="U170" t="s">
        <v>33</v>
      </c>
      <c r="V170" t="s">
        <v>33</v>
      </c>
      <c r="W170" t="s">
        <v>34</v>
      </c>
    </row>
    <row r="171" spans="1:23">
      <c r="A171" t="s">
        <v>35</v>
      </c>
      <c r="B171">
        <v>24</v>
      </c>
      <c r="C171" t="str">
        <f t="shared" si="4"/>
        <v>1_2_years</v>
      </c>
      <c r="D171" t="s">
        <v>24</v>
      </c>
      <c r="E171" t="s">
        <v>62</v>
      </c>
      <c r="F171">
        <v>1935</v>
      </c>
      <c r="G171" t="str">
        <f t="shared" si="5"/>
        <v>1000_2000</v>
      </c>
      <c r="H171" t="s">
        <v>37</v>
      </c>
      <c r="I171" t="s">
        <v>27</v>
      </c>
      <c r="J171">
        <v>4</v>
      </c>
      <c r="K171" t="s">
        <v>58</v>
      </c>
      <c r="L171" t="s">
        <v>29</v>
      </c>
      <c r="M171">
        <v>4</v>
      </c>
      <c r="N171" t="s">
        <v>30</v>
      </c>
      <c r="O171">
        <v>31</v>
      </c>
      <c r="P171" t="s">
        <v>29</v>
      </c>
      <c r="Q171" t="s">
        <v>31</v>
      </c>
      <c r="R171">
        <v>2</v>
      </c>
      <c r="S171" t="s">
        <v>32</v>
      </c>
      <c r="T171">
        <v>1</v>
      </c>
      <c r="U171" t="s">
        <v>33</v>
      </c>
      <c r="V171" t="s">
        <v>33</v>
      </c>
      <c r="W171" t="s">
        <v>40</v>
      </c>
    </row>
    <row r="172" spans="1:23">
      <c r="A172" t="s">
        <v>23</v>
      </c>
      <c r="B172">
        <v>15</v>
      </c>
      <c r="C172" t="str">
        <f t="shared" si="4"/>
        <v>1_2_years</v>
      </c>
      <c r="D172" t="s">
        <v>64</v>
      </c>
      <c r="E172" t="s">
        <v>50</v>
      </c>
      <c r="F172">
        <v>950</v>
      </c>
      <c r="G172" t="str">
        <f t="shared" si="5"/>
        <v>lo_1000</v>
      </c>
      <c r="H172" t="s">
        <v>37</v>
      </c>
      <c r="I172" t="s">
        <v>27</v>
      </c>
      <c r="J172">
        <v>4</v>
      </c>
      <c r="K172" t="s">
        <v>28</v>
      </c>
      <c r="L172" t="s">
        <v>29</v>
      </c>
      <c r="M172">
        <v>3</v>
      </c>
      <c r="N172" t="s">
        <v>54</v>
      </c>
      <c r="O172">
        <v>33</v>
      </c>
      <c r="P172" t="s">
        <v>29</v>
      </c>
      <c r="Q172" t="s">
        <v>55</v>
      </c>
      <c r="R172">
        <v>2</v>
      </c>
      <c r="S172" t="s">
        <v>32</v>
      </c>
      <c r="T172">
        <v>2</v>
      </c>
      <c r="U172" t="s">
        <v>29</v>
      </c>
      <c r="V172" t="s">
        <v>33</v>
      </c>
      <c r="W172" t="s">
        <v>40</v>
      </c>
    </row>
    <row r="173" spans="1:23">
      <c r="A173" t="s">
        <v>41</v>
      </c>
      <c r="B173">
        <v>12</v>
      </c>
      <c r="C173" t="str">
        <f t="shared" si="4"/>
        <v>lo_1_year</v>
      </c>
      <c r="D173" t="s">
        <v>36</v>
      </c>
      <c r="E173" t="s">
        <v>45</v>
      </c>
      <c r="F173">
        <v>763</v>
      </c>
      <c r="G173" t="str">
        <f t="shared" si="5"/>
        <v>lo_1000</v>
      </c>
      <c r="H173" t="s">
        <v>37</v>
      </c>
      <c r="I173" t="s">
        <v>38</v>
      </c>
      <c r="J173">
        <v>4</v>
      </c>
      <c r="K173" t="s">
        <v>39</v>
      </c>
      <c r="L173" t="s">
        <v>29</v>
      </c>
      <c r="M173">
        <v>1</v>
      </c>
      <c r="N173" t="s">
        <v>30</v>
      </c>
      <c r="O173">
        <v>26</v>
      </c>
      <c r="P173" t="s">
        <v>29</v>
      </c>
      <c r="Q173" t="s">
        <v>31</v>
      </c>
      <c r="R173">
        <v>1</v>
      </c>
      <c r="S173" t="s">
        <v>32</v>
      </c>
      <c r="T173">
        <v>1</v>
      </c>
      <c r="U173" t="s">
        <v>33</v>
      </c>
      <c r="V173" t="s">
        <v>33</v>
      </c>
      <c r="W173" t="s">
        <v>34</v>
      </c>
    </row>
    <row r="174" spans="1:23">
      <c r="A174" t="s">
        <v>35</v>
      </c>
      <c r="B174">
        <v>24</v>
      </c>
      <c r="C174" t="str">
        <f t="shared" si="4"/>
        <v>1_2_years</v>
      </c>
      <c r="D174" t="s">
        <v>49</v>
      </c>
      <c r="E174" t="s">
        <v>45</v>
      </c>
      <c r="F174">
        <v>2064</v>
      </c>
      <c r="G174" t="str">
        <f t="shared" si="5"/>
        <v>up_2000</v>
      </c>
      <c r="H174" t="s">
        <v>37</v>
      </c>
      <c r="I174" t="s">
        <v>59</v>
      </c>
      <c r="J174">
        <v>3</v>
      </c>
      <c r="K174" t="s">
        <v>39</v>
      </c>
      <c r="L174" t="s">
        <v>29</v>
      </c>
      <c r="M174">
        <v>2</v>
      </c>
      <c r="N174" t="s">
        <v>47</v>
      </c>
      <c r="O174">
        <v>34</v>
      </c>
      <c r="P174" t="s">
        <v>29</v>
      </c>
      <c r="Q174" t="s">
        <v>31</v>
      </c>
      <c r="R174">
        <v>1</v>
      </c>
      <c r="S174" t="s">
        <v>56</v>
      </c>
      <c r="T174">
        <v>1</v>
      </c>
      <c r="U174" t="s">
        <v>33</v>
      </c>
      <c r="V174" t="s">
        <v>33</v>
      </c>
      <c r="W174" t="s">
        <v>40</v>
      </c>
    </row>
    <row r="175" spans="1:23">
      <c r="A175" t="s">
        <v>35</v>
      </c>
      <c r="B175">
        <v>8</v>
      </c>
      <c r="C175" t="str">
        <f t="shared" si="4"/>
        <v>lo_1_year</v>
      </c>
      <c r="D175" t="s">
        <v>36</v>
      </c>
      <c r="E175" t="s">
        <v>25</v>
      </c>
      <c r="F175">
        <v>1414</v>
      </c>
      <c r="G175" t="str">
        <f t="shared" si="5"/>
        <v>1000_2000</v>
      </c>
      <c r="H175" t="s">
        <v>37</v>
      </c>
      <c r="I175" t="s">
        <v>38</v>
      </c>
      <c r="J175">
        <v>4</v>
      </c>
      <c r="K175" t="s">
        <v>28</v>
      </c>
      <c r="L175" t="s">
        <v>46</v>
      </c>
      <c r="M175">
        <v>2</v>
      </c>
      <c r="N175" t="s">
        <v>30</v>
      </c>
      <c r="O175">
        <v>33</v>
      </c>
      <c r="P175" t="s">
        <v>29</v>
      </c>
      <c r="Q175" t="s">
        <v>31</v>
      </c>
      <c r="R175">
        <v>1</v>
      </c>
      <c r="S175" t="s">
        <v>32</v>
      </c>
      <c r="T175">
        <v>1</v>
      </c>
      <c r="U175" t="s">
        <v>29</v>
      </c>
      <c r="V175" t="s">
        <v>66</v>
      </c>
      <c r="W175" t="s">
        <v>34</v>
      </c>
    </row>
    <row r="176" spans="1:23">
      <c r="A176" t="s">
        <v>23</v>
      </c>
      <c r="B176">
        <v>21</v>
      </c>
      <c r="C176" t="str">
        <f t="shared" si="4"/>
        <v>1_2_years</v>
      </c>
      <c r="D176" t="s">
        <v>49</v>
      </c>
      <c r="E176" t="s">
        <v>42</v>
      </c>
      <c r="F176">
        <v>3414</v>
      </c>
      <c r="G176" t="str">
        <f t="shared" si="5"/>
        <v>up_2000</v>
      </c>
      <c r="H176" t="s">
        <v>37</v>
      </c>
      <c r="I176" t="s">
        <v>61</v>
      </c>
      <c r="J176">
        <v>2</v>
      </c>
      <c r="K176" t="s">
        <v>28</v>
      </c>
      <c r="L176" t="s">
        <v>29</v>
      </c>
      <c r="M176">
        <v>1</v>
      </c>
      <c r="N176" t="s">
        <v>47</v>
      </c>
      <c r="O176">
        <v>26</v>
      </c>
      <c r="P176" t="s">
        <v>29</v>
      </c>
      <c r="Q176" t="s">
        <v>31</v>
      </c>
      <c r="R176">
        <v>2</v>
      </c>
      <c r="S176" t="s">
        <v>32</v>
      </c>
      <c r="T176">
        <v>1</v>
      </c>
      <c r="U176" t="s">
        <v>29</v>
      </c>
      <c r="V176" t="s">
        <v>33</v>
      </c>
      <c r="W176" t="s">
        <v>40</v>
      </c>
    </row>
    <row r="177" spans="1:23">
      <c r="A177" t="s">
        <v>41</v>
      </c>
      <c r="B177">
        <v>30</v>
      </c>
      <c r="C177" t="str">
        <f t="shared" si="4"/>
        <v>up_2_years</v>
      </c>
      <c r="D177" t="s">
        <v>68</v>
      </c>
      <c r="E177" t="s">
        <v>53</v>
      </c>
      <c r="F177">
        <v>7485</v>
      </c>
      <c r="G177" t="str">
        <f t="shared" si="5"/>
        <v>up_2000</v>
      </c>
      <c r="H177" t="s">
        <v>26</v>
      </c>
      <c r="I177" t="s">
        <v>59</v>
      </c>
      <c r="J177">
        <v>4</v>
      </c>
      <c r="K177" t="s">
        <v>39</v>
      </c>
      <c r="L177" t="s">
        <v>29</v>
      </c>
      <c r="M177">
        <v>1</v>
      </c>
      <c r="N177" t="s">
        <v>30</v>
      </c>
      <c r="O177">
        <v>53</v>
      </c>
      <c r="P177" t="s">
        <v>65</v>
      </c>
      <c r="Q177" t="s">
        <v>31</v>
      </c>
      <c r="R177">
        <v>1</v>
      </c>
      <c r="S177" t="s">
        <v>56</v>
      </c>
      <c r="T177">
        <v>1</v>
      </c>
      <c r="U177" t="s">
        <v>33</v>
      </c>
      <c r="V177" t="s">
        <v>33</v>
      </c>
      <c r="W177" t="s">
        <v>40</v>
      </c>
    </row>
    <row r="178" spans="1:23">
      <c r="A178" t="s">
        <v>23</v>
      </c>
      <c r="B178">
        <v>12</v>
      </c>
      <c r="C178" t="str">
        <f t="shared" si="4"/>
        <v>lo_1_year</v>
      </c>
      <c r="D178" t="s">
        <v>36</v>
      </c>
      <c r="E178" t="s">
        <v>45</v>
      </c>
      <c r="F178">
        <v>2577</v>
      </c>
      <c r="G178" t="str">
        <f t="shared" si="5"/>
        <v>up_2000</v>
      </c>
      <c r="H178" t="s">
        <v>37</v>
      </c>
      <c r="I178" t="s">
        <v>38</v>
      </c>
      <c r="J178">
        <v>2</v>
      </c>
      <c r="K178" t="s">
        <v>58</v>
      </c>
      <c r="L178" t="s">
        <v>29</v>
      </c>
      <c r="M178">
        <v>1</v>
      </c>
      <c r="N178" t="s">
        <v>54</v>
      </c>
      <c r="O178">
        <v>42</v>
      </c>
      <c r="P178" t="s">
        <v>29</v>
      </c>
      <c r="Q178" t="s">
        <v>31</v>
      </c>
      <c r="R178">
        <v>1</v>
      </c>
      <c r="S178" t="s">
        <v>32</v>
      </c>
      <c r="T178">
        <v>1</v>
      </c>
      <c r="U178" t="s">
        <v>29</v>
      </c>
      <c r="V178" t="s">
        <v>33</v>
      </c>
      <c r="W178" t="s">
        <v>34</v>
      </c>
    </row>
    <row r="179" spans="1:23">
      <c r="A179" t="s">
        <v>23</v>
      </c>
      <c r="B179">
        <v>6</v>
      </c>
      <c r="C179" t="str">
        <f t="shared" si="4"/>
        <v>lo_1_year</v>
      </c>
      <c r="D179" t="s">
        <v>24</v>
      </c>
      <c r="E179" t="s">
        <v>25</v>
      </c>
      <c r="F179">
        <v>338</v>
      </c>
      <c r="G179" t="str">
        <f t="shared" si="5"/>
        <v>lo_1000</v>
      </c>
      <c r="H179" t="s">
        <v>52</v>
      </c>
      <c r="I179" t="s">
        <v>27</v>
      </c>
      <c r="J179">
        <v>4</v>
      </c>
      <c r="K179" t="s">
        <v>28</v>
      </c>
      <c r="L179" t="s">
        <v>29</v>
      </c>
      <c r="M179">
        <v>4</v>
      </c>
      <c r="N179" t="s">
        <v>54</v>
      </c>
      <c r="O179">
        <v>52</v>
      </c>
      <c r="P179" t="s">
        <v>29</v>
      </c>
      <c r="Q179" t="s">
        <v>31</v>
      </c>
      <c r="R179">
        <v>2</v>
      </c>
      <c r="S179" t="s">
        <v>32</v>
      </c>
      <c r="T179">
        <v>1</v>
      </c>
      <c r="U179" t="s">
        <v>29</v>
      </c>
      <c r="V179" t="s">
        <v>33</v>
      </c>
      <c r="W179" t="s">
        <v>34</v>
      </c>
    </row>
    <row r="180" spans="1:23">
      <c r="A180" t="s">
        <v>41</v>
      </c>
      <c r="B180">
        <v>12</v>
      </c>
      <c r="C180" t="str">
        <f t="shared" si="4"/>
        <v>lo_1_year</v>
      </c>
      <c r="D180" t="s">
        <v>36</v>
      </c>
      <c r="E180" t="s">
        <v>25</v>
      </c>
      <c r="F180">
        <v>1963</v>
      </c>
      <c r="G180" t="str">
        <f t="shared" si="5"/>
        <v>1000_2000</v>
      </c>
      <c r="H180" t="s">
        <v>37</v>
      </c>
      <c r="I180" t="s">
        <v>43</v>
      </c>
      <c r="J180">
        <v>4</v>
      </c>
      <c r="K180" t="s">
        <v>28</v>
      </c>
      <c r="L180" t="s">
        <v>29</v>
      </c>
      <c r="M180">
        <v>2</v>
      </c>
      <c r="N180" t="s">
        <v>54</v>
      </c>
      <c r="O180">
        <v>31</v>
      </c>
      <c r="P180" t="s">
        <v>29</v>
      </c>
      <c r="Q180" t="s">
        <v>55</v>
      </c>
      <c r="R180">
        <v>2</v>
      </c>
      <c r="S180" t="s">
        <v>56</v>
      </c>
      <c r="T180">
        <v>2</v>
      </c>
      <c r="U180" t="s">
        <v>33</v>
      </c>
      <c r="V180" t="s">
        <v>33</v>
      </c>
      <c r="W180" t="s">
        <v>34</v>
      </c>
    </row>
    <row r="181" spans="1:23">
      <c r="A181" t="s">
        <v>23</v>
      </c>
      <c r="B181">
        <v>21</v>
      </c>
      <c r="C181" t="str">
        <f t="shared" si="4"/>
        <v>1_2_years</v>
      </c>
      <c r="D181" t="s">
        <v>24</v>
      </c>
      <c r="E181" t="s">
        <v>50</v>
      </c>
      <c r="F181">
        <v>571</v>
      </c>
      <c r="G181" t="str">
        <f t="shared" si="5"/>
        <v>lo_1000</v>
      </c>
      <c r="H181" t="s">
        <v>37</v>
      </c>
      <c r="I181" t="s">
        <v>27</v>
      </c>
      <c r="J181">
        <v>4</v>
      </c>
      <c r="K181" t="s">
        <v>28</v>
      </c>
      <c r="L181" t="s">
        <v>29</v>
      </c>
      <c r="M181">
        <v>4</v>
      </c>
      <c r="N181" t="s">
        <v>30</v>
      </c>
      <c r="O181">
        <v>65</v>
      </c>
      <c r="P181" t="s">
        <v>29</v>
      </c>
      <c r="Q181" t="s">
        <v>31</v>
      </c>
      <c r="R181">
        <v>2</v>
      </c>
      <c r="S181" t="s">
        <v>32</v>
      </c>
      <c r="T181">
        <v>1</v>
      </c>
      <c r="U181" t="s">
        <v>29</v>
      </c>
      <c r="V181" t="s">
        <v>33</v>
      </c>
      <c r="W181" t="s">
        <v>34</v>
      </c>
    </row>
    <row r="182" spans="1:23">
      <c r="A182" t="s">
        <v>41</v>
      </c>
      <c r="B182">
        <v>36</v>
      </c>
      <c r="C182" t="str">
        <f t="shared" si="4"/>
        <v>up_2_years</v>
      </c>
      <c r="D182" t="s">
        <v>49</v>
      </c>
      <c r="E182" t="s">
        <v>62</v>
      </c>
      <c r="F182">
        <v>9572</v>
      </c>
      <c r="G182" t="str">
        <f t="shared" si="5"/>
        <v>up_2000</v>
      </c>
      <c r="H182" t="s">
        <v>37</v>
      </c>
      <c r="I182" t="s">
        <v>61</v>
      </c>
      <c r="J182">
        <v>1</v>
      </c>
      <c r="K182" t="s">
        <v>58</v>
      </c>
      <c r="L182" t="s">
        <v>29</v>
      </c>
      <c r="M182">
        <v>1</v>
      </c>
      <c r="N182" t="s">
        <v>54</v>
      </c>
      <c r="O182">
        <v>28</v>
      </c>
      <c r="P182" t="s">
        <v>29</v>
      </c>
      <c r="Q182" t="s">
        <v>31</v>
      </c>
      <c r="R182">
        <v>2</v>
      </c>
      <c r="S182" t="s">
        <v>32</v>
      </c>
      <c r="T182">
        <v>1</v>
      </c>
      <c r="U182" t="s">
        <v>29</v>
      </c>
      <c r="V182" t="s">
        <v>33</v>
      </c>
      <c r="W182" t="s">
        <v>40</v>
      </c>
    </row>
    <row r="183" spans="1:23">
      <c r="A183" t="s">
        <v>35</v>
      </c>
      <c r="B183">
        <v>36</v>
      </c>
      <c r="C183" t="str">
        <f t="shared" si="4"/>
        <v>up_2_years</v>
      </c>
      <c r="D183" t="s">
        <v>49</v>
      </c>
      <c r="E183" t="s">
        <v>62</v>
      </c>
      <c r="F183">
        <v>4455</v>
      </c>
      <c r="G183" t="str">
        <f t="shared" si="5"/>
        <v>up_2000</v>
      </c>
      <c r="H183" t="s">
        <v>37</v>
      </c>
      <c r="I183" t="s">
        <v>38</v>
      </c>
      <c r="J183">
        <v>2</v>
      </c>
      <c r="K183" t="s">
        <v>58</v>
      </c>
      <c r="L183" t="s">
        <v>29</v>
      </c>
      <c r="M183">
        <v>2</v>
      </c>
      <c r="N183" t="s">
        <v>30</v>
      </c>
      <c r="O183">
        <v>30</v>
      </c>
      <c r="P183" t="s">
        <v>69</v>
      </c>
      <c r="Q183" t="s">
        <v>31</v>
      </c>
      <c r="R183">
        <v>2</v>
      </c>
      <c r="S183" t="s">
        <v>56</v>
      </c>
      <c r="T183">
        <v>1</v>
      </c>
      <c r="U183" t="s">
        <v>33</v>
      </c>
      <c r="V183" t="s">
        <v>33</v>
      </c>
      <c r="W183" t="s">
        <v>40</v>
      </c>
    </row>
    <row r="184" spans="1:23">
      <c r="A184" t="s">
        <v>23</v>
      </c>
      <c r="B184">
        <v>21</v>
      </c>
      <c r="C184" t="str">
        <f t="shared" si="4"/>
        <v>1_2_years</v>
      </c>
      <c r="D184" t="s">
        <v>68</v>
      </c>
      <c r="E184" t="s">
        <v>50</v>
      </c>
      <c r="F184">
        <v>1647</v>
      </c>
      <c r="G184" t="str">
        <f t="shared" si="5"/>
        <v>1000_2000</v>
      </c>
      <c r="H184" t="s">
        <v>26</v>
      </c>
      <c r="I184" t="s">
        <v>38</v>
      </c>
      <c r="J184">
        <v>4</v>
      </c>
      <c r="K184" t="s">
        <v>28</v>
      </c>
      <c r="L184" t="s">
        <v>29</v>
      </c>
      <c r="M184">
        <v>2</v>
      </c>
      <c r="N184" t="s">
        <v>47</v>
      </c>
      <c r="O184">
        <v>40</v>
      </c>
      <c r="P184" t="s">
        <v>29</v>
      </c>
      <c r="Q184" t="s">
        <v>31</v>
      </c>
      <c r="R184">
        <v>2</v>
      </c>
      <c r="S184" t="s">
        <v>44</v>
      </c>
      <c r="T184">
        <v>2</v>
      </c>
      <c r="U184" t="s">
        <v>29</v>
      </c>
      <c r="V184" t="s">
        <v>33</v>
      </c>
      <c r="W184" t="s">
        <v>40</v>
      </c>
    </row>
    <row r="185" spans="1:23">
      <c r="A185" t="s">
        <v>41</v>
      </c>
      <c r="B185">
        <v>24</v>
      </c>
      <c r="C185" t="str">
        <f t="shared" si="4"/>
        <v>1_2_years</v>
      </c>
      <c r="D185" t="s">
        <v>24</v>
      </c>
      <c r="E185" t="s">
        <v>45</v>
      </c>
      <c r="F185">
        <v>3777</v>
      </c>
      <c r="G185" t="str">
        <f t="shared" si="5"/>
        <v>up_2000</v>
      </c>
      <c r="H185" t="s">
        <v>57</v>
      </c>
      <c r="I185" t="s">
        <v>38</v>
      </c>
      <c r="J185">
        <v>4</v>
      </c>
      <c r="K185" t="s">
        <v>28</v>
      </c>
      <c r="L185" t="s">
        <v>29</v>
      </c>
      <c r="M185">
        <v>4</v>
      </c>
      <c r="N185" t="s">
        <v>30</v>
      </c>
      <c r="O185">
        <v>50</v>
      </c>
      <c r="P185" t="s">
        <v>29</v>
      </c>
      <c r="Q185" t="s">
        <v>31</v>
      </c>
      <c r="R185">
        <v>1</v>
      </c>
      <c r="S185" t="s">
        <v>32</v>
      </c>
      <c r="T185">
        <v>1</v>
      </c>
      <c r="U185" t="s">
        <v>33</v>
      </c>
      <c r="V185" t="s">
        <v>33</v>
      </c>
      <c r="W185" t="s">
        <v>34</v>
      </c>
    </row>
    <row r="186" spans="1:23">
      <c r="A186" t="s">
        <v>35</v>
      </c>
      <c r="B186">
        <v>18</v>
      </c>
      <c r="C186" t="str">
        <f t="shared" si="4"/>
        <v>1_2_years</v>
      </c>
      <c r="D186" t="s">
        <v>24</v>
      </c>
      <c r="E186" t="s">
        <v>50</v>
      </c>
      <c r="F186">
        <v>884</v>
      </c>
      <c r="G186" t="str">
        <f t="shared" si="5"/>
        <v>lo_1000</v>
      </c>
      <c r="H186" t="s">
        <v>37</v>
      </c>
      <c r="I186" t="s">
        <v>27</v>
      </c>
      <c r="J186">
        <v>4</v>
      </c>
      <c r="K186" t="s">
        <v>28</v>
      </c>
      <c r="L186" t="s">
        <v>29</v>
      </c>
      <c r="M186">
        <v>4</v>
      </c>
      <c r="N186" t="s">
        <v>54</v>
      </c>
      <c r="O186">
        <v>36</v>
      </c>
      <c r="P186" t="s">
        <v>65</v>
      </c>
      <c r="Q186" t="s">
        <v>31</v>
      </c>
      <c r="R186">
        <v>1</v>
      </c>
      <c r="S186" t="s">
        <v>32</v>
      </c>
      <c r="T186">
        <v>2</v>
      </c>
      <c r="U186" t="s">
        <v>33</v>
      </c>
      <c r="V186" t="s">
        <v>33</v>
      </c>
      <c r="W186" t="s">
        <v>40</v>
      </c>
    </row>
    <row r="187" spans="1:23">
      <c r="A187" t="s">
        <v>41</v>
      </c>
      <c r="B187">
        <v>15</v>
      </c>
      <c r="C187" t="str">
        <f t="shared" si="4"/>
        <v>1_2_years</v>
      </c>
      <c r="D187" t="s">
        <v>24</v>
      </c>
      <c r="E187" t="s">
        <v>25</v>
      </c>
      <c r="F187">
        <v>1360</v>
      </c>
      <c r="G187" t="str">
        <f t="shared" si="5"/>
        <v>1000_2000</v>
      </c>
      <c r="H187" t="s">
        <v>37</v>
      </c>
      <c r="I187" t="s">
        <v>38</v>
      </c>
      <c r="J187">
        <v>4</v>
      </c>
      <c r="K187" t="s">
        <v>28</v>
      </c>
      <c r="L187" t="s">
        <v>29</v>
      </c>
      <c r="M187">
        <v>2</v>
      </c>
      <c r="N187" t="s">
        <v>47</v>
      </c>
      <c r="O187">
        <v>31</v>
      </c>
      <c r="P187" t="s">
        <v>29</v>
      </c>
      <c r="Q187" t="s">
        <v>31</v>
      </c>
      <c r="R187">
        <v>2</v>
      </c>
      <c r="S187" t="s">
        <v>32</v>
      </c>
      <c r="T187">
        <v>1</v>
      </c>
      <c r="U187" t="s">
        <v>29</v>
      </c>
      <c r="V187" t="s">
        <v>33</v>
      </c>
      <c r="W187" t="s">
        <v>34</v>
      </c>
    </row>
    <row r="188" spans="1:23">
      <c r="A188" t="s">
        <v>35</v>
      </c>
      <c r="B188">
        <v>9</v>
      </c>
      <c r="C188" t="str">
        <f t="shared" si="4"/>
        <v>lo_1_year</v>
      </c>
      <c r="D188" t="s">
        <v>68</v>
      </c>
      <c r="E188" t="s">
        <v>53</v>
      </c>
      <c r="F188">
        <v>5129</v>
      </c>
      <c r="G188" t="str">
        <f t="shared" si="5"/>
        <v>up_2000</v>
      </c>
      <c r="H188" t="s">
        <v>37</v>
      </c>
      <c r="I188" t="s">
        <v>27</v>
      </c>
      <c r="J188">
        <v>2</v>
      </c>
      <c r="K188" t="s">
        <v>39</v>
      </c>
      <c r="L188" t="s">
        <v>29</v>
      </c>
      <c r="M188">
        <v>4</v>
      </c>
      <c r="N188" t="s">
        <v>51</v>
      </c>
      <c r="O188">
        <v>74</v>
      </c>
      <c r="P188" t="s">
        <v>65</v>
      </c>
      <c r="Q188" t="s">
        <v>48</v>
      </c>
      <c r="R188">
        <v>1</v>
      </c>
      <c r="S188" t="s">
        <v>56</v>
      </c>
      <c r="T188">
        <v>2</v>
      </c>
      <c r="U188" t="s">
        <v>33</v>
      </c>
      <c r="V188" t="s">
        <v>33</v>
      </c>
      <c r="W188" t="s">
        <v>40</v>
      </c>
    </row>
    <row r="189" spans="1:23">
      <c r="A189" t="s">
        <v>35</v>
      </c>
      <c r="B189">
        <v>16</v>
      </c>
      <c r="C189" t="str">
        <f t="shared" si="4"/>
        <v>1_2_years</v>
      </c>
      <c r="D189" t="s">
        <v>24</v>
      </c>
      <c r="E189" t="s">
        <v>50</v>
      </c>
      <c r="F189">
        <v>1175</v>
      </c>
      <c r="G189" t="str">
        <f t="shared" si="5"/>
        <v>1000_2000</v>
      </c>
      <c r="H189" t="s">
        <v>37</v>
      </c>
      <c r="I189" t="s">
        <v>59</v>
      </c>
      <c r="J189">
        <v>2</v>
      </c>
      <c r="K189" t="s">
        <v>28</v>
      </c>
      <c r="L189" t="s">
        <v>29</v>
      </c>
      <c r="M189">
        <v>3</v>
      </c>
      <c r="N189" t="s">
        <v>54</v>
      </c>
      <c r="O189">
        <v>68</v>
      </c>
      <c r="P189" t="s">
        <v>29</v>
      </c>
      <c r="Q189" t="s">
        <v>48</v>
      </c>
      <c r="R189">
        <v>3</v>
      </c>
      <c r="S189" t="s">
        <v>73</v>
      </c>
      <c r="T189">
        <v>1</v>
      </c>
      <c r="U189" t="s">
        <v>33</v>
      </c>
      <c r="V189" t="s">
        <v>33</v>
      </c>
      <c r="W189" t="s">
        <v>34</v>
      </c>
    </row>
    <row r="190" spans="1:23">
      <c r="A190" t="s">
        <v>23</v>
      </c>
      <c r="B190">
        <v>12</v>
      </c>
      <c r="C190" t="str">
        <f t="shared" si="4"/>
        <v>lo_1_year</v>
      </c>
      <c r="D190" t="s">
        <v>36</v>
      </c>
      <c r="E190" t="s">
        <v>25</v>
      </c>
      <c r="F190">
        <v>674</v>
      </c>
      <c r="G190" t="str">
        <f t="shared" si="5"/>
        <v>lo_1000</v>
      </c>
      <c r="H190" t="s">
        <v>63</v>
      </c>
      <c r="I190" t="s">
        <v>43</v>
      </c>
      <c r="J190">
        <v>4</v>
      </c>
      <c r="K190" t="s">
        <v>60</v>
      </c>
      <c r="L190" t="s">
        <v>29</v>
      </c>
      <c r="M190">
        <v>1</v>
      </c>
      <c r="N190" t="s">
        <v>47</v>
      </c>
      <c r="O190">
        <v>20</v>
      </c>
      <c r="P190" t="s">
        <v>29</v>
      </c>
      <c r="Q190" t="s">
        <v>31</v>
      </c>
      <c r="R190">
        <v>1</v>
      </c>
      <c r="S190" t="s">
        <v>32</v>
      </c>
      <c r="T190">
        <v>1</v>
      </c>
      <c r="U190" t="s">
        <v>29</v>
      </c>
      <c r="V190" t="s">
        <v>33</v>
      </c>
      <c r="W190" t="s">
        <v>40</v>
      </c>
    </row>
    <row r="191" spans="1:23">
      <c r="A191" t="s">
        <v>35</v>
      </c>
      <c r="B191">
        <v>18</v>
      </c>
      <c r="C191" t="str">
        <f t="shared" si="4"/>
        <v>1_2_years</v>
      </c>
      <c r="D191" t="s">
        <v>64</v>
      </c>
      <c r="E191" t="s">
        <v>45</v>
      </c>
      <c r="F191">
        <v>3244</v>
      </c>
      <c r="G191" t="str">
        <f t="shared" si="5"/>
        <v>up_2000</v>
      </c>
      <c r="H191" t="s">
        <v>37</v>
      </c>
      <c r="I191" t="s">
        <v>38</v>
      </c>
      <c r="J191">
        <v>1</v>
      </c>
      <c r="K191" t="s">
        <v>39</v>
      </c>
      <c r="L191" t="s">
        <v>29</v>
      </c>
      <c r="M191">
        <v>4</v>
      </c>
      <c r="N191" t="s">
        <v>54</v>
      </c>
      <c r="O191">
        <v>33</v>
      </c>
      <c r="P191" t="s">
        <v>65</v>
      </c>
      <c r="Q191" t="s">
        <v>31</v>
      </c>
      <c r="R191">
        <v>2</v>
      </c>
      <c r="S191" t="s">
        <v>32</v>
      </c>
      <c r="T191">
        <v>1</v>
      </c>
      <c r="U191" t="s">
        <v>33</v>
      </c>
      <c r="V191" t="s">
        <v>33</v>
      </c>
      <c r="W191" t="s">
        <v>34</v>
      </c>
    </row>
    <row r="192" spans="1:23">
      <c r="A192" t="s">
        <v>41</v>
      </c>
      <c r="B192">
        <v>24</v>
      </c>
      <c r="C192" t="str">
        <f t="shared" si="4"/>
        <v>1_2_years</v>
      </c>
      <c r="D192" t="s">
        <v>36</v>
      </c>
      <c r="E192" t="s">
        <v>62</v>
      </c>
      <c r="F192">
        <v>4591</v>
      </c>
      <c r="G192" t="str">
        <f t="shared" si="5"/>
        <v>up_2000</v>
      </c>
      <c r="H192" t="s">
        <v>57</v>
      </c>
      <c r="I192" t="s">
        <v>38</v>
      </c>
      <c r="J192">
        <v>2</v>
      </c>
      <c r="K192" t="s">
        <v>28</v>
      </c>
      <c r="L192" t="s">
        <v>29</v>
      </c>
      <c r="M192">
        <v>3</v>
      </c>
      <c r="N192" t="s">
        <v>47</v>
      </c>
      <c r="O192">
        <v>54</v>
      </c>
      <c r="P192" t="s">
        <v>29</v>
      </c>
      <c r="Q192" t="s">
        <v>31</v>
      </c>
      <c r="R192">
        <v>3</v>
      </c>
      <c r="S192" t="s">
        <v>56</v>
      </c>
      <c r="T192">
        <v>1</v>
      </c>
      <c r="U192" t="s">
        <v>33</v>
      </c>
      <c r="V192" t="s">
        <v>33</v>
      </c>
      <c r="W192" t="s">
        <v>40</v>
      </c>
    </row>
    <row r="193" spans="1:23">
      <c r="A193" t="s">
        <v>35</v>
      </c>
      <c r="B193">
        <v>48</v>
      </c>
      <c r="C193" t="str">
        <f t="shared" si="4"/>
        <v>up_2_years</v>
      </c>
      <c r="D193" t="s">
        <v>64</v>
      </c>
      <c r="E193" t="s">
        <v>62</v>
      </c>
      <c r="F193">
        <v>3844</v>
      </c>
      <c r="G193" t="str">
        <f t="shared" si="5"/>
        <v>up_2000</v>
      </c>
      <c r="H193" t="s">
        <v>63</v>
      </c>
      <c r="I193" t="s">
        <v>43</v>
      </c>
      <c r="J193">
        <v>4</v>
      </c>
      <c r="K193" t="s">
        <v>28</v>
      </c>
      <c r="L193" t="s">
        <v>29</v>
      </c>
      <c r="M193">
        <v>4</v>
      </c>
      <c r="N193" t="s">
        <v>51</v>
      </c>
      <c r="O193">
        <v>34</v>
      </c>
      <c r="P193" t="s">
        <v>29</v>
      </c>
      <c r="Q193" t="s">
        <v>48</v>
      </c>
      <c r="R193">
        <v>1</v>
      </c>
      <c r="S193" t="s">
        <v>44</v>
      </c>
      <c r="T193">
        <v>2</v>
      </c>
      <c r="U193" t="s">
        <v>29</v>
      </c>
      <c r="V193" t="s">
        <v>33</v>
      </c>
      <c r="W193" t="s">
        <v>40</v>
      </c>
    </row>
    <row r="194" spans="1:23">
      <c r="A194" t="s">
        <v>35</v>
      </c>
      <c r="B194">
        <v>27</v>
      </c>
      <c r="C194" t="str">
        <f t="shared" ref="C194:C257" si="6">IF(B194&lt;=12,"lo_1_year",IF(B194&lt;=24,"1_2_years","up_2_years"))</f>
        <v>up_2_years</v>
      </c>
      <c r="D194" t="s">
        <v>36</v>
      </c>
      <c r="E194" t="s">
        <v>62</v>
      </c>
      <c r="F194">
        <v>3915</v>
      </c>
      <c r="G194" t="str">
        <f t="shared" ref="G194:G257" si="7">IF(F194&lt;=1000,"lo_1000",IF(F194&lt;=2000,"1000_2000","up_2000"))</f>
        <v>up_2000</v>
      </c>
      <c r="H194" t="s">
        <v>37</v>
      </c>
      <c r="I194" t="s">
        <v>38</v>
      </c>
      <c r="J194">
        <v>4</v>
      </c>
      <c r="K194" t="s">
        <v>28</v>
      </c>
      <c r="L194" t="s">
        <v>29</v>
      </c>
      <c r="M194">
        <v>2</v>
      </c>
      <c r="N194" t="s">
        <v>54</v>
      </c>
      <c r="O194">
        <v>36</v>
      </c>
      <c r="P194" t="s">
        <v>29</v>
      </c>
      <c r="Q194" t="s">
        <v>31</v>
      </c>
      <c r="R194">
        <v>1</v>
      </c>
      <c r="S194" t="s">
        <v>32</v>
      </c>
      <c r="T194">
        <v>2</v>
      </c>
      <c r="U194" t="s">
        <v>33</v>
      </c>
      <c r="V194" t="s">
        <v>33</v>
      </c>
      <c r="W194" t="s">
        <v>40</v>
      </c>
    </row>
    <row r="195" spans="1:23">
      <c r="A195" t="s">
        <v>41</v>
      </c>
      <c r="B195">
        <v>6</v>
      </c>
      <c r="C195" t="str">
        <f t="shared" si="6"/>
        <v>lo_1_year</v>
      </c>
      <c r="D195" t="s">
        <v>36</v>
      </c>
      <c r="E195" t="s">
        <v>25</v>
      </c>
      <c r="F195">
        <v>2108</v>
      </c>
      <c r="G195" t="str">
        <f t="shared" si="7"/>
        <v>up_2000</v>
      </c>
      <c r="H195" t="s">
        <v>37</v>
      </c>
      <c r="I195" t="s">
        <v>43</v>
      </c>
      <c r="J195">
        <v>2</v>
      </c>
      <c r="K195" t="s">
        <v>60</v>
      </c>
      <c r="L195" t="s">
        <v>29</v>
      </c>
      <c r="M195">
        <v>2</v>
      </c>
      <c r="N195" t="s">
        <v>30</v>
      </c>
      <c r="O195">
        <v>29</v>
      </c>
      <c r="P195" t="s">
        <v>29</v>
      </c>
      <c r="Q195" t="s">
        <v>55</v>
      </c>
      <c r="R195">
        <v>1</v>
      </c>
      <c r="S195" t="s">
        <v>32</v>
      </c>
      <c r="T195">
        <v>1</v>
      </c>
      <c r="U195" t="s">
        <v>29</v>
      </c>
      <c r="V195" t="s">
        <v>33</v>
      </c>
      <c r="W195" t="s">
        <v>34</v>
      </c>
    </row>
    <row r="196" spans="1:23">
      <c r="A196" t="s">
        <v>35</v>
      </c>
      <c r="B196">
        <v>45</v>
      </c>
      <c r="C196" t="str">
        <f t="shared" si="6"/>
        <v>up_2_years</v>
      </c>
      <c r="D196" t="s">
        <v>36</v>
      </c>
      <c r="E196" t="s">
        <v>25</v>
      </c>
      <c r="F196">
        <v>3031</v>
      </c>
      <c r="G196" t="str">
        <f t="shared" si="7"/>
        <v>up_2000</v>
      </c>
      <c r="H196" t="s">
        <v>63</v>
      </c>
      <c r="I196" t="s">
        <v>38</v>
      </c>
      <c r="J196">
        <v>4</v>
      </c>
      <c r="K196" t="s">
        <v>28</v>
      </c>
      <c r="L196" t="s">
        <v>46</v>
      </c>
      <c r="M196">
        <v>4</v>
      </c>
      <c r="N196" t="s">
        <v>47</v>
      </c>
      <c r="O196">
        <v>21</v>
      </c>
      <c r="P196" t="s">
        <v>29</v>
      </c>
      <c r="Q196" t="s">
        <v>55</v>
      </c>
      <c r="R196">
        <v>1</v>
      </c>
      <c r="S196" t="s">
        <v>32</v>
      </c>
      <c r="T196">
        <v>1</v>
      </c>
      <c r="U196" t="s">
        <v>29</v>
      </c>
      <c r="V196" t="s">
        <v>33</v>
      </c>
      <c r="W196" t="s">
        <v>40</v>
      </c>
    </row>
    <row r="197" spans="1:23">
      <c r="A197" t="s">
        <v>35</v>
      </c>
      <c r="B197">
        <v>9</v>
      </c>
      <c r="C197" t="str">
        <f t="shared" si="6"/>
        <v>lo_1_year</v>
      </c>
      <c r="D197" t="s">
        <v>24</v>
      </c>
      <c r="E197" t="s">
        <v>42</v>
      </c>
      <c r="F197">
        <v>1501</v>
      </c>
      <c r="G197" t="str">
        <f t="shared" si="7"/>
        <v>1000_2000</v>
      </c>
      <c r="H197" t="s">
        <v>37</v>
      </c>
      <c r="I197" t="s">
        <v>27</v>
      </c>
      <c r="J197">
        <v>2</v>
      </c>
      <c r="K197" t="s">
        <v>39</v>
      </c>
      <c r="L197" t="s">
        <v>29</v>
      </c>
      <c r="M197">
        <v>3</v>
      </c>
      <c r="N197" t="s">
        <v>54</v>
      </c>
      <c r="O197">
        <v>34</v>
      </c>
      <c r="P197" t="s">
        <v>29</v>
      </c>
      <c r="Q197" t="s">
        <v>31</v>
      </c>
      <c r="R197">
        <v>2</v>
      </c>
      <c r="S197" t="s">
        <v>56</v>
      </c>
      <c r="T197">
        <v>1</v>
      </c>
      <c r="U197" t="s">
        <v>33</v>
      </c>
      <c r="V197" t="s">
        <v>33</v>
      </c>
      <c r="W197" t="s">
        <v>40</v>
      </c>
    </row>
    <row r="198" spans="1:23">
      <c r="A198" t="s">
        <v>41</v>
      </c>
      <c r="B198">
        <v>6</v>
      </c>
      <c r="C198" t="str">
        <f t="shared" si="6"/>
        <v>lo_1_year</v>
      </c>
      <c r="D198" t="s">
        <v>24</v>
      </c>
      <c r="E198" t="s">
        <v>25</v>
      </c>
      <c r="F198">
        <v>1382</v>
      </c>
      <c r="G198" t="str">
        <f t="shared" si="7"/>
        <v>1000_2000</v>
      </c>
      <c r="H198" t="s">
        <v>37</v>
      </c>
      <c r="I198" t="s">
        <v>38</v>
      </c>
      <c r="J198">
        <v>1</v>
      </c>
      <c r="K198" t="s">
        <v>39</v>
      </c>
      <c r="L198" t="s">
        <v>29</v>
      </c>
      <c r="M198">
        <v>1</v>
      </c>
      <c r="N198" t="s">
        <v>54</v>
      </c>
      <c r="O198">
        <v>28</v>
      </c>
      <c r="P198" t="s">
        <v>29</v>
      </c>
      <c r="Q198" t="s">
        <v>31</v>
      </c>
      <c r="R198">
        <v>2</v>
      </c>
      <c r="S198" t="s">
        <v>32</v>
      </c>
      <c r="T198">
        <v>1</v>
      </c>
      <c r="U198" t="s">
        <v>33</v>
      </c>
      <c r="V198" t="s">
        <v>33</v>
      </c>
      <c r="W198" t="s">
        <v>34</v>
      </c>
    </row>
    <row r="199" spans="1:23">
      <c r="A199" t="s">
        <v>35</v>
      </c>
      <c r="B199">
        <v>12</v>
      </c>
      <c r="C199" t="str">
        <f t="shared" si="6"/>
        <v>lo_1_year</v>
      </c>
      <c r="D199" t="s">
        <v>36</v>
      </c>
      <c r="E199" t="s">
        <v>45</v>
      </c>
      <c r="F199">
        <v>951</v>
      </c>
      <c r="G199" t="str">
        <f t="shared" si="7"/>
        <v>lo_1000</v>
      </c>
      <c r="H199" t="s">
        <v>63</v>
      </c>
      <c r="I199" t="s">
        <v>61</v>
      </c>
      <c r="J199">
        <v>4</v>
      </c>
      <c r="K199" t="s">
        <v>39</v>
      </c>
      <c r="L199" t="s">
        <v>29</v>
      </c>
      <c r="M199">
        <v>4</v>
      </c>
      <c r="N199" t="s">
        <v>54</v>
      </c>
      <c r="O199">
        <v>27</v>
      </c>
      <c r="P199" t="s">
        <v>65</v>
      </c>
      <c r="Q199" t="s">
        <v>55</v>
      </c>
      <c r="R199">
        <v>4</v>
      </c>
      <c r="S199" t="s">
        <v>32</v>
      </c>
      <c r="T199">
        <v>1</v>
      </c>
      <c r="U199" t="s">
        <v>29</v>
      </c>
      <c r="V199" t="s">
        <v>33</v>
      </c>
      <c r="W199" t="s">
        <v>40</v>
      </c>
    </row>
    <row r="200" spans="1:23">
      <c r="A200" t="s">
        <v>35</v>
      </c>
      <c r="B200">
        <v>24</v>
      </c>
      <c r="C200" t="str">
        <f t="shared" si="6"/>
        <v>1_2_years</v>
      </c>
      <c r="D200" t="s">
        <v>36</v>
      </c>
      <c r="E200" t="s">
        <v>53</v>
      </c>
      <c r="F200">
        <v>2760</v>
      </c>
      <c r="G200" t="str">
        <f t="shared" si="7"/>
        <v>up_2000</v>
      </c>
      <c r="H200" t="s">
        <v>26</v>
      </c>
      <c r="I200" t="s">
        <v>27</v>
      </c>
      <c r="J200">
        <v>4</v>
      </c>
      <c r="K200" t="s">
        <v>28</v>
      </c>
      <c r="L200" t="s">
        <v>29</v>
      </c>
      <c r="M200">
        <v>4</v>
      </c>
      <c r="N200" t="s">
        <v>51</v>
      </c>
      <c r="O200">
        <v>36</v>
      </c>
      <c r="P200" t="s">
        <v>65</v>
      </c>
      <c r="Q200" t="s">
        <v>48</v>
      </c>
      <c r="R200">
        <v>1</v>
      </c>
      <c r="S200" t="s">
        <v>32</v>
      </c>
      <c r="T200">
        <v>1</v>
      </c>
      <c r="U200" t="s">
        <v>33</v>
      </c>
      <c r="V200" t="s">
        <v>33</v>
      </c>
      <c r="W200" t="s">
        <v>34</v>
      </c>
    </row>
    <row r="201" spans="1:23">
      <c r="A201" t="s">
        <v>35</v>
      </c>
      <c r="B201">
        <v>18</v>
      </c>
      <c r="C201" t="str">
        <f t="shared" si="6"/>
        <v>1_2_years</v>
      </c>
      <c r="D201" t="s">
        <v>49</v>
      </c>
      <c r="E201" t="s">
        <v>45</v>
      </c>
      <c r="F201">
        <v>4297</v>
      </c>
      <c r="G201" t="str">
        <f t="shared" si="7"/>
        <v>up_2000</v>
      </c>
      <c r="H201" t="s">
        <v>37</v>
      </c>
      <c r="I201" t="s">
        <v>27</v>
      </c>
      <c r="J201">
        <v>4</v>
      </c>
      <c r="K201" t="s">
        <v>58</v>
      </c>
      <c r="L201" t="s">
        <v>29</v>
      </c>
      <c r="M201">
        <v>3</v>
      </c>
      <c r="N201" t="s">
        <v>51</v>
      </c>
      <c r="O201">
        <v>40</v>
      </c>
      <c r="P201" t="s">
        <v>29</v>
      </c>
      <c r="Q201" t="s">
        <v>31</v>
      </c>
      <c r="R201">
        <v>1</v>
      </c>
      <c r="S201" t="s">
        <v>56</v>
      </c>
      <c r="T201">
        <v>1</v>
      </c>
      <c r="U201" t="s">
        <v>33</v>
      </c>
      <c r="V201" t="s">
        <v>33</v>
      </c>
      <c r="W201" t="s">
        <v>40</v>
      </c>
    </row>
    <row r="202" spans="1:23">
      <c r="A202" t="s">
        <v>41</v>
      </c>
      <c r="B202">
        <v>9</v>
      </c>
      <c r="C202" t="str">
        <f t="shared" si="6"/>
        <v>lo_1_year</v>
      </c>
      <c r="D202" t="s">
        <v>24</v>
      </c>
      <c r="E202" t="s">
        <v>42</v>
      </c>
      <c r="F202">
        <v>936</v>
      </c>
      <c r="G202" t="str">
        <f t="shared" si="7"/>
        <v>lo_1000</v>
      </c>
      <c r="H202" t="s">
        <v>52</v>
      </c>
      <c r="I202" t="s">
        <v>27</v>
      </c>
      <c r="J202">
        <v>4</v>
      </c>
      <c r="K202" t="s">
        <v>28</v>
      </c>
      <c r="L202" t="s">
        <v>29</v>
      </c>
      <c r="M202">
        <v>2</v>
      </c>
      <c r="N202" t="s">
        <v>54</v>
      </c>
      <c r="O202">
        <v>52</v>
      </c>
      <c r="P202" t="s">
        <v>29</v>
      </c>
      <c r="Q202" t="s">
        <v>31</v>
      </c>
      <c r="R202">
        <v>2</v>
      </c>
      <c r="S202" t="s">
        <v>32</v>
      </c>
      <c r="T202">
        <v>1</v>
      </c>
      <c r="U202" t="s">
        <v>33</v>
      </c>
      <c r="V202" t="s">
        <v>33</v>
      </c>
      <c r="W202" t="s">
        <v>34</v>
      </c>
    </row>
    <row r="203" spans="1:23">
      <c r="A203" t="s">
        <v>23</v>
      </c>
      <c r="B203">
        <v>12</v>
      </c>
      <c r="C203" t="str">
        <f t="shared" si="6"/>
        <v>lo_1_year</v>
      </c>
      <c r="D203" t="s">
        <v>36</v>
      </c>
      <c r="E203" t="s">
        <v>50</v>
      </c>
      <c r="F203">
        <v>1168</v>
      </c>
      <c r="G203" t="str">
        <f t="shared" si="7"/>
        <v>1000_2000</v>
      </c>
      <c r="H203" t="s">
        <v>37</v>
      </c>
      <c r="I203" t="s">
        <v>38</v>
      </c>
      <c r="J203">
        <v>4</v>
      </c>
      <c r="K203" t="s">
        <v>60</v>
      </c>
      <c r="L203" t="s">
        <v>29</v>
      </c>
      <c r="M203">
        <v>3</v>
      </c>
      <c r="N203" t="s">
        <v>30</v>
      </c>
      <c r="O203">
        <v>27</v>
      </c>
      <c r="P203" t="s">
        <v>29</v>
      </c>
      <c r="Q203" t="s">
        <v>31</v>
      </c>
      <c r="R203">
        <v>1</v>
      </c>
      <c r="S203" t="s">
        <v>44</v>
      </c>
      <c r="T203">
        <v>1</v>
      </c>
      <c r="U203" t="s">
        <v>29</v>
      </c>
      <c r="V203" t="s">
        <v>33</v>
      </c>
      <c r="W203" t="s">
        <v>34</v>
      </c>
    </row>
    <row r="204" spans="1:23">
      <c r="A204" t="s">
        <v>41</v>
      </c>
      <c r="B204">
        <v>27</v>
      </c>
      <c r="C204" t="str">
        <f t="shared" si="6"/>
        <v>up_2_years</v>
      </c>
      <c r="D204" t="s">
        <v>49</v>
      </c>
      <c r="E204" t="s">
        <v>62</v>
      </c>
      <c r="F204">
        <v>5117</v>
      </c>
      <c r="G204" t="str">
        <f t="shared" si="7"/>
        <v>up_2000</v>
      </c>
      <c r="H204" t="s">
        <v>37</v>
      </c>
      <c r="I204" t="s">
        <v>43</v>
      </c>
      <c r="J204">
        <v>3</v>
      </c>
      <c r="K204" t="s">
        <v>28</v>
      </c>
      <c r="L204" t="s">
        <v>29</v>
      </c>
      <c r="M204">
        <v>4</v>
      </c>
      <c r="N204" t="s">
        <v>54</v>
      </c>
      <c r="O204">
        <v>26</v>
      </c>
      <c r="P204" t="s">
        <v>29</v>
      </c>
      <c r="Q204" t="s">
        <v>31</v>
      </c>
      <c r="R204">
        <v>2</v>
      </c>
      <c r="S204" t="s">
        <v>32</v>
      </c>
      <c r="T204">
        <v>1</v>
      </c>
      <c r="U204" t="s">
        <v>29</v>
      </c>
      <c r="V204" t="s">
        <v>33</v>
      </c>
      <c r="W204" t="s">
        <v>34</v>
      </c>
    </row>
    <row r="205" spans="1:23">
      <c r="A205" t="s">
        <v>23</v>
      </c>
      <c r="B205">
        <v>12</v>
      </c>
      <c r="C205" t="str">
        <f t="shared" si="6"/>
        <v>lo_1_year</v>
      </c>
      <c r="D205" t="s">
        <v>36</v>
      </c>
      <c r="E205" t="s">
        <v>75</v>
      </c>
      <c r="F205">
        <v>902</v>
      </c>
      <c r="G205" t="str">
        <f t="shared" si="7"/>
        <v>lo_1000</v>
      </c>
      <c r="H205" t="s">
        <v>37</v>
      </c>
      <c r="I205" t="s">
        <v>43</v>
      </c>
      <c r="J205">
        <v>4</v>
      </c>
      <c r="K205" t="s">
        <v>60</v>
      </c>
      <c r="L205" t="s">
        <v>29</v>
      </c>
      <c r="M205">
        <v>4</v>
      </c>
      <c r="N205" t="s">
        <v>47</v>
      </c>
      <c r="O205">
        <v>21</v>
      </c>
      <c r="P205" t="s">
        <v>29</v>
      </c>
      <c r="Q205" t="s">
        <v>55</v>
      </c>
      <c r="R205">
        <v>1</v>
      </c>
      <c r="S205" t="s">
        <v>32</v>
      </c>
      <c r="T205">
        <v>1</v>
      </c>
      <c r="U205" t="s">
        <v>29</v>
      </c>
      <c r="V205" t="s">
        <v>33</v>
      </c>
      <c r="W205" t="s">
        <v>40</v>
      </c>
    </row>
    <row r="206" spans="1:23">
      <c r="A206" t="s">
        <v>41</v>
      </c>
      <c r="B206">
        <v>12</v>
      </c>
      <c r="C206" t="str">
        <f t="shared" si="6"/>
        <v>lo_1_year</v>
      </c>
      <c r="D206" t="s">
        <v>24</v>
      </c>
      <c r="E206" t="s">
        <v>50</v>
      </c>
      <c r="F206">
        <v>1495</v>
      </c>
      <c r="G206" t="str">
        <f t="shared" si="7"/>
        <v>1000_2000</v>
      </c>
      <c r="H206" t="s">
        <v>37</v>
      </c>
      <c r="I206" t="s">
        <v>27</v>
      </c>
      <c r="J206">
        <v>4</v>
      </c>
      <c r="K206" t="s">
        <v>28</v>
      </c>
      <c r="L206" t="s">
        <v>29</v>
      </c>
      <c r="M206">
        <v>1</v>
      </c>
      <c r="N206" t="s">
        <v>30</v>
      </c>
      <c r="O206">
        <v>38</v>
      </c>
      <c r="P206" t="s">
        <v>29</v>
      </c>
      <c r="Q206" t="s">
        <v>31</v>
      </c>
      <c r="R206">
        <v>2</v>
      </c>
      <c r="S206" t="s">
        <v>44</v>
      </c>
      <c r="T206">
        <v>2</v>
      </c>
      <c r="U206" t="s">
        <v>29</v>
      </c>
      <c r="V206" t="s">
        <v>33</v>
      </c>
      <c r="W206" t="s">
        <v>34</v>
      </c>
    </row>
    <row r="207" spans="1:23">
      <c r="A207" t="s">
        <v>23</v>
      </c>
      <c r="B207">
        <v>30</v>
      </c>
      <c r="C207" t="str">
        <f t="shared" si="6"/>
        <v>up_2_years</v>
      </c>
      <c r="D207" t="s">
        <v>24</v>
      </c>
      <c r="E207" t="s">
        <v>53</v>
      </c>
      <c r="F207">
        <v>10623</v>
      </c>
      <c r="G207" t="str">
        <f t="shared" si="7"/>
        <v>up_2000</v>
      </c>
      <c r="H207" t="s">
        <v>37</v>
      </c>
      <c r="I207" t="s">
        <v>27</v>
      </c>
      <c r="J207">
        <v>3</v>
      </c>
      <c r="K207" t="s">
        <v>28</v>
      </c>
      <c r="L207" t="s">
        <v>29</v>
      </c>
      <c r="M207">
        <v>4</v>
      </c>
      <c r="N207" t="s">
        <v>51</v>
      </c>
      <c r="O207">
        <v>38</v>
      </c>
      <c r="P207" t="s">
        <v>29</v>
      </c>
      <c r="Q207" t="s">
        <v>48</v>
      </c>
      <c r="R207">
        <v>3</v>
      </c>
      <c r="S207" t="s">
        <v>56</v>
      </c>
      <c r="T207">
        <v>2</v>
      </c>
      <c r="U207" t="s">
        <v>33</v>
      </c>
      <c r="V207" t="s">
        <v>33</v>
      </c>
      <c r="W207" t="s">
        <v>34</v>
      </c>
    </row>
    <row r="208" spans="1:23">
      <c r="A208" t="s">
        <v>41</v>
      </c>
      <c r="B208">
        <v>12</v>
      </c>
      <c r="C208" t="str">
        <f t="shared" si="6"/>
        <v>lo_1_year</v>
      </c>
      <c r="D208" t="s">
        <v>24</v>
      </c>
      <c r="E208" t="s">
        <v>45</v>
      </c>
      <c r="F208">
        <v>1935</v>
      </c>
      <c r="G208" t="str">
        <f t="shared" si="7"/>
        <v>1000_2000</v>
      </c>
      <c r="H208" t="s">
        <v>37</v>
      </c>
      <c r="I208" t="s">
        <v>27</v>
      </c>
      <c r="J208">
        <v>4</v>
      </c>
      <c r="K208" t="s">
        <v>28</v>
      </c>
      <c r="L208" t="s">
        <v>29</v>
      </c>
      <c r="M208">
        <v>4</v>
      </c>
      <c r="N208" t="s">
        <v>30</v>
      </c>
      <c r="O208">
        <v>43</v>
      </c>
      <c r="P208" t="s">
        <v>29</v>
      </c>
      <c r="Q208" t="s">
        <v>31</v>
      </c>
      <c r="R208">
        <v>3</v>
      </c>
      <c r="S208" t="s">
        <v>32</v>
      </c>
      <c r="T208">
        <v>1</v>
      </c>
      <c r="U208" t="s">
        <v>33</v>
      </c>
      <c r="V208" t="s">
        <v>33</v>
      </c>
      <c r="W208" t="s">
        <v>34</v>
      </c>
    </row>
    <row r="209" spans="1:23">
      <c r="A209" t="s">
        <v>35</v>
      </c>
      <c r="B209">
        <v>12</v>
      </c>
      <c r="C209" t="str">
        <f t="shared" si="6"/>
        <v>lo_1_year</v>
      </c>
      <c r="D209" t="s">
        <v>24</v>
      </c>
      <c r="E209" t="s">
        <v>71</v>
      </c>
      <c r="F209">
        <v>1424</v>
      </c>
      <c r="G209" t="str">
        <f t="shared" si="7"/>
        <v>1000_2000</v>
      </c>
      <c r="H209" t="s">
        <v>37</v>
      </c>
      <c r="I209" t="s">
        <v>43</v>
      </c>
      <c r="J209">
        <v>4</v>
      </c>
      <c r="K209" t="s">
        <v>28</v>
      </c>
      <c r="L209" t="s">
        <v>29</v>
      </c>
      <c r="M209">
        <v>3</v>
      </c>
      <c r="N209" t="s">
        <v>47</v>
      </c>
      <c r="O209">
        <v>26</v>
      </c>
      <c r="P209" t="s">
        <v>29</v>
      </c>
      <c r="Q209" t="s">
        <v>31</v>
      </c>
      <c r="R209">
        <v>1</v>
      </c>
      <c r="S209" t="s">
        <v>32</v>
      </c>
      <c r="T209">
        <v>1</v>
      </c>
      <c r="U209" t="s">
        <v>29</v>
      </c>
      <c r="V209" t="s">
        <v>33</v>
      </c>
      <c r="W209" t="s">
        <v>34</v>
      </c>
    </row>
    <row r="210" spans="1:23">
      <c r="A210" t="s">
        <v>23</v>
      </c>
      <c r="B210">
        <v>24</v>
      </c>
      <c r="C210" t="str">
        <f t="shared" si="6"/>
        <v>1_2_years</v>
      </c>
      <c r="D210" t="s">
        <v>36</v>
      </c>
      <c r="E210" t="s">
        <v>62</v>
      </c>
      <c r="F210">
        <v>6568</v>
      </c>
      <c r="G210" t="str">
        <f t="shared" si="7"/>
        <v>up_2000</v>
      </c>
      <c r="H210" t="s">
        <v>37</v>
      </c>
      <c r="I210" t="s">
        <v>38</v>
      </c>
      <c r="J210">
        <v>2</v>
      </c>
      <c r="K210" t="s">
        <v>60</v>
      </c>
      <c r="L210" t="s">
        <v>29</v>
      </c>
      <c r="M210">
        <v>2</v>
      </c>
      <c r="N210" t="s">
        <v>54</v>
      </c>
      <c r="O210">
        <v>21</v>
      </c>
      <c r="P210" t="s">
        <v>69</v>
      </c>
      <c r="Q210" t="s">
        <v>31</v>
      </c>
      <c r="R210">
        <v>1</v>
      </c>
      <c r="S210" t="s">
        <v>44</v>
      </c>
      <c r="T210">
        <v>1</v>
      </c>
      <c r="U210" t="s">
        <v>29</v>
      </c>
      <c r="V210" t="s">
        <v>33</v>
      </c>
      <c r="W210" t="s">
        <v>34</v>
      </c>
    </row>
    <row r="211" spans="1:23">
      <c r="A211" t="s">
        <v>41</v>
      </c>
      <c r="B211">
        <v>12</v>
      </c>
      <c r="C211" t="str">
        <f t="shared" si="6"/>
        <v>lo_1_year</v>
      </c>
      <c r="D211" t="s">
        <v>36</v>
      </c>
      <c r="E211" t="s">
        <v>53</v>
      </c>
      <c r="F211">
        <v>1413</v>
      </c>
      <c r="G211" t="str">
        <f t="shared" si="7"/>
        <v>1000_2000</v>
      </c>
      <c r="H211" t="s">
        <v>57</v>
      </c>
      <c r="I211" t="s">
        <v>43</v>
      </c>
      <c r="J211">
        <v>3</v>
      </c>
      <c r="K211" t="s">
        <v>28</v>
      </c>
      <c r="L211" t="s">
        <v>29</v>
      </c>
      <c r="M211">
        <v>2</v>
      </c>
      <c r="N211" t="s">
        <v>47</v>
      </c>
      <c r="O211">
        <v>55</v>
      </c>
      <c r="P211" t="s">
        <v>29</v>
      </c>
      <c r="Q211" t="s">
        <v>31</v>
      </c>
      <c r="R211">
        <v>1</v>
      </c>
      <c r="S211" t="s">
        <v>32</v>
      </c>
      <c r="T211">
        <v>1</v>
      </c>
      <c r="U211" t="s">
        <v>29</v>
      </c>
      <c r="V211" t="s">
        <v>66</v>
      </c>
      <c r="W211" t="s">
        <v>34</v>
      </c>
    </row>
    <row r="212" spans="1:23">
      <c r="A212" t="s">
        <v>41</v>
      </c>
      <c r="B212">
        <v>9</v>
      </c>
      <c r="C212" t="str">
        <f t="shared" si="6"/>
        <v>lo_1_year</v>
      </c>
      <c r="D212" t="s">
        <v>24</v>
      </c>
      <c r="E212" t="s">
        <v>25</v>
      </c>
      <c r="F212">
        <v>3074</v>
      </c>
      <c r="G212" t="str">
        <f t="shared" si="7"/>
        <v>up_2000</v>
      </c>
      <c r="H212" t="s">
        <v>26</v>
      </c>
      <c r="I212" t="s">
        <v>38</v>
      </c>
      <c r="J212">
        <v>1</v>
      </c>
      <c r="K212" t="s">
        <v>28</v>
      </c>
      <c r="L212" t="s">
        <v>29</v>
      </c>
      <c r="M212">
        <v>2</v>
      </c>
      <c r="N212" t="s">
        <v>30</v>
      </c>
      <c r="O212">
        <v>33</v>
      </c>
      <c r="P212" t="s">
        <v>29</v>
      </c>
      <c r="Q212" t="s">
        <v>31</v>
      </c>
      <c r="R212">
        <v>2</v>
      </c>
      <c r="S212" t="s">
        <v>32</v>
      </c>
      <c r="T212">
        <v>2</v>
      </c>
      <c r="U212" t="s">
        <v>29</v>
      </c>
      <c r="V212" t="s">
        <v>33</v>
      </c>
      <c r="W212" t="s">
        <v>34</v>
      </c>
    </row>
    <row r="213" spans="1:23">
      <c r="A213" t="s">
        <v>41</v>
      </c>
      <c r="B213">
        <v>36</v>
      </c>
      <c r="C213" t="str">
        <f t="shared" si="6"/>
        <v>up_2_years</v>
      </c>
      <c r="D213" t="s">
        <v>36</v>
      </c>
      <c r="E213" t="s">
        <v>25</v>
      </c>
      <c r="F213">
        <v>3835</v>
      </c>
      <c r="G213" t="str">
        <f t="shared" si="7"/>
        <v>up_2000</v>
      </c>
      <c r="H213" t="s">
        <v>26</v>
      </c>
      <c r="I213" t="s">
        <v>27</v>
      </c>
      <c r="J213">
        <v>2</v>
      </c>
      <c r="K213" t="s">
        <v>39</v>
      </c>
      <c r="L213" t="s">
        <v>29</v>
      </c>
      <c r="M213">
        <v>4</v>
      </c>
      <c r="N213" t="s">
        <v>30</v>
      </c>
      <c r="O213">
        <v>45</v>
      </c>
      <c r="P213" t="s">
        <v>29</v>
      </c>
      <c r="Q213" t="s">
        <v>31</v>
      </c>
      <c r="R213">
        <v>1</v>
      </c>
      <c r="S213" t="s">
        <v>44</v>
      </c>
      <c r="T213">
        <v>1</v>
      </c>
      <c r="U213" t="s">
        <v>33</v>
      </c>
      <c r="V213" t="s">
        <v>33</v>
      </c>
      <c r="W213" t="s">
        <v>34</v>
      </c>
    </row>
    <row r="214" spans="1:23">
      <c r="A214" t="s">
        <v>23</v>
      </c>
      <c r="B214">
        <v>27</v>
      </c>
      <c r="C214" t="str">
        <f t="shared" si="6"/>
        <v>up_2_years</v>
      </c>
      <c r="D214" t="s">
        <v>64</v>
      </c>
      <c r="E214" t="s">
        <v>62</v>
      </c>
      <c r="F214">
        <v>5293</v>
      </c>
      <c r="G214" t="str">
        <f t="shared" si="7"/>
        <v>up_2000</v>
      </c>
      <c r="H214" t="s">
        <v>37</v>
      </c>
      <c r="I214" t="s">
        <v>59</v>
      </c>
      <c r="J214">
        <v>2</v>
      </c>
      <c r="K214" t="s">
        <v>28</v>
      </c>
      <c r="L214" t="s">
        <v>29</v>
      </c>
      <c r="M214">
        <v>4</v>
      </c>
      <c r="N214" t="s">
        <v>47</v>
      </c>
      <c r="O214">
        <v>50</v>
      </c>
      <c r="P214" t="s">
        <v>69</v>
      </c>
      <c r="Q214" t="s">
        <v>31</v>
      </c>
      <c r="R214">
        <v>2</v>
      </c>
      <c r="S214" t="s">
        <v>32</v>
      </c>
      <c r="T214">
        <v>1</v>
      </c>
      <c r="U214" t="s">
        <v>33</v>
      </c>
      <c r="V214" t="s">
        <v>33</v>
      </c>
      <c r="W214" t="s">
        <v>40</v>
      </c>
    </row>
    <row r="215" spans="1:23">
      <c r="A215" t="s">
        <v>67</v>
      </c>
      <c r="B215">
        <v>30</v>
      </c>
      <c r="C215" t="str">
        <f t="shared" si="6"/>
        <v>up_2_years</v>
      </c>
      <c r="D215" t="s">
        <v>49</v>
      </c>
      <c r="E215" t="s">
        <v>62</v>
      </c>
      <c r="F215">
        <v>1908</v>
      </c>
      <c r="G215" t="str">
        <f t="shared" si="7"/>
        <v>1000_2000</v>
      </c>
      <c r="H215" t="s">
        <v>37</v>
      </c>
      <c r="I215" t="s">
        <v>27</v>
      </c>
      <c r="J215">
        <v>4</v>
      </c>
      <c r="K215" t="s">
        <v>28</v>
      </c>
      <c r="L215" t="s">
        <v>29</v>
      </c>
      <c r="M215">
        <v>4</v>
      </c>
      <c r="N215" t="s">
        <v>30</v>
      </c>
      <c r="O215">
        <v>66</v>
      </c>
      <c r="P215" t="s">
        <v>29</v>
      </c>
      <c r="Q215" t="s">
        <v>31</v>
      </c>
      <c r="R215">
        <v>1</v>
      </c>
      <c r="S215" t="s">
        <v>56</v>
      </c>
      <c r="T215">
        <v>1</v>
      </c>
      <c r="U215" t="s">
        <v>33</v>
      </c>
      <c r="V215" t="s">
        <v>33</v>
      </c>
      <c r="W215" t="s">
        <v>40</v>
      </c>
    </row>
    <row r="216" spans="1:23">
      <c r="A216" t="s">
        <v>41</v>
      </c>
      <c r="B216">
        <v>36</v>
      </c>
      <c r="C216" t="str">
        <f t="shared" si="6"/>
        <v>up_2_years</v>
      </c>
      <c r="D216" t="s">
        <v>24</v>
      </c>
      <c r="E216" t="s">
        <v>25</v>
      </c>
      <c r="F216">
        <v>3342</v>
      </c>
      <c r="G216" t="str">
        <f t="shared" si="7"/>
        <v>up_2000</v>
      </c>
      <c r="H216" t="s">
        <v>26</v>
      </c>
      <c r="I216" t="s">
        <v>27</v>
      </c>
      <c r="J216">
        <v>4</v>
      </c>
      <c r="K216" t="s">
        <v>28</v>
      </c>
      <c r="L216" t="s">
        <v>29</v>
      </c>
      <c r="M216">
        <v>2</v>
      </c>
      <c r="N216" t="s">
        <v>54</v>
      </c>
      <c r="O216">
        <v>51</v>
      </c>
      <c r="P216" t="s">
        <v>29</v>
      </c>
      <c r="Q216" t="s">
        <v>31</v>
      </c>
      <c r="R216">
        <v>1</v>
      </c>
      <c r="S216" t="s">
        <v>32</v>
      </c>
      <c r="T216">
        <v>1</v>
      </c>
      <c r="U216" t="s">
        <v>33</v>
      </c>
      <c r="V216" t="s">
        <v>33</v>
      </c>
      <c r="W216" t="s">
        <v>34</v>
      </c>
    </row>
    <row r="217" spans="1:23">
      <c r="A217" t="s">
        <v>35</v>
      </c>
      <c r="B217">
        <v>6</v>
      </c>
      <c r="C217" t="str">
        <f t="shared" si="6"/>
        <v>lo_1_year</v>
      </c>
      <c r="D217" t="s">
        <v>24</v>
      </c>
      <c r="E217" t="s">
        <v>75</v>
      </c>
      <c r="F217">
        <v>932</v>
      </c>
      <c r="G217" t="str">
        <f t="shared" si="7"/>
        <v>lo_1000</v>
      </c>
      <c r="H217" t="s">
        <v>26</v>
      </c>
      <c r="I217" t="s">
        <v>43</v>
      </c>
      <c r="J217">
        <v>1</v>
      </c>
      <c r="K217" t="s">
        <v>39</v>
      </c>
      <c r="L217" t="s">
        <v>29</v>
      </c>
      <c r="M217">
        <v>3</v>
      </c>
      <c r="N217" t="s">
        <v>47</v>
      </c>
      <c r="O217">
        <v>39</v>
      </c>
      <c r="P217" t="s">
        <v>29</v>
      </c>
      <c r="Q217" t="s">
        <v>31</v>
      </c>
      <c r="R217">
        <v>2</v>
      </c>
      <c r="S217" t="s">
        <v>44</v>
      </c>
      <c r="T217">
        <v>1</v>
      </c>
      <c r="U217" t="s">
        <v>29</v>
      </c>
      <c r="V217" t="s">
        <v>33</v>
      </c>
      <c r="W217" t="s">
        <v>34</v>
      </c>
    </row>
    <row r="218" spans="1:23">
      <c r="A218" t="s">
        <v>23</v>
      </c>
      <c r="B218">
        <v>18</v>
      </c>
      <c r="C218" t="str">
        <f t="shared" si="6"/>
        <v>1_2_years</v>
      </c>
      <c r="D218" t="s">
        <v>64</v>
      </c>
      <c r="E218" t="s">
        <v>62</v>
      </c>
      <c r="F218">
        <v>3104</v>
      </c>
      <c r="G218" t="str">
        <f t="shared" si="7"/>
        <v>up_2000</v>
      </c>
      <c r="H218" t="s">
        <v>37</v>
      </c>
      <c r="I218" t="s">
        <v>43</v>
      </c>
      <c r="J218">
        <v>3</v>
      </c>
      <c r="K218" t="s">
        <v>28</v>
      </c>
      <c r="L218" t="s">
        <v>29</v>
      </c>
      <c r="M218">
        <v>1</v>
      </c>
      <c r="N218" t="s">
        <v>47</v>
      </c>
      <c r="O218">
        <v>31</v>
      </c>
      <c r="P218" t="s">
        <v>65</v>
      </c>
      <c r="Q218" t="s">
        <v>31</v>
      </c>
      <c r="R218">
        <v>1</v>
      </c>
      <c r="S218" t="s">
        <v>32</v>
      </c>
      <c r="T218">
        <v>1</v>
      </c>
      <c r="U218" t="s">
        <v>33</v>
      </c>
      <c r="V218" t="s">
        <v>33</v>
      </c>
      <c r="W218" t="s">
        <v>34</v>
      </c>
    </row>
    <row r="219" spans="1:23">
      <c r="A219" t="s">
        <v>67</v>
      </c>
      <c r="B219">
        <v>36</v>
      </c>
      <c r="C219" t="str">
        <f t="shared" si="6"/>
        <v>up_2_years</v>
      </c>
      <c r="D219" t="s">
        <v>36</v>
      </c>
      <c r="E219" t="s">
        <v>25</v>
      </c>
      <c r="F219">
        <v>3913</v>
      </c>
      <c r="G219" t="str">
        <f t="shared" si="7"/>
        <v>up_2000</v>
      </c>
      <c r="H219" t="s">
        <v>37</v>
      </c>
      <c r="I219" t="s">
        <v>38</v>
      </c>
      <c r="J219">
        <v>2</v>
      </c>
      <c r="K219" t="s">
        <v>28</v>
      </c>
      <c r="L219" t="s">
        <v>29</v>
      </c>
      <c r="M219">
        <v>2</v>
      </c>
      <c r="N219" t="s">
        <v>30</v>
      </c>
      <c r="O219">
        <v>23</v>
      </c>
      <c r="P219" t="s">
        <v>29</v>
      </c>
      <c r="Q219" t="s">
        <v>31</v>
      </c>
      <c r="R219">
        <v>1</v>
      </c>
      <c r="S219" t="s">
        <v>32</v>
      </c>
      <c r="T219">
        <v>1</v>
      </c>
      <c r="U219" t="s">
        <v>33</v>
      </c>
      <c r="V219" t="s">
        <v>33</v>
      </c>
      <c r="W219" t="s">
        <v>34</v>
      </c>
    </row>
    <row r="220" spans="1:23">
      <c r="A220" t="s">
        <v>23</v>
      </c>
      <c r="B220">
        <v>24</v>
      </c>
      <c r="C220" t="str">
        <f t="shared" si="6"/>
        <v>1_2_years</v>
      </c>
      <c r="D220" t="s">
        <v>36</v>
      </c>
      <c r="E220" t="s">
        <v>45</v>
      </c>
      <c r="F220">
        <v>3021</v>
      </c>
      <c r="G220" t="str">
        <f t="shared" si="7"/>
        <v>up_2000</v>
      </c>
      <c r="H220" t="s">
        <v>37</v>
      </c>
      <c r="I220" t="s">
        <v>38</v>
      </c>
      <c r="J220">
        <v>2</v>
      </c>
      <c r="K220" t="s">
        <v>58</v>
      </c>
      <c r="L220" t="s">
        <v>29</v>
      </c>
      <c r="M220">
        <v>2</v>
      </c>
      <c r="N220" t="s">
        <v>30</v>
      </c>
      <c r="O220">
        <v>24</v>
      </c>
      <c r="P220" t="s">
        <v>29</v>
      </c>
      <c r="Q220" t="s">
        <v>55</v>
      </c>
      <c r="R220">
        <v>1</v>
      </c>
      <c r="S220" t="s">
        <v>44</v>
      </c>
      <c r="T220">
        <v>1</v>
      </c>
      <c r="U220" t="s">
        <v>29</v>
      </c>
      <c r="V220" t="s">
        <v>33</v>
      </c>
      <c r="W220" t="s">
        <v>34</v>
      </c>
    </row>
    <row r="221" spans="1:23">
      <c r="A221" t="s">
        <v>41</v>
      </c>
      <c r="B221">
        <v>10</v>
      </c>
      <c r="C221" t="str">
        <f t="shared" si="6"/>
        <v>lo_1_year</v>
      </c>
      <c r="D221" t="s">
        <v>36</v>
      </c>
      <c r="E221" t="s">
        <v>50</v>
      </c>
      <c r="F221">
        <v>1364</v>
      </c>
      <c r="G221" t="str">
        <f t="shared" si="7"/>
        <v>1000_2000</v>
      </c>
      <c r="H221" t="s">
        <v>37</v>
      </c>
      <c r="I221" t="s">
        <v>38</v>
      </c>
      <c r="J221">
        <v>2</v>
      </c>
      <c r="K221" t="s">
        <v>39</v>
      </c>
      <c r="L221" t="s">
        <v>29</v>
      </c>
      <c r="M221">
        <v>4</v>
      </c>
      <c r="N221" t="s">
        <v>54</v>
      </c>
      <c r="O221">
        <v>64</v>
      </c>
      <c r="P221" t="s">
        <v>29</v>
      </c>
      <c r="Q221" t="s">
        <v>31</v>
      </c>
      <c r="R221">
        <v>1</v>
      </c>
      <c r="S221" t="s">
        <v>32</v>
      </c>
      <c r="T221">
        <v>1</v>
      </c>
      <c r="U221" t="s">
        <v>33</v>
      </c>
      <c r="V221" t="s">
        <v>33</v>
      </c>
      <c r="W221" t="s">
        <v>34</v>
      </c>
    </row>
    <row r="222" spans="1:23">
      <c r="A222" t="s">
        <v>35</v>
      </c>
      <c r="B222">
        <v>12</v>
      </c>
      <c r="C222" t="str">
        <f t="shared" si="6"/>
        <v>lo_1_year</v>
      </c>
      <c r="D222" t="s">
        <v>36</v>
      </c>
      <c r="E222" t="s">
        <v>25</v>
      </c>
      <c r="F222">
        <v>625</v>
      </c>
      <c r="G222" t="str">
        <f t="shared" si="7"/>
        <v>lo_1000</v>
      </c>
      <c r="H222" t="s">
        <v>37</v>
      </c>
      <c r="I222" t="s">
        <v>61</v>
      </c>
      <c r="J222">
        <v>4</v>
      </c>
      <c r="K222" t="s">
        <v>60</v>
      </c>
      <c r="L222" t="s">
        <v>46</v>
      </c>
      <c r="M222">
        <v>1</v>
      </c>
      <c r="N222" t="s">
        <v>30</v>
      </c>
      <c r="O222">
        <v>26</v>
      </c>
      <c r="P222" t="s">
        <v>65</v>
      </c>
      <c r="Q222" t="s">
        <v>31</v>
      </c>
      <c r="R222">
        <v>1</v>
      </c>
      <c r="S222" t="s">
        <v>44</v>
      </c>
      <c r="T222">
        <v>1</v>
      </c>
      <c r="U222" t="s">
        <v>29</v>
      </c>
      <c r="V222" t="s">
        <v>33</v>
      </c>
      <c r="W222" t="s">
        <v>34</v>
      </c>
    </row>
    <row r="223" spans="1:23">
      <c r="A223" t="s">
        <v>23</v>
      </c>
      <c r="B223">
        <v>12</v>
      </c>
      <c r="C223" t="str">
        <f t="shared" si="6"/>
        <v>lo_1_year</v>
      </c>
      <c r="D223" t="s">
        <v>36</v>
      </c>
      <c r="E223" t="s">
        <v>42</v>
      </c>
      <c r="F223">
        <v>1200</v>
      </c>
      <c r="G223" t="str">
        <f t="shared" si="7"/>
        <v>1000_2000</v>
      </c>
      <c r="H223" t="s">
        <v>26</v>
      </c>
      <c r="I223" t="s">
        <v>38</v>
      </c>
      <c r="J223">
        <v>4</v>
      </c>
      <c r="K223" t="s">
        <v>39</v>
      </c>
      <c r="L223" t="s">
        <v>29</v>
      </c>
      <c r="M223">
        <v>4</v>
      </c>
      <c r="N223" t="s">
        <v>47</v>
      </c>
      <c r="O223">
        <v>23</v>
      </c>
      <c r="P223" t="s">
        <v>65</v>
      </c>
      <c r="Q223" t="s">
        <v>55</v>
      </c>
      <c r="R223">
        <v>1</v>
      </c>
      <c r="S223" t="s">
        <v>32</v>
      </c>
      <c r="T223">
        <v>1</v>
      </c>
      <c r="U223" t="s">
        <v>33</v>
      </c>
      <c r="V223" t="s">
        <v>33</v>
      </c>
      <c r="W223" t="s">
        <v>34</v>
      </c>
    </row>
    <row r="224" spans="1:23">
      <c r="A224" t="s">
        <v>41</v>
      </c>
      <c r="B224">
        <v>12</v>
      </c>
      <c r="C224" t="str">
        <f t="shared" si="6"/>
        <v>lo_1_year</v>
      </c>
      <c r="D224" t="s">
        <v>36</v>
      </c>
      <c r="E224" t="s">
        <v>25</v>
      </c>
      <c r="F224">
        <v>707</v>
      </c>
      <c r="G224" t="str">
        <f t="shared" si="7"/>
        <v>lo_1000</v>
      </c>
      <c r="H224" t="s">
        <v>37</v>
      </c>
      <c r="I224" t="s">
        <v>38</v>
      </c>
      <c r="J224">
        <v>4</v>
      </c>
      <c r="K224" t="s">
        <v>28</v>
      </c>
      <c r="L224" t="s">
        <v>29</v>
      </c>
      <c r="M224">
        <v>2</v>
      </c>
      <c r="N224" t="s">
        <v>30</v>
      </c>
      <c r="O224">
        <v>30</v>
      </c>
      <c r="P224" t="s">
        <v>65</v>
      </c>
      <c r="Q224" t="s">
        <v>31</v>
      </c>
      <c r="R224">
        <v>2</v>
      </c>
      <c r="S224" t="s">
        <v>32</v>
      </c>
      <c r="T224">
        <v>1</v>
      </c>
      <c r="U224" t="s">
        <v>29</v>
      </c>
      <c r="V224" t="s">
        <v>33</v>
      </c>
      <c r="W224" t="s">
        <v>34</v>
      </c>
    </row>
    <row r="225" spans="1:23">
      <c r="A225" t="s">
        <v>41</v>
      </c>
      <c r="B225">
        <v>24</v>
      </c>
      <c r="C225" t="str">
        <f t="shared" si="6"/>
        <v>1_2_years</v>
      </c>
      <c r="D225" t="s">
        <v>49</v>
      </c>
      <c r="E225" t="s">
        <v>62</v>
      </c>
      <c r="F225">
        <v>2978</v>
      </c>
      <c r="G225" t="str">
        <f t="shared" si="7"/>
        <v>up_2000</v>
      </c>
      <c r="H225" t="s">
        <v>26</v>
      </c>
      <c r="I225" t="s">
        <v>38</v>
      </c>
      <c r="J225">
        <v>4</v>
      </c>
      <c r="K225" t="s">
        <v>28</v>
      </c>
      <c r="L225" t="s">
        <v>29</v>
      </c>
      <c r="M225">
        <v>4</v>
      </c>
      <c r="N225" t="s">
        <v>30</v>
      </c>
      <c r="O225">
        <v>32</v>
      </c>
      <c r="P225" t="s">
        <v>29</v>
      </c>
      <c r="Q225" t="s">
        <v>31</v>
      </c>
      <c r="R225">
        <v>2</v>
      </c>
      <c r="S225" t="s">
        <v>32</v>
      </c>
      <c r="T225">
        <v>2</v>
      </c>
      <c r="U225" t="s">
        <v>33</v>
      </c>
      <c r="V225" t="s">
        <v>33</v>
      </c>
      <c r="W225" t="s">
        <v>34</v>
      </c>
    </row>
    <row r="226" spans="1:23">
      <c r="A226" t="s">
        <v>41</v>
      </c>
      <c r="B226">
        <v>15</v>
      </c>
      <c r="C226" t="str">
        <f t="shared" si="6"/>
        <v>1_2_years</v>
      </c>
      <c r="D226" t="s">
        <v>36</v>
      </c>
      <c r="E226" t="s">
        <v>53</v>
      </c>
      <c r="F226">
        <v>4657</v>
      </c>
      <c r="G226" t="str">
        <f t="shared" si="7"/>
        <v>up_2000</v>
      </c>
      <c r="H226" t="s">
        <v>37</v>
      </c>
      <c r="I226" t="s">
        <v>38</v>
      </c>
      <c r="J226">
        <v>3</v>
      </c>
      <c r="K226" t="s">
        <v>28</v>
      </c>
      <c r="L226" t="s">
        <v>29</v>
      </c>
      <c r="M226">
        <v>2</v>
      </c>
      <c r="N226" t="s">
        <v>54</v>
      </c>
      <c r="O226">
        <v>30</v>
      </c>
      <c r="P226" t="s">
        <v>29</v>
      </c>
      <c r="Q226" t="s">
        <v>31</v>
      </c>
      <c r="R226">
        <v>1</v>
      </c>
      <c r="S226" t="s">
        <v>32</v>
      </c>
      <c r="T226">
        <v>1</v>
      </c>
      <c r="U226" t="s">
        <v>33</v>
      </c>
      <c r="V226" t="s">
        <v>33</v>
      </c>
      <c r="W226" t="s">
        <v>34</v>
      </c>
    </row>
    <row r="227" spans="1:23">
      <c r="A227" t="s">
        <v>41</v>
      </c>
      <c r="B227">
        <v>36</v>
      </c>
      <c r="C227" t="str">
        <f t="shared" si="6"/>
        <v>up_2_years</v>
      </c>
      <c r="D227" t="s">
        <v>64</v>
      </c>
      <c r="E227" t="s">
        <v>72</v>
      </c>
      <c r="F227">
        <v>2613</v>
      </c>
      <c r="G227" t="str">
        <f t="shared" si="7"/>
        <v>up_2000</v>
      </c>
      <c r="H227" t="s">
        <v>37</v>
      </c>
      <c r="I227" t="s">
        <v>38</v>
      </c>
      <c r="J227">
        <v>4</v>
      </c>
      <c r="K227" t="s">
        <v>28</v>
      </c>
      <c r="L227" t="s">
        <v>29</v>
      </c>
      <c r="M227">
        <v>2</v>
      </c>
      <c r="N227" t="s">
        <v>54</v>
      </c>
      <c r="O227">
        <v>27</v>
      </c>
      <c r="P227" t="s">
        <v>29</v>
      </c>
      <c r="Q227" t="s">
        <v>31</v>
      </c>
      <c r="R227">
        <v>2</v>
      </c>
      <c r="S227" t="s">
        <v>32</v>
      </c>
      <c r="T227">
        <v>1</v>
      </c>
      <c r="U227" t="s">
        <v>29</v>
      </c>
      <c r="V227" t="s">
        <v>33</v>
      </c>
      <c r="W227" t="s">
        <v>34</v>
      </c>
    </row>
    <row r="228" spans="1:23">
      <c r="A228" t="s">
        <v>35</v>
      </c>
      <c r="B228">
        <v>48</v>
      </c>
      <c r="C228" t="str">
        <f t="shared" si="6"/>
        <v>up_2_years</v>
      </c>
      <c r="D228" t="s">
        <v>36</v>
      </c>
      <c r="E228" t="s">
        <v>25</v>
      </c>
      <c r="F228">
        <v>10961</v>
      </c>
      <c r="G228" t="str">
        <f t="shared" si="7"/>
        <v>up_2000</v>
      </c>
      <c r="H228" t="s">
        <v>57</v>
      </c>
      <c r="I228" t="s">
        <v>43</v>
      </c>
      <c r="J228">
        <v>1</v>
      </c>
      <c r="K228" t="s">
        <v>28</v>
      </c>
      <c r="L228" t="s">
        <v>70</v>
      </c>
      <c r="M228">
        <v>2</v>
      </c>
      <c r="N228" t="s">
        <v>51</v>
      </c>
      <c r="O228">
        <v>27</v>
      </c>
      <c r="P228" t="s">
        <v>65</v>
      </c>
      <c r="Q228" t="s">
        <v>31</v>
      </c>
      <c r="R228">
        <v>2</v>
      </c>
      <c r="S228" t="s">
        <v>32</v>
      </c>
      <c r="T228">
        <v>1</v>
      </c>
      <c r="U228" t="s">
        <v>33</v>
      </c>
      <c r="V228" t="s">
        <v>33</v>
      </c>
      <c r="W228" t="s">
        <v>40</v>
      </c>
    </row>
    <row r="229" spans="1:23">
      <c r="A229" t="s">
        <v>23</v>
      </c>
      <c r="B229">
        <v>12</v>
      </c>
      <c r="C229" t="str">
        <f t="shared" si="6"/>
        <v>lo_1_year</v>
      </c>
      <c r="D229" t="s">
        <v>36</v>
      </c>
      <c r="E229" t="s">
        <v>45</v>
      </c>
      <c r="F229">
        <v>7865</v>
      </c>
      <c r="G229" t="str">
        <f t="shared" si="7"/>
        <v>up_2000</v>
      </c>
      <c r="H229" t="s">
        <v>37</v>
      </c>
      <c r="I229" t="s">
        <v>27</v>
      </c>
      <c r="J229">
        <v>4</v>
      </c>
      <c r="K229" t="s">
        <v>28</v>
      </c>
      <c r="L229" t="s">
        <v>29</v>
      </c>
      <c r="M229">
        <v>4</v>
      </c>
      <c r="N229" t="s">
        <v>51</v>
      </c>
      <c r="O229">
        <v>53</v>
      </c>
      <c r="P229" t="s">
        <v>29</v>
      </c>
      <c r="Q229" t="s">
        <v>48</v>
      </c>
      <c r="R229">
        <v>1</v>
      </c>
      <c r="S229" t="s">
        <v>56</v>
      </c>
      <c r="T229">
        <v>1</v>
      </c>
      <c r="U229" t="s">
        <v>33</v>
      </c>
      <c r="V229" t="s">
        <v>33</v>
      </c>
      <c r="W229" t="s">
        <v>40</v>
      </c>
    </row>
    <row r="230" spans="1:23">
      <c r="A230" t="s">
        <v>41</v>
      </c>
      <c r="B230">
        <v>9</v>
      </c>
      <c r="C230" t="str">
        <f t="shared" si="6"/>
        <v>lo_1_year</v>
      </c>
      <c r="D230" t="s">
        <v>36</v>
      </c>
      <c r="E230" t="s">
        <v>25</v>
      </c>
      <c r="F230">
        <v>1478</v>
      </c>
      <c r="G230" t="str">
        <f t="shared" si="7"/>
        <v>1000_2000</v>
      </c>
      <c r="H230" t="s">
        <v>37</v>
      </c>
      <c r="I230" t="s">
        <v>43</v>
      </c>
      <c r="J230">
        <v>4</v>
      </c>
      <c r="K230" t="s">
        <v>28</v>
      </c>
      <c r="L230" t="s">
        <v>29</v>
      </c>
      <c r="M230">
        <v>2</v>
      </c>
      <c r="N230" t="s">
        <v>54</v>
      </c>
      <c r="O230">
        <v>22</v>
      </c>
      <c r="P230" t="s">
        <v>29</v>
      </c>
      <c r="Q230" t="s">
        <v>31</v>
      </c>
      <c r="R230">
        <v>1</v>
      </c>
      <c r="S230" t="s">
        <v>32</v>
      </c>
      <c r="T230">
        <v>1</v>
      </c>
      <c r="U230" t="s">
        <v>29</v>
      </c>
      <c r="V230" t="s">
        <v>33</v>
      </c>
      <c r="W230" t="s">
        <v>40</v>
      </c>
    </row>
    <row r="231" spans="1:23">
      <c r="A231" t="s">
        <v>23</v>
      </c>
      <c r="B231">
        <v>24</v>
      </c>
      <c r="C231" t="str">
        <f t="shared" si="6"/>
        <v>1_2_years</v>
      </c>
      <c r="D231" t="s">
        <v>36</v>
      </c>
      <c r="E231" t="s">
        <v>45</v>
      </c>
      <c r="F231">
        <v>3149</v>
      </c>
      <c r="G231" t="str">
        <f t="shared" si="7"/>
        <v>up_2000</v>
      </c>
      <c r="H231" t="s">
        <v>37</v>
      </c>
      <c r="I231" t="s">
        <v>61</v>
      </c>
      <c r="J231">
        <v>4</v>
      </c>
      <c r="K231" t="s">
        <v>28</v>
      </c>
      <c r="L231" t="s">
        <v>29</v>
      </c>
      <c r="M231">
        <v>1</v>
      </c>
      <c r="N231" t="s">
        <v>51</v>
      </c>
      <c r="O231">
        <v>22</v>
      </c>
      <c r="P231" t="s">
        <v>65</v>
      </c>
      <c r="Q231" t="s">
        <v>48</v>
      </c>
      <c r="R231">
        <v>1</v>
      </c>
      <c r="S231" t="s">
        <v>32</v>
      </c>
      <c r="T231">
        <v>1</v>
      </c>
      <c r="U231" t="s">
        <v>29</v>
      </c>
      <c r="V231" t="s">
        <v>33</v>
      </c>
      <c r="W231" t="s">
        <v>34</v>
      </c>
    </row>
    <row r="232" spans="1:23">
      <c r="A232" t="s">
        <v>67</v>
      </c>
      <c r="B232">
        <v>36</v>
      </c>
      <c r="C232" t="str">
        <f t="shared" si="6"/>
        <v>up_2_years</v>
      </c>
      <c r="D232" t="s">
        <v>36</v>
      </c>
      <c r="E232" t="s">
        <v>25</v>
      </c>
      <c r="F232">
        <v>4210</v>
      </c>
      <c r="G232" t="str">
        <f t="shared" si="7"/>
        <v>up_2000</v>
      </c>
      <c r="H232" t="s">
        <v>37</v>
      </c>
      <c r="I232" t="s">
        <v>38</v>
      </c>
      <c r="J232">
        <v>4</v>
      </c>
      <c r="K232" t="s">
        <v>28</v>
      </c>
      <c r="L232" t="s">
        <v>29</v>
      </c>
      <c r="M232">
        <v>2</v>
      </c>
      <c r="N232" t="s">
        <v>54</v>
      </c>
      <c r="O232">
        <v>26</v>
      </c>
      <c r="P232" t="s">
        <v>29</v>
      </c>
      <c r="Q232" t="s">
        <v>31</v>
      </c>
      <c r="R232">
        <v>1</v>
      </c>
      <c r="S232" t="s">
        <v>32</v>
      </c>
      <c r="T232">
        <v>1</v>
      </c>
      <c r="U232" t="s">
        <v>29</v>
      </c>
      <c r="V232" t="s">
        <v>33</v>
      </c>
      <c r="W232" t="s">
        <v>40</v>
      </c>
    </row>
    <row r="233" spans="1:23">
      <c r="A233" t="s">
        <v>41</v>
      </c>
      <c r="B233">
        <v>9</v>
      </c>
      <c r="C233" t="str">
        <f t="shared" si="6"/>
        <v>lo_1_year</v>
      </c>
      <c r="D233" t="s">
        <v>36</v>
      </c>
      <c r="E233" t="s">
        <v>50</v>
      </c>
      <c r="F233">
        <v>2507</v>
      </c>
      <c r="G233" t="str">
        <f t="shared" si="7"/>
        <v>up_2000</v>
      </c>
      <c r="H233" t="s">
        <v>52</v>
      </c>
      <c r="I233" t="s">
        <v>27</v>
      </c>
      <c r="J233">
        <v>2</v>
      </c>
      <c r="K233" t="s">
        <v>28</v>
      </c>
      <c r="L233" t="s">
        <v>29</v>
      </c>
      <c r="M233">
        <v>4</v>
      </c>
      <c r="N233" t="s">
        <v>51</v>
      </c>
      <c r="O233">
        <v>51</v>
      </c>
      <c r="P233" t="s">
        <v>29</v>
      </c>
      <c r="Q233" t="s">
        <v>48</v>
      </c>
      <c r="R233">
        <v>1</v>
      </c>
      <c r="S233" t="s">
        <v>44</v>
      </c>
      <c r="T233">
        <v>1</v>
      </c>
      <c r="U233" t="s">
        <v>29</v>
      </c>
      <c r="V233" t="s">
        <v>33</v>
      </c>
      <c r="W233" t="s">
        <v>34</v>
      </c>
    </row>
    <row r="234" spans="1:23">
      <c r="A234" t="s">
        <v>41</v>
      </c>
      <c r="B234">
        <v>12</v>
      </c>
      <c r="C234" t="str">
        <f t="shared" si="6"/>
        <v>lo_1_year</v>
      </c>
      <c r="D234" t="s">
        <v>36</v>
      </c>
      <c r="E234" t="s">
        <v>25</v>
      </c>
      <c r="F234">
        <v>2141</v>
      </c>
      <c r="G234" t="str">
        <f t="shared" si="7"/>
        <v>up_2000</v>
      </c>
      <c r="H234" t="s">
        <v>63</v>
      </c>
      <c r="I234" t="s">
        <v>43</v>
      </c>
      <c r="J234">
        <v>3</v>
      </c>
      <c r="K234" t="s">
        <v>28</v>
      </c>
      <c r="L234" t="s">
        <v>29</v>
      </c>
      <c r="M234">
        <v>1</v>
      </c>
      <c r="N234" t="s">
        <v>51</v>
      </c>
      <c r="O234">
        <v>35</v>
      </c>
      <c r="P234" t="s">
        <v>29</v>
      </c>
      <c r="Q234" t="s">
        <v>31</v>
      </c>
      <c r="R234">
        <v>1</v>
      </c>
      <c r="S234" t="s">
        <v>32</v>
      </c>
      <c r="T234">
        <v>1</v>
      </c>
      <c r="U234" t="s">
        <v>29</v>
      </c>
      <c r="V234" t="s">
        <v>33</v>
      </c>
      <c r="W234" t="s">
        <v>34</v>
      </c>
    </row>
    <row r="235" spans="1:23">
      <c r="A235" t="s">
        <v>35</v>
      </c>
      <c r="B235">
        <v>18</v>
      </c>
      <c r="C235" t="str">
        <f t="shared" si="6"/>
        <v>1_2_years</v>
      </c>
      <c r="D235" t="s">
        <v>36</v>
      </c>
      <c r="E235" t="s">
        <v>25</v>
      </c>
      <c r="F235">
        <v>866</v>
      </c>
      <c r="G235" t="str">
        <f t="shared" si="7"/>
        <v>lo_1000</v>
      </c>
      <c r="H235" t="s">
        <v>37</v>
      </c>
      <c r="I235" t="s">
        <v>38</v>
      </c>
      <c r="J235">
        <v>4</v>
      </c>
      <c r="K235" t="s">
        <v>60</v>
      </c>
      <c r="L235" t="s">
        <v>46</v>
      </c>
      <c r="M235">
        <v>2</v>
      </c>
      <c r="N235" t="s">
        <v>30</v>
      </c>
      <c r="O235">
        <v>25</v>
      </c>
      <c r="P235" t="s">
        <v>29</v>
      </c>
      <c r="Q235" t="s">
        <v>31</v>
      </c>
      <c r="R235">
        <v>1</v>
      </c>
      <c r="S235" t="s">
        <v>44</v>
      </c>
      <c r="T235">
        <v>1</v>
      </c>
      <c r="U235" t="s">
        <v>29</v>
      </c>
      <c r="V235" t="s">
        <v>33</v>
      </c>
      <c r="W235" t="s">
        <v>34</v>
      </c>
    </row>
    <row r="236" spans="1:23">
      <c r="A236" t="s">
        <v>41</v>
      </c>
      <c r="B236">
        <v>4</v>
      </c>
      <c r="C236" t="str">
        <f t="shared" si="6"/>
        <v>lo_1_year</v>
      </c>
      <c r="D236" t="s">
        <v>24</v>
      </c>
      <c r="E236" t="s">
        <v>25</v>
      </c>
      <c r="F236">
        <v>1544</v>
      </c>
      <c r="G236" t="str">
        <f t="shared" si="7"/>
        <v>1000_2000</v>
      </c>
      <c r="H236" t="s">
        <v>37</v>
      </c>
      <c r="I236" t="s">
        <v>43</v>
      </c>
      <c r="J236">
        <v>2</v>
      </c>
      <c r="K236" t="s">
        <v>28</v>
      </c>
      <c r="L236" t="s">
        <v>29</v>
      </c>
      <c r="M236">
        <v>1</v>
      </c>
      <c r="N236" t="s">
        <v>30</v>
      </c>
      <c r="O236">
        <v>42</v>
      </c>
      <c r="P236" t="s">
        <v>29</v>
      </c>
      <c r="Q236" t="s">
        <v>31</v>
      </c>
      <c r="R236">
        <v>3</v>
      </c>
      <c r="S236" t="s">
        <v>44</v>
      </c>
      <c r="T236">
        <v>2</v>
      </c>
      <c r="U236" t="s">
        <v>29</v>
      </c>
      <c r="V236" t="s">
        <v>33</v>
      </c>
      <c r="W236" t="s">
        <v>34</v>
      </c>
    </row>
    <row r="237" spans="1:23">
      <c r="A237" t="s">
        <v>23</v>
      </c>
      <c r="B237">
        <v>24</v>
      </c>
      <c r="C237" t="str">
        <f t="shared" si="6"/>
        <v>1_2_years</v>
      </c>
      <c r="D237" t="s">
        <v>36</v>
      </c>
      <c r="E237" t="s">
        <v>25</v>
      </c>
      <c r="F237">
        <v>1823</v>
      </c>
      <c r="G237" t="str">
        <f t="shared" si="7"/>
        <v>1000_2000</v>
      </c>
      <c r="H237" t="s">
        <v>37</v>
      </c>
      <c r="I237" t="s">
        <v>59</v>
      </c>
      <c r="J237">
        <v>4</v>
      </c>
      <c r="K237" t="s">
        <v>28</v>
      </c>
      <c r="L237" t="s">
        <v>29</v>
      </c>
      <c r="M237">
        <v>2</v>
      </c>
      <c r="N237" t="s">
        <v>54</v>
      </c>
      <c r="O237">
        <v>30</v>
      </c>
      <c r="P237" t="s">
        <v>69</v>
      </c>
      <c r="Q237" t="s">
        <v>31</v>
      </c>
      <c r="R237">
        <v>1</v>
      </c>
      <c r="S237" t="s">
        <v>56</v>
      </c>
      <c r="T237">
        <v>2</v>
      </c>
      <c r="U237" t="s">
        <v>29</v>
      </c>
      <c r="V237" t="s">
        <v>33</v>
      </c>
      <c r="W237" t="s">
        <v>40</v>
      </c>
    </row>
    <row r="238" spans="1:23">
      <c r="A238" t="s">
        <v>35</v>
      </c>
      <c r="B238">
        <v>6</v>
      </c>
      <c r="C238" t="str">
        <f t="shared" si="6"/>
        <v>lo_1_year</v>
      </c>
      <c r="D238" t="s">
        <v>36</v>
      </c>
      <c r="E238" t="s">
        <v>50</v>
      </c>
      <c r="F238">
        <v>14555</v>
      </c>
      <c r="G238" t="str">
        <f t="shared" si="7"/>
        <v>up_2000</v>
      </c>
      <c r="H238" t="s">
        <v>26</v>
      </c>
      <c r="I238" t="s">
        <v>59</v>
      </c>
      <c r="J238">
        <v>1</v>
      </c>
      <c r="K238" t="s">
        <v>28</v>
      </c>
      <c r="L238" t="s">
        <v>29</v>
      </c>
      <c r="M238">
        <v>2</v>
      </c>
      <c r="N238" t="s">
        <v>47</v>
      </c>
      <c r="O238">
        <v>23</v>
      </c>
      <c r="P238" t="s">
        <v>29</v>
      </c>
      <c r="Q238" t="s">
        <v>31</v>
      </c>
      <c r="R238">
        <v>1</v>
      </c>
      <c r="S238" t="s">
        <v>73</v>
      </c>
      <c r="T238">
        <v>1</v>
      </c>
      <c r="U238" t="s">
        <v>33</v>
      </c>
      <c r="V238" t="s">
        <v>33</v>
      </c>
      <c r="W238" t="s">
        <v>40</v>
      </c>
    </row>
    <row r="239" spans="1:23">
      <c r="A239" t="s">
        <v>35</v>
      </c>
      <c r="B239">
        <v>21</v>
      </c>
      <c r="C239" t="str">
        <f t="shared" si="6"/>
        <v>1_2_years</v>
      </c>
      <c r="D239" t="s">
        <v>36</v>
      </c>
      <c r="E239" t="s">
        <v>62</v>
      </c>
      <c r="F239">
        <v>2767</v>
      </c>
      <c r="G239" t="str">
        <f t="shared" si="7"/>
        <v>up_2000</v>
      </c>
      <c r="H239" t="s">
        <v>63</v>
      </c>
      <c r="I239" t="s">
        <v>27</v>
      </c>
      <c r="J239">
        <v>4</v>
      </c>
      <c r="K239" t="s">
        <v>58</v>
      </c>
      <c r="L239" t="s">
        <v>29</v>
      </c>
      <c r="M239">
        <v>2</v>
      </c>
      <c r="N239" t="s">
        <v>54</v>
      </c>
      <c r="O239">
        <v>61</v>
      </c>
      <c r="P239" t="s">
        <v>65</v>
      </c>
      <c r="Q239" t="s">
        <v>55</v>
      </c>
      <c r="R239">
        <v>2</v>
      </c>
      <c r="S239" t="s">
        <v>44</v>
      </c>
      <c r="T239">
        <v>1</v>
      </c>
      <c r="U239" t="s">
        <v>29</v>
      </c>
      <c r="V239" t="s">
        <v>33</v>
      </c>
      <c r="W239" t="s">
        <v>40</v>
      </c>
    </row>
    <row r="240" spans="1:23">
      <c r="A240" t="s">
        <v>41</v>
      </c>
      <c r="B240">
        <v>12</v>
      </c>
      <c r="C240" t="str">
        <f t="shared" si="6"/>
        <v>lo_1_year</v>
      </c>
      <c r="D240" t="s">
        <v>24</v>
      </c>
      <c r="E240" t="s">
        <v>25</v>
      </c>
      <c r="F240">
        <v>1291</v>
      </c>
      <c r="G240" t="str">
        <f t="shared" si="7"/>
        <v>1000_2000</v>
      </c>
      <c r="H240" t="s">
        <v>37</v>
      </c>
      <c r="I240" t="s">
        <v>38</v>
      </c>
      <c r="J240">
        <v>4</v>
      </c>
      <c r="K240" t="s">
        <v>39</v>
      </c>
      <c r="L240" t="s">
        <v>29</v>
      </c>
      <c r="M240">
        <v>2</v>
      </c>
      <c r="N240" t="s">
        <v>47</v>
      </c>
      <c r="O240">
        <v>35</v>
      </c>
      <c r="P240" t="s">
        <v>29</v>
      </c>
      <c r="Q240" t="s">
        <v>31</v>
      </c>
      <c r="R240">
        <v>2</v>
      </c>
      <c r="S240" t="s">
        <v>32</v>
      </c>
      <c r="T240">
        <v>1</v>
      </c>
      <c r="U240" t="s">
        <v>29</v>
      </c>
      <c r="V240" t="s">
        <v>33</v>
      </c>
      <c r="W240" t="s">
        <v>34</v>
      </c>
    </row>
    <row r="241" spans="1:23">
      <c r="A241" t="s">
        <v>23</v>
      </c>
      <c r="B241">
        <v>30</v>
      </c>
      <c r="C241" t="str">
        <f t="shared" si="6"/>
        <v>up_2_years</v>
      </c>
      <c r="D241" t="s">
        <v>36</v>
      </c>
      <c r="E241" t="s">
        <v>25</v>
      </c>
      <c r="F241">
        <v>2522</v>
      </c>
      <c r="G241" t="str">
        <f t="shared" si="7"/>
        <v>up_2000</v>
      </c>
      <c r="H241" t="s">
        <v>37</v>
      </c>
      <c r="I241" t="s">
        <v>27</v>
      </c>
      <c r="J241">
        <v>1</v>
      </c>
      <c r="K241" t="s">
        <v>28</v>
      </c>
      <c r="L241" t="s">
        <v>46</v>
      </c>
      <c r="M241">
        <v>3</v>
      </c>
      <c r="N241" t="s">
        <v>47</v>
      </c>
      <c r="O241">
        <v>39</v>
      </c>
      <c r="P241" t="s">
        <v>29</v>
      </c>
      <c r="Q241" t="s">
        <v>31</v>
      </c>
      <c r="R241">
        <v>1</v>
      </c>
      <c r="S241" t="s">
        <v>32</v>
      </c>
      <c r="T241">
        <v>2</v>
      </c>
      <c r="U241" t="s">
        <v>29</v>
      </c>
      <c r="V241" t="s">
        <v>33</v>
      </c>
      <c r="W241" t="s">
        <v>34</v>
      </c>
    </row>
    <row r="242" spans="1:23">
      <c r="A242" t="s">
        <v>23</v>
      </c>
      <c r="B242">
        <v>24</v>
      </c>
      <c r="C242" t="str">
        <f t="shared" si="6"/>
        <v>1_2_years</v>
      </c>
      <c r="D242" t="s">
        <v>36</v>
      </c>
      <c r="E242" t="s">
        <v>50</v>
      </c>
      <c r="F242">
        <v>915</v>
      </c>
      <c r="G242" t="str">
        <f t="shared" si="7"/>
        <v>lo_1000</v>
      </c>
      <c r="H242" t="s">
        <v>26</v>
      </c>
      <c r="I242" t="s">
        <v>27</v>
      </c>
      <c r="J242">
        <v>4</v>
      </c>
      <c r="K242" t="s">
        <v>39</v>
      </c>
      <c r="L242" t="s">
        <v>29</v>
      </c>
      <c r="M242">
        <v>2</v>
      </c>
      <c r="N242" t="s">
        <v>54</v>
      </c>
      <c r="O242">
        <v>29</v>
      </c>
      <c r="P242" t="s">
        <v>65</v>
      </c>
      <c r="Q242" t="s">
        <v>31</v>
      </c>
      <c r="R242">
        <v>1</v>
      </c>
      <c r="S242" t="s">
        <v>32</v>
      </c>
      <c r="T242">
        <v>1</v>
      </c>
      <c r="U242" t="s">
        <v>29</v>
      </c>
      <c r="V242" t="s">
        <v>33</v>
      </c>
      <c r="W242" t="s">
        <v>40</v>
      </c>
    </row>
    <row r="243" spans="1:23">
      <c r="A243" t="s">
        <v>41</v>
      </c>
      <c r="B243">
        <v>6</v>
      </c>
      <c r="C243" t="str">
        <f t="shared" si="6"/>
        <v>lo_1_year</v>
      </c>
      <c r="D243" t="s">
        <v>36</v>
      </c>
      <c r="E243" t="s">
        <v>25</v>
      </c>
      <c r="F243">
        <v>1595</v>
      </c>
      <c r="G243" t="str">
        <f t="shared" si="7"/>
        <v>1000_2000</v>
      </c>
      <c r="H243" t="s">
        <v>37</v>
      </c>
      <c r="I243" t="s">
        <v>43</v>
      </c>
      <c r="J243">
        <v>3</v>
      </c>
      <c r="K243" t="s">
        <v>28</v>
      </c>
      <c r="L243" t="s">
        <v>29</v>
      </c>
      <c r="M243">
        <v>2</v>
      </c>
      <c r="N243" t="s">
        <v>47</v>
      </c>
      <c r="O243">
        <v>51</v>
      </c>
      <c r="P243" t="s">
        <v>29</v>
      </c>
      <c r="Q243" t="s">
        <v>31</v>
      </c>
      <c r="R243">
        <v>1</v>
      </c>
      <c r="S243" t="s">
        <v>32</v>
      </c>
      <c r="T243">
        <v>2</v>
      </c>
      <c r="U243" t="s">
        <v>29</v>
      </c>
      <c r="V243" t="s">
        <v>33</v>
      </c>
      <c r="W243" t="s">
        <v>34</v>
      </c>
    </row>
    <row r="244" spans="1:23">
      <c r="A244" t="s">
        <v>23</v>
      </c>
      <c r="B244">
        <v>48</v>
      </c>
      <c r="C244" t="str">
        <f t="shared" si="6"/>
        <v>up_2_years</v>
      </c>
      <c r="D244" t="s">
        <v>64</v>
      </c>
      <c r="E244" t="s">
        <v>53</v>
      </c>
      <c r="F244">
        <v>4605</v>
      </c>
      <c r="G244" t="str">
        <f t="shared" si="7"/>
        <v>up_2000</v>
      </c>
      <c r="H244" t="s">
        <v>37</v>
      </c>
      <c r="I244" t="s">
        <v>27</v>
      </c>
      <c r="J244">
        <v>3</v>
      </c>
      <c r="K244" t="s">
        <v>28</v>
      </c>
      <c r="L244" t="s">
        <v>29</v>
      </c>
      <c r="M244">
        <v>4</v>
      </c>
      <c r="N244" t="s">
        <v>51</v>
      </c>
      <c r="O244">
        <v>24</v>
      </c>
      <c r="P244" t="s">
        <v>29</v>
      </c>
      <c r="Q244" t="s">
        <v>48</v>
      </c>
      <c r="R244">
        <v>2</v>
      </c>
      <c r="S244" t="s">
        <v>32</v>
      </c>
      <c r="T244">
        <v>2</v>
      </c>
      <c r="U244" t="s">
        <v>29</v>
      </c>
      <c r="V244" t="s">
        <v>33</v>
      </c>
      <c r="W244" t="s">
        <v>40</v>
      </c>
    </row>
    <row r="245" spans="1:23">
      <c r="A245" t="s">
        <v>41</v>
      </c>
      <c r="B245">
        <v>12</v>
      </c>
      <c r="C245" t="str">
        <f t="shared" si="6"/>
        <v>lo_1_year</v>
      </c>
      <c r="D245" t="s">
        <v>24</v>
      </c>
      <c r="E245" t="s">
        <v>62</v>
      </c>
      <c r="F245">
        <v>1185</v>
      </c>
      <c r="G245" t="str">
        <f t="shared" si="7"/>
        <v>1000_2000</v>
      </c>
      <c r="H245" t="s">
        <v>37</v>
      </c>
      <c r="I245" t="s">
        <v>38</v>
      </c>
      <c r="J245">
        <v>3</v>
      </c>
      <c r="K245" t="s">
        <v>39</v>
      </c>
      <c r="L245" t="s">
        <v>29</v>
      </c>
      <c r="M245">
        <v>2</v>
      </c>
      <c r="N245" t="s">
        <v>30</v>
      </c>
      <c r="O245">
        <v>27</v>
      </c>
      <c r="P245" t="s">
        <v>29</v>
      </c>
      <c r="Q245" t="s">
        <v>31</v>
      </c>
      <c r="R245">
        <v>2</v>
      </c>
      <c r="S245" t="s">
        <v>32</v>
      </c>
      <c r="T245">
        <v>1</v>
      </c>
      <c r="U245" t="s">
        <v>29</v>
      </c>
      <c r="V245" t="s">
        <v>33</v>
      </c>
      <c r="W245" t="s">
        <v>34</v>
      </c>
    </row>
    <row r="246" spans="1:23">
      <c r="A246" t="s">
        <v>41</v>
      </c>
      <c r="B246">
        <v>12</v>
      </c>
      <c r="C246" t="str">
        <f t="shared" si="6"/>
        <v>lo_1_year</v>
      </c>
      <c r="D246" t="s">
        <v>68</v>
      </c>
      <c r="E246" t="s">
        <v>75</v>
      </c>
      <c r="F246">
        <v>3447</v>
      </c>
      <c r="G246" t="str">
        <f t="shared" si="7"/>
        <v>up_2000</v>
      </c>
      <c r="H246" t="s">
        <v>52</v>
      </c>
      <c r="I246" t="s">
        <v>38</v>
      </c>
      <c r="J246">
        <v>4</v>
      </c>
      <c r="K246" t="s">
        <v>39</v>
      </c>
      <c r="L246" t="s">
        <v>29</v>
      </c>
      <c r="M246">
        <v>3</v>
      </c>
      <c r="N246" t="s">
        <v>30</v>
      </c>
      <c r="O246">
        <v>35</v>
      </c>
      <c r="P246" t="s">
        <v>29</v>
      </c>
      <c r="Q246" t="s">
        <v>31</v>
      </c>
      <c r="R246">
        <v>1</v>
      </c>
      <c r="S246" t="s">
        <v>44</v>
      </c>
      <c r="T246">
        <v>2</v>
      </c>
      <c r="U246" t="s">
        <v>29</v>
      </c>
      <c r="V246" t="s">
        <v>33</v>
      </c>
      <c r="W246" t="s">
        <v>34</v>
      </c>
    </row>
    <row r="247" spans="1:23">
      <c r="A247" t="s">
        <v>41</v>
      </c>
      <c r="B247">
        <v>24</v>
      </c>
      <c r="C247" t="str">
        <f t="shared" si="6"/>
        <v>1_2_years</v>
      </c>
      <c r="D247" t="s">
        <v>36</v>
      </c>
      <c r="E247" t="s">
        <v>62</v>
      </c>
      <c r="F247">
        <v>1258</v>
      </c>
      <c r="G247" t="str">
        <f t="shared" si="7"/>
        <v>1000_2000</v>
      </c>
      <c r="H247" t="s">
        <v>37</v>
      </c>
      <c r="I247" t="s">
        <v>43</v>
      </c>
      <c r="J247">
        <v>4</v>
      </c>
      <c r="K247" t="s">
        <v>28</v>
      </c>
      <c r="L247" t="s">
        <v>29</v>
      </c>
      <c r="M247">
        <v>1</v>
      </c>
      <c r="N247" t="s">
        <v>30</v>
      </c>
      <c r="O247">
        <v>25</v>
      </c>
      <c r="P247" t="s">
        <v>29</v>
      </c>
      <c r="Q247" t="s">
        <v>31</v>
      </c>
      <c r="R247">
        <v>1</v>
      </c>
      <c r="S247" t="s">
        <v>32</v>
      </c>
      <c r="T247">
        <v>1</v>
      </c>
      <c r="U247" t="s">
        <v>33</v>
      </c>
      <c r="V247" t="s">
        <v>33</v>
      </c>
      <c r="W247" t="s">
        <v>34</v>
      </c>
    </row>
    <row r="248" spans="1:23">
      <c r="A248" t="s">
        <v>41</v>
      </c>
      <c r="B248">
        <v>12</v>
      </c>
      <c r="C248" t="str">
        <f t="shared" si="6"/>
        <v>lo_1_year</v>
      </c>
      <c r="D248" t="s">
        <v>24</v>
      </c>
      <c r="E248" t="s">
        <v>25</v>
      </c>
      <c r="F248">
        <v>717</v>
      </c>
      <c r="G248" t="str">
        <f t="shared" si="7"/>
        <v>lo_1000</v>
      </c>
      <c r="H248" t="s">
        <v>37</v>
      </c>
      <c r="I248" t="s">
        <v>27</v>
      </c>
      <c r="J248">
        <v>4</v>
      </c>
      <c r="K248" t="s">
        <v>28</v>
      </c>
      <c r="L248" t="s">
        <v>29</v>
      </c>
      <c r="M248">
        <v>4</v>
      </c>
      <c r="N248" t="s">
        <v>30</v>
      </c>
      <c r="O248">
        <v>52</v>
      </c>
      <c r="P248" t="s">
        <v>29</v>
      </c>
      <c r="Q248" t="s">
        <v>31</v>
      </c>
      <c r="R248">
        <v>3</v>
      </c>
      <c r="S248" t="s">
        <v>32</v>
      </c>
      <c r="T248">
        <v>1</v>
      </c>
      <c r="U248" t="s">
        <v>29</v>
      </c>
      <c r="V248" t="s">
        <v>33</v>
      </c>
      <c r="W248" t="s">
        <v>34</v>
      </c>
    </row>
    <row r="249" spans="1:23">
      <c r="A249" t="s">
        <v>41</v>
      </c>
      <c r="B249">
        <v>6</v>
      </c>
      <c r="C249" t="str">
        <f t="shared" si="6"/>
        <v>lo_1_year</v>
      </c>
      <c r="D249" t="s">
        <v>64</v>
      </c>
      <c r="E249" t="s">
        <v>50</v>
      </c>
      <c r="F249">
        <v>1204</v>
      </c>
      <c r="G249" t="str">
        <f t="shared" si="7"/>
        <v>1000_2000</v>
      </c>
      <c r="H249" t="s">
        <v>63</v>
      </c>
      <c r="I249" t="s">
        <v>38</v>
      </c>
      <c r="J249">
        <v>4</v>
      </c>
      <c r="K249" t="s">
        <v>28</v>
      </c>
      <c r="L249" t="s">
        <v>29</v>
      </c>
      <c r="M249">
        <v>1</v>
      </c>
      <c r="N249" t="s">
        <v>51</v>
      </c>
      <c r="O249">
        <v>35</v>
      </c>
      <c r="P249" t="s">
        <v>65</v>
      </c>
      <c r="Q249" t="s">
        <v>55</v>
      </c>
      <c r="R249">
        <v>1</v>
      </c>
      <c r="S249" t="s">
        <v>32</v>
      </c>
      <c r="T249">
        <v>1</v>
      </c>
      <c r="U249" t="s">
        <v>29</v>
      </c>
      <c r="V249" t="s">
        <v>66</v>
      </c>
      <c r="W249" t="s">
        <v>34</v>
      </c>
    </row>
    <row r="250" spans="1:23">
      <c r="A250" t="s">
        <v>67</v>
      </c>
      <c r="B250">
        <v>24</v>
      </c>
      <c r="C250" t="str">
        <f t="shared" si="6"/>
        <v>1_2_years</v>
      </c>
      <c r="D250" t="s">
        <v>36</v>
      </c>
      <c r="E250" t="s">
        <v>45</v>
      </c>
      <c r="F250">
        <v>1925</v>
      </c>
      <c r="G250" t="str">
        <f t="shared" si="7"/>
        <v>1000_2000</v>
      </c>
      <c r="H250" t="s">
        <v>37</v>
      </c>
      <c r="I250" t="s">
        <v>38</v>
      </c>
      <c r="J250">
        <v>2</v>
      </c>
      <c r="K250" t="s">
        <v>28</v>
      </c>
      <c r="L250" t="s">
        <v>29</v>
      </c>
      <c r="M250">
        <v>2</v>
      </c>
      <c r="N250" t="s">
        <v>30</v>
      </c>
      <c r="O250">
        <v>26</v>
      </c>
      <c r="P250" t="s">
        <v>29</v>
      </c>
      <c r="Q250" t="s">
        <v>31</v>
      </c>
      <c r="R250">
        <v>1</v>
      </c>
      <c r="S250" t="s">
        <v>32</v>
      </c>
      <c r="T250">
        <v>1</v>
      </c>
      <c r="U250" t="s">
        <v>29</v>
      </c>
      <c r="V250" t="s">
        <v>33</v>
      </c>
      <c r="W250" t="s">
        <v>34</v>
      </c>
    </row>
    <row r="251" spans="1:23">
      <c r="A251" t="s">
        <v>41</v>
      </c>
      <c r="B251">
        <v>18</v>
      </c>
      <c r="C251" t="str">
        <f t="shared" si="6"/>
        <v>1_2_years</v>
      </c>
      <c r="D251" t="s">
        <v>36</v>
      </c>
      <c r="E251" t="s">
        <v>25</v>
      </c>
      <c r="F251">
        <v>433</v>
      </c>
      <c r="G251" t="str">
        <f t="shared" si="7"/>
        <v>lo_1000</v>
      </c>
      <c r="H251" t="s">
        <v>37</v>
      </c>
      <c r="I251" t="s">
        <v>59</v>
      </c>
      <c r="J251">
        <v>3</v>
      </c>
      <c r="K251" t="s">
        <v>39</v>
      </c>
      <c r="L251" t="s">
        <v>70</v>
      </c>
      <c r="M251">
        <v>4</v>
      </c>
      <c r="N251" t="s">
        <v>30</v>
      </c>
      <c r="O251">
        <v>22</v>
      </c>
      <c r="P251" t="s">
        <v>29</v>
      </c>
      <c r="Q251" t="s">
        <v>55</v>
      </c>
      <c r="R251">
        <v>1</v>
      </c>
      <c r="S251" t="s">
        <v>32</v>
      </c>
      <c r="T251">
        <v>1</v>
      </c>
      <c r="U251" t="s">
        <v>29</v>
      </c>
      <c r="V251" t="s">
        <v>33</v>
      </c>
      <c r="W251" t="s">
        <v>40</v>
      </c>
    </row>
    <row r="252" spans="1:23">
      <c r="A252" t="s">
        <v>23</v>
      </c>
      <c r="B252">
        <v>6</v>
      </c>
      <c r="C252" t="str">
        <f t="shared" si="6"/>
        <v>lo_1_year</v>
      </c>
      <c r="D252" t="s">
        <v>24</v>
      </c>
      <c r="E252" t="s">
        <v>50</v>
      </c>
      <c r="F252">
        <v>666</v>
      </c>
      <c r="G252" t="str">
        <f t="shared" si="7"/>
        <v>lo_1000</v>
      </c>
      <c r="H252" t="s">
        <v>57</v>
      </c>
      <c r="I252" t="s">
        <v>43</v>
      </c>
      <c r="J252">
        <v>3</v>
      </c>
      <c r="K252" t="s">
        <v>39</v>
      </c>
      <c r="L252" t="s">
        <v>29</v>
      </c>
      <c r="M252">
        <v>4</v>
      </c>
      <c r="N252" t="s">
        <v>30</v>
      </c>
      <c r="O252">
        <v>39</v>
      </c>
      <c r="P252" t="s">
        <v>29</v>
      </c>
      <c r="Q252" t="s">
        <v>31</v>
      </c>
      <c r="R252">
        <v>2</v>
      </c>
      <c r="S252" t="s">
        <v>44</v>
      </c>
      <c r="T252">
        <v>1</v>
      </c>
      <c r="U252" t="s">
        <v>33</v>
      </c>
      <c r="V252" t="s">
        <v>33</v>
      </c>
      <c r="W252" t="s">
        <v>34</v>
      </c>
    </row>
    <row r="253" spans="1:23">
      <c r="A253" t="s">
        <v>67</v>
      </c>
      <c r="B253">
        <v>12</v>
      </c>
      <c r="C253" t="str">
        <f t="shared" si="6"/>
        <v>lo_1_year</v>
      </c>
      <c r="D253" t="s">
        <v>36</v>
      </c>
      <c r="E253" t="s">
        <v>45</v>
      </c>
      <c r="F253">
        <v>2251</v>
      </c>
      <c r="G253" t="str">
        <f t="shared" si="7"/>
        <v>up_2000</v>
      </c>
      <c r="H253" t="s">
        <v>37</v>
      </c>
      <c r="I253" t="s">
        <v>38</v>
      </c>
      <c r="J253">
        <v>1</v>
      </c>
      <c r="K253" t="s">
        <v>39</v>
      </c>
      <c r="L253" t="s">
        <v>29</v>
      </c>
      <c r="M253">
        <v>2</v>
      </c>
      <c r="N253" t="s">
        <v>54</v>
      </c>
      <c r="O253">
        <v>46</v>
      </c>
      <c r="P253" t="s">
        <v>29</v>
      </c>
      <c r="Q253" t="s">
        <v>31</v>
      </c>
      <c r="R253">
        <v>1</v>
      </c>
      <c r="S253" t="s">
        <v>44</v>
      </c>
      <c r="T253">
        <v>1</v>
      </c>
      <c r="U253" t="s">
        <v>29</v>
      </c>
      <c r="V253" t="s">
        <v>33</v>
      </c>
      <c r="W253" t="s">
        <v>34</v>
      </c>
    </row>
    <row r="254" spans="1:23">
      <c r="A254" t="s">
        <v>35</v>
      </c>
      <c r="B254">
        <v>30</v>
      </c>
      <c r="C254" t="str">
        <f t="shared" si="6"/>
        <v>up_2_years</v>
      </c>
      <c r="D254" t="s">
        <v>36</v>
      </c>
      <c r="E254" t="s">
        <v>50</v>
      </c>
      <c r="F254">
        <v>2150</v>
      </c>
      <c r="G254" t="str">
        <f t="shared" si="7"/>
        <v>up_2000</v>
      </c>
      <c r="H254" t="s">
        <v>37</v>
      </c>
      <c r="I254" t="s">
        <v>38</v>
      </c>
      <c r="J254">
        <v>4</v>
      </c>
      <c r="K254" t="s">
        <v>39</v>
      </c>
      <c r="L254" t="s">
        <v>46</v>
      </c>
      <c r="M254">
        <v>2</v>
      </c>
      <c r="N254" t="s">
        <v>51</v>
      </c>
      <c r="O254">
        <v>24</v>
      </c>
      <c r="P254" t="s">
        <v>65</v>
      </c>
      <c r="Q254" t="s">
        <v>31</v>
      </c>
      <c r="R254">
        <v>1</v>
      </c>
      <c r="S254" t="s">
        <v>32</v>
      </c>
      <c r="T254">
        <v>1</v>
      </c>
      <c r="U254" t="s">
        <v>29</v>
      </c>
      <c r="V254" t="s">
        <v>33</v>
      </c>
      <c r="W254" t="s">
        <v>40</v>
      </c>
    </row>
    <row r="255" spans="1:23">
      <c r="A255" t="s">
        <v>41</v>
      </c>
      <c r="B255">
        <v>24</v>
      </c>
      <c r="C255" t="str">
        <f t="shared" si="6"/>
        <v>1_2_years</v>
      </c>
      <c r="D255" t="s">
        <v>49</v>
      </c>
      <c r="E255" t="s">
        <v>45</v>
      </c>
      <c r="F255">
        <v>4151</v>
      </c>
      <c r="G255" t="str">
        <f t="shared" si="7"/>
        <v>up_2000</v>
      </c>
      <c r="H255" t="s">
        <v>63</v>
      </c>
      <c r="I255" t="s">
        <v>38</v>
      </c>
      <c r="J255">
        <v>2</v>
      </c>
      <c r="K255" t="s">
        <v>28</v>
      </c>
      <c r="L255" t="s">
        <v>29</v>
      </c>
      <c r="M255">
        <v>3</v>
      </c>
      <c r="N255" t="s">
        <v>47</v>
      </c>
      <c r="O255">
        <v>35</v>
      </c>
      <c r="P255" t="s">
        <v>29</v>
      </c>
      <c r="Q255" t="s">
        <v>31</v>
      </c>
      <c r="R255">
        <v>2</v>
      </c>
      <c r="S255" t="s">
        <v>32</v>
      </c>
      <c r="T255">
        <v>1</v>
      </c>
      <c r="U255" t="s">
        <v>29</v>
      </c>
      <c r="V255" t="s">
        <v>33</v>
      </c>
      <c r="W255" t="s">
        <v>34</v>
      </c>
    </row>
    <row r="256" spans="1:23">
      <c r="A256" t="s">
        <v>35</v>
      </c>
      <c r="B256">
        <v>9</v>
      </c>
      <c r="C256" t="str">
        <f t="shared" si="6"/>
        <v>lo_1_year</v>
      </c>
      <c r="D256" t="s">
        <v>36</v>
      </c>
      <c r="E256" t="s">
        <v>45</v>
      </c>
      <c r="F256">
        <v>2030</v>
      </c>
      <c r="G256" t="str">
        <f t="shared" si="7"/>
        <v>up_2000</v>
      </c>
      <c r="H256" t="s">
        <v>26</v>
      </c>
      <c r="I256" t="s">
        <v>43</v>
      </c>
      <c r="J256">
        <v>2</v>
      </c>
      <c r="K256" t="s">
        <v>28</v>
      </c>
      <c r="L256" t="s">
        <v>29</v>
      </c>
      <c r="M256">
        <v>1</v>
      </c>
      <c r="N256" t="s">
        <v>54</v>
      </c>
      <c r="O256">
        <v>24</v>
      </c>
      <c r="P256" t="s">
        <v>29</v>
      </c>
      <c r="Q256" t="s">
        <v>31</v>
      </c>
      <c r="R256">
        <v>1</v>
      </c>
      <c r="S256" t="s">
        <v>32</v>
      </c>
      <c r="T256">
        <v>1</v>
      </c>
      <c r="U256" t="s">
        <v>33</v>
      </c>
      <c r="V256" t="s">
        <v>33</v>
      </c>
      <c r="W256" t="s">
        <v>34</v>
      </c>
    </row>
    <row r="257" spans="1:23">
      <c r="A257" t="s">
        <v>35</v>
      </c>
      <c r="B257">
        <v>60</v>
      </c>
      <c r="C257" t="str">
        <f t="shared" si="6"/>
        <v>up_2_years</v>
      </c>
      <c r="D257" t="s">
        <v>49</v>
      </c>
      <c r="E257" t="s">
        <v>25</v>
      </c>
      <c r="F257">
        <v>7418</v>
      </c>
      <c r="G257" t="str">
        <f t="shared" si="7"/>
        <v>up_2000</v>
      </c>
      <c r="H257" t="s">
        <v>26</v>
      </c>
      <c r="I257" t="s">
        <v>38</v>
      </c>
      <c r="J257">
        <v>1</v>
      </c>
      <c r="K257" t="s">
        <v>28</v>
      </c>
      <c r="L257" t="s">
        <v>29</v>
      </c>
      <c r="M257">
        <v>1</v>
      </c>
      <c r="N257" t="s">
        <v>30</v>
      </c>
      <c r="O257">
        <v>27</v>
      </c>
      <c r="P257" t="s">
        <v>29</v>
      </c>
      <c r="Q257" t="s">
        <v>31</v>
      </c>
      <c r="R257">
        <v>1</v>
      </c>
      <c r="S257" t="s">
        <v>44</v>
      </c>
      <c r="T257">
        <v>1</v>
      </c>
      <c r="U257" t="s">
        <v>29</v>
      </c>
      <c r="V257" t="s">
        <v>33</v>
      </c>
      <c r="W257" t="s">
        <v>34</v>
      </c>
    </row>
    <row r="258" spans="1:23">
      <c r="A258" t="s">
        <v>41</v>
      </c>
      <c r="B258">
        <v>24</v>
      </c>
      <c r="C258" t="str">
        <f t="shared" ref="C258:C321" si="8">IF(B258&lt;=12,"lo_1_year",IF(B258&lt;=24,"1_2_years","up_2_years"))</f>
        <v>1_2_years</v>
      </c>
      <c r="D258" t="s">
        <v>24</v>
      </c>
      <c r="E258" t="s">
        <v>25</v>
      </c>
      <c r="F258">
        <v>2684</v>
      </c>
      <c r="G258" t="str">
        <f t="shared" ref="G258:G321" si="9">IF(F258&lt;=1000,"lo_1000",IF(F258&lt;=2000,"1000_2000","up_2000"))</f>
        <v>up_2000</v>
      </c>
      <c r="H258" t="s">
        <v>37</v>
      </c>
      <c r="I258" t="s">
        <v>38</v>
      </c>
      <c r="J258">
        <v>4</v>
      </c>
      <c r="K258" t="s">
        <v>28</v>
      </c>
      <c r="L258" t="s">
        <v>29</v>
      </c>
      <c r="M258">
        <v>2</v>
      </c>
      <c r="N258" t="s">
        <v>30</v>
      </c>
      <c r="O258">
        <v>35</v>
      </c>
      <c r="P258" t="s">
        <v>29</v>
      </c>
      <c r="Q258" t="s">
        <v>31</v>
      </c>
      <c r="R258">
        <v>2</v>
      </c>
      <c r="S258" t="s">
        <v>44</v>
      </c>
      <c r="T258">
        <v>1</v>
      </c>
      <c r="U258" t="s">
        <v>29</v>
      </c>
      <c r="V258" t="s">
        <v>33</v>
      </c>
      <c r="W258" t="s">
        <v>34</v>
      </c>
    </row>
    <row r="259" spans="1:23">
      <c r="A259" t="s">
        <v>23</v>
      </c>
      <c r="B259">
        <v>12</v>
      </c>
      <c r="C259" t="str">
        <f t="shared" si="8"/>
        <v>lo_1_year</v>
      </c>
      <c r="D259" t="s">
        <v>68</v>
      </c>
      <c r="E259" t="s">
        <v>25</v>
      </c>
      <c r="F259">
        <v>2149</v>
      </c>
      <c r="G259" t="str">
        <f t="shared" si="9"/>
        <v>up_2000</v>
      </c>
      <c r="H259" t="s">
        <v>37</v>
      </c>
      <c r="I259" t="s">
        <v>38</v>
      </c>
      <c r="J259">
        <v>4</v>
      </c>
      <c r="K259" t="s">
        <v>58</v>
      </c>
      <c r="L259" t="s">
        <v>29</v>
      </c>
      <c r="M259">
        <v>1</v>
      </c>
      <c r="N259" t="s">
        <v>51</v>
      </c>
      <c r="O259">
        <v>29</v>
      </c>
      <c r="P259" t="s">
        <v>29</v>
      </c>
      <c r="Q259" t="s">
        <v>48</v>
      </c>
      <c r="R259">
        <v>1</v>
      </c>
      <c r="S259" t="s">
        <v>32</v>
      </c>
      <c r="T259">
        <v>1</v>
      </c>
      <c r="U259" t="s">
        <v>29</v>
      </c>
      <c r="V259" t="s">
        <v>33</v>
      </c>
      <c r="W259" t="s">
        <v>40</v>
      </c>
    </row>
    <row r="260" spans="1:23">
      <c r="A260" t="s">
        <v>41</v>
      </c>
      <c r="B260">
        <v>15</v>
      </c>
      <c r="C260" t="str">
        <f t="shared" si="8"/>
        <v>1_2_years</v>
      </c>
      <c r="D260" t="s">
        <v>36</v>
      </c>
      <c r="E260" t="s">
        <v>53</v>
      </c>
      <c r="F260">
        <v>3812</v>
      </c>
      <c r="G260" t="str">
        <f t="shared" si="9"/>
        <v>up_2000</v>
      </c>
      <c r="H260" t="s">
        <v>63</v>
      </c>
      <c r="I260" t="s">
        <v>61</v>
      </c>
      <c r="J260">
        <v>1</v>
      </c>
      <c r="K260" t="s">
        <v>39</v>
      </c>
      <c r="L260" t="s">
        <v>29</v>
      </c>
      <c r="M260">
        <v>4</v>
      </c>
      <c r="N260" t="s">
        <v>54</v>
      </c>
      <c r="O260">
        <v>23</v>
      </c>
      <c r="P260" t="s">
        <v>29</v>
      </c>
      <c r="Q260" t="s">
        <v>31</v>
      </c>
      <c r="R260">
        <v>1</v>
      </c>
      <c r="S260" t="s">
        <v>32</v>
      </c>
      <c r="T260">
        <v>1</v>
      </c>
      <c r="U260" t="s">
        <v>33</v>
      </c>
      <c r="V260" t="s">
        <v>33</v>
      </c>
      <c r="W260" t="s">
        <v>34</v>
      </c>
    </row>
    <row r="261" spans="1:23">
      <c r="A261" t="s">
        <v>41</v>
      </c>
      <c r="B261">
        <v>11</v>
      </c>
      <c r="C261" t="str">
        <f t="shared" si="8"/>
        <v>lo_1_year</v>
      </c>
      <c r="D261" t="s">
        <v>24</v>
      </c>
      <c r="E261" t="s">
        <v>25</v>
      </c>
      <c r="F261">
        <v>1154</v>
      </c>
      <c r="G261" t="str">
        <f t="shared" si="9"/>
        <v>1000_2000</v>
      </c>
      <c r="H261" t="s">
        <v>63</v>
      </c>
      <c r="I261" t="s">
        <v>59</v>
      </c>
      <c r="J261">
        <v>4</v>
      </c>
      <c r="K261" t="s">
        <v>39</v>
      </c>
      <c r="L261" t="s">
        <v>29</v>
      </c>
      <c r="M261">
        <v>4</v>
      </c>
      <c r="N261" t="s">
        <v>30</v>
      </c>
      <c r="O261">
        <v>57</v>
      </c>
      <c r="P261" t="s">
        <v>29</v>
      </c>
      <c r="Q261" t="s">
        <v>31</v>
      </c>
      <c r="R261">
        <v>3</v>
      </c>
      <c r="S261" t="s">
        <v>44</v>
      </c>
      <c r="T261">
        <v>1</v>
      </c>
      <c r="U261" t="s">
        <v>29</v>
      </c>
      <c r="V261" t="s">
        <v>33</v>
      </c>
      <c r="W261" t="s">
        <v>34</v>
      </c>
    </row>
    <row r="262" spans="1:23">
      <c r="A262" t="s">
        <v>23</v>
      </c>
      <c r="B262">
        <v>12</v>
      </c>
      <c r="C262" t="str">
        <f t="shared" si="8"/>
        <v>lo_1_year</v>
      </c>
      <c r="D262" t="s">
        <v>36</v>
      </c>
      <c r="E262" t="s">
        <v>45</v>
      </c>
      <c r="F262">
        <v>1657</v>
      </c>
      <c r="G262" t="str">
        <f t="shared" si="9"/>
        <v>1000_2000</v>
      </c>
      <c r="H262" t="s">
        <v>37</v>
      </c>
      <c r="I262" t="s">
        <v>38</v>
      </c>
      <c r="J262">
        <v>2</v>
      </c>
      <c r="K262" t="s">
        <v>28</v>
      </c>
      <c r="L262" t="s">
        <v>29</v>
      </c>
      <c r="M262">
        <v>2</v>
      </c>
      <c r="N262" t="s">
        <v>30</v>
      </c>
      <c r="O262">
        <v>27</v>
      </c>
      <c r="P262" t="s">
        <v>29</v>
      </c>
      <c r="Q262" t="s">
        <v>31</v>
      </c>
      <c r="R262">
        <v>1</v>
      </c>
      <c r="S262" t="s">
        <v>32</v>
      </c>
      <c r="T262">
        <v>1</v>
      </c>
      <c r="U262" t="s">
        <v>29</v>
      </c>
      <c r="V262" t="s">
        <v>33</v>
      </c>
      <c r="W262" t="s">
        <v>34</v>
      </c>
    </row>
    <row r="263" spans="1:23">
      <c r="A263" t="s">
        <v>23</v>
      </c>
      <c r="B263">
        <v>24</v>
      </c>
      <c r="C263" t="str">
        <f t="shared" si="8"/>
        <v>1_2_years</v>
      </c>
      <c r="D263" t="s">
        <v>36</v>
      </c>
      <c r="E263" t="s">
        <v>25</v>
      </c>
      <c r="F263">
        <v>1603</v>
      </c>
      <c r="G263" t="str">
        <f t="shared" si="9"/>
        <v>1000_2000</v>
      </c>
      <c r="H263" t="s">
        <v>37</v>
      </c>
      <c r="I263" t="s">
        <v>27</v>
      </c>
      <c r="J263">
        <v>4</v>
      </c>
      <c r="K263" t="s">
        <v>39</v>
      </c>
      <c r="L263" t="s">
        <v>29</v>
      </c>
      <c r="M263">
        <v>4</v>
      </c>
      <c r="N263" t="s">
        <v>54</v>
      </c>
      <c r="O263">
        <v>55</v>
      </c>
      <c r="P263" t="s">
        <v>29</v>
      </c>
      <c r="Q263" t="s">
        <v>31</v>
      </c>
      <c r="R263">
        <v>1</v>
      </c>
      <c r="S263" t="s">
        <v>32</v>
      </c>
      <c r="T263">
        <v>1</v>
      </c>
      <c r="U263" t="s">
        <v>29</v>
      </c>
      <c r="V263" t="s">
        <v>33</v>
      </c>
      <c r="W263" t="s">
        <v>34</v>
      </c>
    </row>
    <row r="264" spans="1:23">
      <c r="A264" t="s">
        <v>23</v>
      </c>
      <c r="B264">
        <v>18</v>
      </c>
      <c r="C264" t="str">
        <f t="shared" si="8"/>
        <v>1_2_years</v>
      </c>
      <c r="D264" t="s">
        <v>24</v>
      </c>
      <c r="E264" t="s">
        <v>50</v>
      </c>
      <c r="F264">
        <v>5302</v>
      </c>
      <c r="G264" t="str">
        <f t="shared" si="9"/>
        <v>up_2000</v>
      </c>
      <c r="H264" t="s">
        <v>37</v>
      </c>
      <c r="I264" t="s">
        <v>27</v>
      </c>
      <c r="J264">
        <v>2</v>
      </c>
      <c r="K264" t="s">
        <v>28</v>
      </c>
      <c r="L264" t="s">
        <v>29</v>
      </c>
      <c r="M264">
        <v>4</v>
      </c>
      <c r="N264" t="s">
        <v>51</v>
      </c>
      <c r="O264">
        <v>36</v>
      </c>
      <c r="P264" t="s">
        <v>29</v>
      </c>
      <c r="Q264" t="s">
        <v>48</v>
      </c>
      <c r="R264">
        <v>3</v>
      </c>
      <c r="S264" t="s">
        <v>56</v>
      </c>
      <c r="T264">
        <v>1</v>
      </c>
      <c r="U264" t="s">
        <v>33</v>
      </c>
      <c r="V264" t="s">
        <v>33</v>
      </c>
      <c r="W264" t="s">
        <v>34</v>
      </c>
    </row>
    <row r="265" spans="1:23">
      <c r="A265" t="s">
        <v>41</v>
      </c>
      <c r="B265">
        <v>12</v>
      </c>
      <c r="C265" t="str">
        <f t="shared" si="8"/>
        <v>lo_1_year</v>
      </c>
      <c r="D265" t="s">
        <v>24</v>
      </c>
      <c r="E265" t="s">
        <v>42</v>
      </c>
      <c r="F265">
        <v>2748</v>
      </c>
      <c r="G265" t="str">
        <f t="shared" si="9"/>
        <v>up_2000</v>
      </c>
      <c r="H265" t="s">
        <v>37</v>
      </c>
      <c r="I265" t="s">
        <v>27</v>
      </c>
      <c r="J265">
        <v>2</v>
      </c>
      <c r="K265" t="s">
        <v>39</v>
      </c>
      <c r="L265" t="s">
        <v>29</v>
      </c>
      <c r="M265">
        <v>4</v>
      </c>
      <c r="N265" t="s">
        <v>51</v>
      </c>
      <c r="O265">
        <v>57</v>
      </c>
      <c r="P265" t="s">
        <v>65</v>
      </c>
      <c r="Q265" t="s">
        <v>48</v>
      </c>
      <c r="R265">
        <v>3</v>
      </c>
      <c r="S265" t="s">
        <v>44</v>
      </c>
      <c r="T265">
        <v>1</v>
      </c>
      <c r="U265" t="s">
        <v>29</v>
      </c>
      <c r="V265" t="s">
        <v>33</v>
      </c>
      <c r="W265" t="s">
        <v>34</v>
      </c>
    </row>
    <row r="266" spans="1:23">
      <c r="A266" t="s">
        <v>41</v>
      </c>
      <c r="B266">
        <v>10</v>
      </c>
      <c r="C266" t="str">
        <f t="shared" si="8"/>
        <v>lo_1_year</v>
      </c>
      <c r="D266" t="s">
        <v>24</v>
      </c>
      <c r="E266" t="s">
        <v>50</v>
      </c>
      <c r="F266">
        <v>1231</v>
      </c>
      <c r="G266" t="str">
        <f t="shared" si="9"/>
        <v>1000_2000</v>
      </c>
      <c r="H266" t="s">
        <v>37</v>
      </c>
      <c r="I266" t="s">
        <v>27</v>
      </c>
      <c r="J266">
        <v>3</v>
      </c>
      <c r="K266" t="s">
        <v>28</v>
      </c>
      <c r="L266" t="s">
        <v>29</v>
      </c>
      <c r="M266">
        <v>4</v>
      </c>
      <c r="N266" t="s">
        <v>30</v>
      </c>
      <c r="O266">
        <v>32</v>
      </c>
      <c r="P266" t="s">
        <v>29</v>
      </c>
      <c r="Q266" t="s">
        <v>31</v>
      </c>
      <c r="R266">
        <v>2</v>
      </c>
      <c r="S266" t="s">
        <v>44</v>
      </c>
      <c r="T266">
        <v>2</v>
      </c>
      <c r="U266" t="s">
        <v>29</v>
      </c>
      <c r="V266" t="s">
        <v>66</v>
      </c>
      <c r="W266" t="s">
        <v>34</v>
      </c>
    </row>
    <row r="267" spans="1:23">
      <c r="A267" t="s">
        <v>35</v>
      </c>
      <c r="B267">
        <v>15</v>
      </c>
      <c r="C267" t="str">
        <f t="shared" si="8"/>
        <v>1_2_years</v>
      </c>
      <c r="D267" t="s">
        <v>36</v>
      </c>
      <c r="E267" t="s">
        <v>25</v>
      </c>
      <c r="F267">
        <v>802</v>
      </c>
      <c r="G267" t="str">
        <f t="shared" si="9"/>
        <v>lo_1000</v>
      </c>
      <c r="H267" t="s">
        <v>37</v>
      </c>
      <c r="I267" t="s">
        <v>27</v>
      </c>
      <c r="J267">
        <v>4</v>
      </c>
      <c r="K267" t="s">
        <v>28</v>
      </c>
      <c r="L267" t="s">
        <v>29</v>
      </c>
      <c r="M267">
        <v>3</v>
      </c>
      <c r="N267" t="s">
        <v>54</v>
      </c>
      <c r="O267">
        <v>37</v>
      </c>
      <c r="P267" t="s">
        <v>29</v>
      </c>
      <c r="Q267" t="s">
        <v>31</v>
      </c>
      <c r="R267">
        <v>1</v>
      </c>
      <c r="S267" t="s">
        <v>32</v>
      </c>
      <c r="T267">
        <v>2</v>
      </c>
      <c r="U267" t="s">
        <v>29</v>
      </c>
      <c r="V267" t="s">
        <v>33</v>
      </c>
      <c r="W267" t="s">
        <v>40</v>
      </c>
    </row>
    <row r="268" spans="1:23">
      <c r="A268" t="s">
        <v>41</v>
      </c>
      <c r="B268">
        <v>36</v>
      </c>
      <c r="C268" t="str">
        <f t="shared" si="8"/>
        <v>up_2_years</v>
      </c>
      <c r="D268" t="s">
        <v>24</v>
      </c>
      <c r="E268" t="s">
        <v>62</v>
      </c>
      <c r="F268">
        <v>6304</v>
      </c>
      <c r="G268" t="str">
        <f t="shared" si="9"/>
        <v>up_2000</v>
      </c>
      <c r="H268" t="s">
        <v>26</v>
      </c>
      <c r="I268" t="s">
        <v>27</v>
      </c>
      <c r="J268">
        <v>4</v>
      </c>
      <c r="K268" t="s">
        <v>28</v>
      </c>
      <c r="L268" t="s">
        <v>29</v>
      </c>
      <c r="M268">
        <v>4</v>
      </c>
      <c r="N268" t="s">
        <v>30</v>
      </c>
      <c r="O268">
        <v>36</v>
      </c>
      <c r="P268" t="s">
        <v>29</v>
      </c>
      <c r="Q268" t="s">
        <v>31</v>
      </c>
      <c r="R268">
        <v>2</v>
      </c>
      <c r="S268" t="s">
        <v>32</v>
      </c>
      <c r="T268">
        <v>1</v>
      </c>
      <c r="U268" t="s">
        <v>29</v>
      </c>
      <c r="V268" t="s">
        <v>33</v>
      </c>
      <c r="W268" t="s">
        <v>34</v>
      </c>
    </row>
    <row r="269" spans="1:23">
      <c r="A269" t="s">
        <v>41</v>
      </c>
      <c r="B269">
        <v>24</v>
      </c>
      <c r="C269" t="str">
        <f t="shared" si="8"/>
        <v>1_2_years</v>
      </c>
      <c r="D269" t="s">
        <v>36</v>
      </c>
      <c r="E269" t="s">
        <v>25</v>
      </c>
      <c r="F269">
        <v>1533</v>
      </c>
      <c r="G269" t="str">
        <f t="shared" si="9"/>
        <v>1000_2000</v>
      </c>
      <c r="H269" t="s">
        <v>37</v>
      </c>
      <c r="I269" t="s">
        <v>61</v>
      </c>
      <c r="J269">
        <v>4</v>
      </c>
      <c r="K269" t="s">
        <v>39</v>
      </c>
      <c r="L269" t="s">
        <v>29</v>
      </c>
      <c r="M269">
        <v>3</v>
      </c>
      <c r="N269" t="s">
        <v>54</v>
      </c>
      <c r="O269">
        <v>38</v>
      </c>
      <c r="P269" t="s">
        <v>69</v>
      </c>
      <c r="Q269" t="s">
        <v>31</v>
      </c>
      <c r="R269">
        <v>1</v>
      </c>
      <c r="S269" t="s">
        <v>32</v>
      </c>
      <c r="T269">
        <v>1</v>
      </c>
      <c r="U269" t="s">
        <v>33</v>
      </c>
      <c r="V269" t="s">
        <v>33</v>
      </c>
      <c r="W269" t="s">
        <v>34</v>
      </c>
    </row>
    <row r="270" spans="1:23">
      <c r="A270" t="s">
        <v>23</v>
      </c>
      <c r="B270">
        <v>14</v>
      </c>
      <c r="C270" t="str">
        <f t="shared" si="8"/>
        <v>1_2_years</v>
      </c>
      <c r="D270" t="s">
        <v>36</v>
      </c>
      <c r="E270" t="s">
        <v>50</v>
      </c>
      <c r="F270">
        <v>8978</v>
      </c>
      <c r="G270" t="str">
        <f t="shared" si="9"/>
        <v>up_2000</v>
      </c>
      <c r="H270" t="s">
        <v>37</v>
      </c>
      <c r="I270" t="s">
        <v>27</v>
      </c>
      <c r="J270">
        <v>1</v>
      </c>
      <c r="K270" t="s">
        <v>58</v>
      </c>
      <c r="L270" t="s">
        <v>29</v>
      </c>
      <c r="M270">
        <v>4</v>
      </c>
      <c r="N270" t="s">
        <v>47</v>
      </c>
      <c r="O270">
        <v>45</v>
      </c>
      <c r="P270" t="s">
        <v>29</v>
      </c>
      <c r="Q270" t="s">
        <v>31</v>
      </c>
      <c r="R270">
        <v>1</v>
      </c>
      <c r="S270" t="s">
        <v>56</v>
      </c>
      <c r="T270">
        <v>1</v>
      </c>
      <c r="U270" t="s">
        <v>33</v>
      </c>
      <c r="V270" t="s">
        <v>66</v>
      </c>
      <c r="W270" t="s">
        <v>40</v>
      </c>
    </row>
    <row r="271" spans="1:23">
      <c r="A271" t="s">
        <v>41</v>
      </c>
      <c r="B271">
        <v>24</v>
      </c>
      <c r="C271" t="str">
        <f t="shared" si="8"/>
        <v>1_2_years</v>
      </c>
      <c r="D271" t="s">
        <v>36</v>
      </c>
      <c r="E271" t="s">
        <v>25</v>
      </c>
      <c r="F271">
        <v>999</v>
      </c>
      <c r="G271" t="str">
        <f t="shared" si="9"/>
        <v>lo_1000</v>
      </c>
      <c r="H271" t="s">
        <v>26</v>
      </c>
      <c r="I271" t="s">
        <v>27</v>
      </c>
      <c r="J271">
        <v>4</v>
      </c>
      <c r="K271" t="s">
        <v>28</v>
      </c>
      <c r="L271" t="s">
        <v>29</v>
      </c>
      <c r="M271">
        <v>2</v>
      </c>
      <c r="N271" t="s">
        <v>54</v>
      </c>
      <c r="O271">
        <v>25</v>
      </c>
      <c r="P271" t="s">
        <v>29</v>
      </c>
      <c r="Q271" t="s">
        <v>31</v>
      </c>
      <c r="R271">
        <v>2</v>
      </c>
      <c r="S271" t="s">
        <v>32</v>
      </c>
      <c r="T271">
        <v>1</v>
      </c>
      <c r="U271" t="s">
        <v>29</v>
      </c>
      <c r="V271" t="s">
        <v>33</v>
      </c>
      <c r="W271" t="s">
        <v>34</v>
      </c>
    </row>
    <row r="272" spans="1:23">
      <c r="A272" t="s">
        <v>41</v>
      </c>
      <c r="B272">
        <v>18</v>
      </c>
      <c r="C272" t="str">
        <f t="shared" si="8"/>
        <v>1_2_years</v>
      </c>
      <c r="D272" t="s">
        <v>36</v>
      </c>
      <c r="E272" t="s">
        <v>50</v>
      </c>
      <c r="F272">
        <v>2662</v>
      </c>
      <c r="G272" t="str">
        <f t="shared" si="9"/>
        <v>up_2000</v>
      </c>
      <c r="H272" t="s">
        <v>26</v>
      </c>
      <c r="I272" t="s">
        <v>43</v>
      </c>
      <c r="J272">
        <v>4</v>
      </c>
      <c r="K272" t="s">
        <v>28</v>
      </c>
      <c r="L272" t="s">
        <v>29</v>
      </c>
      <c r="M272">
        <v>3</v>
      </c>
      <c r="N272" t="s">
        <v>47</v>
      </c>
      <c r="O272">
        <v>32</v>
      </c>
      <c r="P272" t="s">
        <v>29</v>
      </c>
      <c r="Q272" t="s">
        <v>31</v>
      </c>
      <c r="R272">
        <v>1</v>
      </c>
      <c r="S272" t="s">
        <v>32</v>
      </c>
      <c r="T272">
        <v>1</v>
      </c>
      <c r="U272" t="s">
        <v>29</v>
      </c>
      <c r="V272" t="s">
        <v>66</v>
      </c>
      <c r="W272" t="s">
        <v>34</v>
      </c>
    </row>
    <row r="273" spans="1:23">
      <c r="A273" t="s">
        <v>41</v>
      </c>
      <c r="B273">
        <v>12</v>
      </c>
      <c r="C273" t="str">
        <f t="shared" si="8"/>
        <v>lo_1_year</v>
      </c>
      <c r="D273" t="s">
        <v>24</v>
      </c>
      <c r="E273" t="s">
        <v>45</v>
      </c>
      <c r="F273">
        <v>1402</v>
      </c>
      <c r="G273" t="str">
        <f t="shared" si="9"/>
        <v>1000_2000</v>
      </c>
      <c r="H273" t="s">
        <v>52</v>
      </c>
      <c r="I273" t="s">
        <v>43</v>
      </c>
      <c r="J273">
        <v>3</v>
      </c>
      <c r="K273" t="s">
        <v>39</v>
      </c>
      <c r="L273" t="s">
        <v>29</v>
      </c>
      <c r="M273">
        <v>4</v>
      </c>
      <c r="N273" t="s">
        <v>54</v>
      </c>
      <c r="O273">
        <v>37</v>
      </c>
      <c r="P273" t="s">
        <v>29</v>
      </c>
      <c r="Q273" t="s">
        <v>55</v>
      </c>
      <c r="R273">
        <v>1</v>
      </c>
      <c r="S273" t="s">
        <v>32</v>
      </c>
      <c r="T273">
        <v>1</v>
      </c>
      <c r="U273" t="s">
        <v>33</v>
      </c>
      <c r="V273" t="s">
        <v>33</v>
      </c>
      <c r="W273" t="s">
        <v>34</v>
      </c>
    </row>
    <row r="274" spans="1:23">
      <c r="A274" t="s">
        <v>35</v>
      </c>
      <c r="B274">
        <v>48</v>
      </c>
      <c r="C274" t="str">
        <f t="shared" si="8"/>
        <v>up_2_years</v>
      </c>
      <c r="D274" t="s">
        <v>68</v>
      </c>
      <c r="E274" t="s">
        <v>50</v>
      </c>
      <c r="F274">
        <v>12169</v>
      </c>
      <c r="G274" t="str">
        <f t="shared" si="9"/>
        <v>up_2000</v>
      </c>
      <c r="H274" t="s">
        <v>26</v>
      </c>
      <c r="I274" t="s">
        <v>59</v>
      </c>
      <c r="J274">
        <v>4</v>
      </c>
      <c r="K274" t="s">
        <v>28</v>
      </c>
      <c r="L274" t="s">
        <v>70</v>
      </c>
      <c r="M274">
        <v>4</v>
      </c>
      <c r="N274" t="s">
        <v>51</v>
      </c>
      <c r="O274">
        <v>36</v>
      </c>
      <c r="P274" t="s">
        <v>29</v>
      </c>
      <c r="Q274" t="s">
        <v>48</v>
      </c>
      <c r="R274">
        <v>1</v>
      </c>
      <c r="S274" t="s">
        <v>56</v>
      </c>
      <c r="T274">
        <v>1</v>
      </c>
      <c r="U274" t="s">
        <v>33</v>
      </c>
      <c r="V274" t="s">
        <v>33</v>
      </c>
      <c r="W274" t="s">
        <v>34</v>
      </c>
    </row>
    <row r="275" spans="1:23">
      <c r="A275" t="s">
        <v>35</v>
      </c>
      <c r="B275">
        <v>48</v>
      </c>
      <c r="C275" t="str">
        <f t="shared" si="8"/>
        <v>up_2_years</v>
      </c>
      <c r="D275" t="s">
        <v>36</v>
      </c>
      <c r="E275" t="s">
        <v>25</v>
      </c>
      <c r="F275">
        <v>3060</v>
      </c>
      <c r="G275" t="str">
        <f t="shared" si="9"/>
        <v>up_2000</v>
      </c>
      <c r="H275" t="s">
        <v>37</v>
      </c>
      <c r="I275" t="s">
        <v>43</v>
      </c>
      <c r="J275">
        <v>4</v>
      </c>
      <c r="K275" t="s">
        <v>28</v>
      </c>
      <c r="L275" t="s">
        <v>29</v>
      </c>
      <c r="M275">
        <v>4</v>
      </c>
      <c r="N275" t="s">
        <v>30</v>
      </c>
      <c r="O275">
        <v>28</v>
      </c>
      <c r="P275" t="s">
        <v>29</v>
      </c>
      <c r="Q275" t="s">
        <v>31</v>
      </c>
      <c r="R275">
        <v>2</v>
      </c>
      <c r="S275" t="s">
        <v>32</v>
      </c>
      <c r="T275">
        <v>1</v>
      </c>
      <c r="U275" t="s">
        <v>29</v>
      </c>
      <c r="V275" t="s">
        <v>33</v>
      </c>
      <c r="W275" t="s">
        <v>40</v>
      </c>
    </row>
    <row r="276" spans="1:23">
      <c r="A276" t="s">
        <v>23</v>
      </c>
      <c r="B276">
        <v>30</v>
      </c>
      <c r="C276" t="str">
        <f t="shared" si="8"/>
        <v>up_2_years</v>
      </c>
      <c r="D276" t="s">
        <v>36</v>
      </c>
      <c r="E276" t="s">
        <v>72</v>
      </c>
      <c r="F276">
        <v>11998</v>
      </c>
      <c r="G276" t="str">
        <f t="shared" si="9"/>
        <v>up_2000</v>
      </c>
      <c r="H276" t="s">
        <v>37</v>
      </c>
      <c r="I276" t="s">
        <v>61</v>
      </c>
      <c r="J276">
        <v>1</v>
      </c>
      <c r="K276" t="s">
        <v>58</v>
      </c>
      <c r="L276" t="s">
        <v>29</v>
      </c>
      <c r="M276">
        <v>1</v>
      </c>
      <c r="N276" t="s">
        <v>51</v>
      </c>
      <c r="O276">
        <v>34</v>
      </c>
      <c r="P276" t="s">
        <v>29</v>
      </c>
      <c r="Q276" t="s">
        <v>31</v>
      </c>
      <c r="R276">
        <v>1</v>
      </c>
      <c r="S276" t="s">
        <v>44</v>
      </c>
      <c r="T276">
        <v>1</v>
      </c>
      <c r="U276" t="s">
        <v>33</v>
      </c>
      <c r="V276" t="s">
        <v>33</v>
      </c>
      <c r="W276" t="s">
        <v>40</v>
      </c>
    </row>
    <row r="277" spans="1:23">
      <c r="A277" t="s">
        <v>41</v>
      </c>
      <c r="B277">
        <v>9</v>
      </c>
      <c r="C277" t="str">
        <f t="shared" si="8"/>
        <v>lo_1_year</v>
      </c>
      <c r="D277" t="s">
        <v>36</v>
      </c>
      <c r="E277" t="s">
        <v>25</v>
      </c>
      <c r="F277">
        <v>2697</v>
      </c>
      <c r="G277" t="str">
        <f t="shared" si="9"/>
        <v>up_2000</v>
      </c>
      <c r="H277" t="s">
        <v>37</v>
      </c>
      <c r="I277" t="s">
        <v>38</v>
      </c>
      <c r="J277">
        <v>1</v>
      </c>
      <c r="K277" t="s">
        <v>28</v>
      </c>
      <c r="L277" t="s">
        <v>29</v>
      </c>
      <c r="M277">
        <v>2</v>
      </c>
      <c r="N277" t="s">
        <v>30</v>
      </c>
      <c r="O277">
        <v>32</v>
      </c>
      <c r="P277" t="s">
        <v>29</v>
      </c>
      <c r="Q277" t="s">
        <v>31</v>
      </c>
      <c r="R277">
        <v>1</v>
      </c>
      <c r="S277" t="s">
        <v>32</v>
      </c>
      <c r="T277">
        <v>2</v>
      </c>
      <c r="U277" t="s">
        <v>29</v>
      </c>
      <c r="V277" t="s">
        <v>33</v>
      </c>
      <c r="W277" t="s">
        <v>34</v>
      </c>
    </row>
    <row r="278" spans="1:23">
      <c r="A278" t="s">
        <v>41</v>
      </c>
      <c r="B278">
        <v>18</v>
      </c>
      <c r="C278" t="str">
        <f t="shared" si="8"/>
        <v>1_2_years</v>
      </c>
      <c r="D278" t="s">
        <v>24</v>
      </c>
      <c r="E278" t="s">
        <v>25</v>
      </c>
      <c r="F278">
        <v>2404</v>
      </c>
      <c r="G278" t="str">
        <f t="shared" si="9"/>
        <v>up_2000</v>
      </c>
      <c r="H278" t="s">
        <v>37</v>
      </c>
      <c r="I278" t="s">
        <v>38</v>
      </c>
      <c r="J278">
        <v>2</v>
      </c>
      <c r="K278" t="s">
        <v>39</v>
      </c>
      <c r="L278" t="s">
        <v>29</v>
      </c>
      <c r="M278">
        <v>2</v>
      </c>
      <c r="N278" t="s">
        <v>54</v>
      </c>
      <c r="O278">
        <v>26</v>
      </c>
      <c r="P278" t="s">
        <v>29</v>
      </c>
      <c r="Q278" t="s">
        <v>31</v>
      </c>
      <c r="R278">
        <v>2</v>
      </c>
      <c r="S278" t="s">
        <v>32</v>
      </c>
      <c r="T278">
        <v>1</v>
      </c>
      <c r="U278" t="s">
        <v>29</v>
      </c>
      <c r="V278" t="s">
        <v>33</v>
      </c>
      <c r="W278" t="s">
        <v>34</v>
      </c>
    </row>
    <row r="279" spans="1:23">
      <c r="A279" t="s">
        <v>23</v>
      </c>
      <c r="B279">
        <v>12</v>
      </c>
      <c r="C279" t="str">
        <f t="shared" si="8"/>
        <v>lo_1_year</v>
      </c>
      <c r="D279" t="s">
        <v>36</v>
      </c>
      <c r="E279" t="s">
        <v>45</v>
      </c>
      <c r="F279">
        <v>1262</v>
      </c>
      <c r="G279" t="str">
        <f t="shared" si="9"/>
        <v>1000_2000</v>
      </c>
      <c r="H279" t="s">
        <v>26</v>
      </c>
      <c r="I279" t="s">
        <v>27</v>
      </c>
      <c r="J279">
        <v>2</v>
      </c>
      <c r="K279" t="s">
        <v>58</v>
      </c>
      <c r="L279" t="s">
        <v>29</v>
      </c>
      <c r="M279">
        <v>4</v>
      </c>
      <c r="N279" t="s">
        <v>47</v>
      </c>
      <c r="O279">
        <v>49</v>
      </c>
      <c r="P279" t="s">
        <v>29</v>
      </c>
      <c r="Q279" t="s">
        <v>31</v>
      </c>
      <c r="R279">
        <v>1</v>
      </c>
      <c r="S279" t="s">
        <v>44</v>
      </c>
      <c r="T279">
        <v>1</v>
      </c>
      <c r="U279" t="s">
        <v>33</v>
      </c>
      <c r="V279" t="s">
        <v>33</v>
      </c>
      <c r="W279" t="s">
        <v>34</v>
      </c>
    </row>
    <row r="280" spans="1:23">
      <c r="A280" t="s">
        <v>41</v>
      </c>
      <c r="B280">
        <v>6</v>
      </c>
      <c r="C280" t="str">
        <f t="shared" si="8"/>
        <v>lo_1_year</v>
      </c>
      <c r="D280" t="s">
        <v>36</v>
      </c>
      <c r="E280" t="s">
        <v>45</v>
      </c>
      <c r="F280">
        <v>4611</v>
      </c>
      <c r="G280" t="str">
        <f t="shared" si="9"/>
        <v>up_2000</v>
      </c>
      <c r="H280" t="s">
        <v>37</v>
      </c>
      <c r="I280" t="s">
        <v>61</v>
      </c>
      <c r="J280">
        <v>1</v>
      </c>
      <c r="K280" t="s">
        <v>39</v>
      </c>
      <c r="L280" t="s">
        <v>29</v>
      </c>
      <c r="M280">
        <v>4</v>
      </c>
      <c r="N280" t="s">
        <v>47</v>
      </c>
      <c r="O280">
        <v>32</v>
      </c>
      <c r="P280" t="s">
        <v>29</v>
      </c>
      <c r="Q280" t="s">
        <v>31</v>
      </c>
      <c r="R280">
        <v>1</v>
      </c>
      <c r="S280" t="s">
        <v>32</v>
      </c>
      <c r="T280">
        <v>1</v>
      </c>
      <c r="U280" t="s">
        <v>29</v>
      </c>
      <c r="V280" t="s">
        <v>33</v>
      </c>
      <c r="W280" t="s">
        <v>40</v>
      </c>
    </row>
    <row r="281" spans="1:23">
      <c r="A281" t="s">
        <v>41</v>
      </c>
      <c r="B281">
        <v>24</v>
      </c>
      <c r="C281" t="str">
        <f t="shared" si="8"/>
        <v>1_2_years</v>
      </c>
      <c r="D281" t="s">
        <v>36</v>
      </c>
      <c r="E281" t="s">
        <v>25</v>
      </c>
      <c r="F281">
        <v>1901</v>
      </c>
      <c r="G281" t="str">
        <f t="shared" si="9"/>
        <v>1000_2000</v>
      </c>
      <c r="H281" t="s">
        <v>63</v>
      </c>
      <c r="I281" t="s">
        <v>38</v>
      </c>
      <c r="J281">
        <v>4</v>
      </c>
      <c r="K281" t="s">
        <v>28</v>
      </c>
      <c r="L281" t="s">
        <v>29</v>
      </c>
      <c r="M281">
        <v>4</v>
      </c>
      <c r="N281" t="s">
        <v>54</v>
      </c>
      <c r="O281">
        <v>29</v>
      </c>
      <c r="P281" t="s">
        <v>29</v>
      </c>
      <c r="Q281" t="s">
        <v>55</v>
      </c>
      <c r="R281">
        <v>1</v>
      </c>
      <c r="S281" t="s">
        <v>56</v>
      </c>
      <c r="T281">
        <v>1</v>
      </c>
      <c r="U281" t="s">
        <v>33</v>
      </c>
      <c r="V281" t="s">
        <v>33</v>
      </c>
      <c r="W281" t="s">
        <v>34</v>
      </c>
    </row>
    <row r="282" spans="1:23">
      <c r="A282" t="s">
        <v>41</v>
      </c>
      <c r="B282">
        <v>15</v>
      </c>
      <c r="C282" t="str">
        <f t="shared" si="8"/>
        <v>1_2_years</v>
      </c>
      <c r="D282" t="s">
        <v>24</v>
      </c>
      <c r="E282" t="s">
        <v>53</v>
      </c>
      <c r="F282">
        <v>3368</v>
      </c>
      <c r="G282" t="str">
        <f t="shared" si="9"/>
        <v>up_2000</v>
      </c>
      <c r="H282" t="s">
        <v>57</v>
      </c>
      <c r="I282" t="s">
        <v>27</v>
      </c>
      <c r="J282">
        <v>3</v>
      </c>
      <c r="K282" t="s">
        <v>28</v>
      </c>
      <c r="L282" t="s">
        <v>29</v>
      </c>
      <c r="M282">
        <v>4</v>
      </c>
      <c r="N282" t="s">
        <v>51</v>
      </c>
      <c r="O282">
        <v>23</v>
      </c>
      <c r="P282" t="s">
        <v>29</v>
      </c>
      <c r="Q282" t="s">
        <v>55</v>
      </c>
      <c r="R282">
        <v>2</v>
      </c>
      <c r="S282" t="s">
        <v>32</v>
      </c>
      <c r="T282">
        <v>1</v>
      </c>
      <c r="U282" t="s">
        <v>33</v>
      </c>
      <c r="V282" t="s">
        <v>33</v>
      </c>
      <c r="W282" t="s">
        <v>34</v>
      </c>
    </row>
    <row r="283" spans="1:23">
      <c r="A283" t="s">
        <v>41</v>
      </c>
      <c r="B283">
        <v>12</v>
      </c>
      <c r="C283" t="str">
        <f t="shared" si="8"/>
        <v>lo_1_year</v>
      </c>
      <c r="D283" t="s">
        <v>36</v>
      </c>
      <c r="E283" t="s">
        <v>45</v>
      </c>
      <c r="F283">
        <v>1574</v>
      </c>
      <c r="G283" t="str">
        <f t="shared" si="9"/>
        <v>1000_2000</v>
      </c>
      <c r="H283" t="s">
        <v>37</v>
      </c>
      <c r="I283" t="s">
        <v>38</v>
      </c>
      <c r="J283">
        <v>4</v>
      </c>
      <c r="K283" t="s">
        <v>28</v>
      </c>
      <c r="L283" t="s">
        <v>29</v>
      </c>
      <c r="M283">
        <v>2</v>
      </c>
      <c r="N283" t="s">
        <v>30</v>
      </c>
      <c r="O283">
        <v>50</v>
      </c>
      <c r="P283" t="s">
        <v>29</v>
      </c>
      <c r="Q283" t="s">
        <v>31</v>
      </c>
      <c r="R283">
        <v>1</v>
      </c>
      <c r="S283" t="s">
        <v>32</v>
      </c>
      <c r="T283">
        <v>1</v>
      </c>
      <c r="U283" t="s">
        <v>29</v>
      </c>
      <c r="V283" t="s">
        <v>33</v>
      </c>
      <c r="W283" t="s">
        <v>34</v>
      </c>
    </row>
    <row r="284" spans="1:23">
      <c r="A284" t="s">
        <v>67</v>
      </c>
      <c r="B284">
        <v>18</v>
      </c>
      <c r="C284" t="str">
        <f t="shared" si="8"/>
        <v>1_2_years</v>
      </c>
      <c r="D284" t="s">
        <v>68</v>
      </c>
      <c r="E284" t="s">
        <v>25</v>
      </c>
      <c r="F284">
        <v>1445</v>
      </c>
      <c r="G284" t="str">
        <f t="shared" si="9"/>
        <v>1000_2000</v>
      </c>
      <c r="H284" t="s">
        <v>26</v>
      </c>
      <c r="I284" t="s">
        <v>43</v>
      </c>
      <c r="J284">
        <v>4</v>
      </c>
      <c r="K284" t="s">
        <v>28</v>
      </c>
      <c r="L284" t="s">
        <v>29</v>
      </c>
      <c r="M284">
        <v>4</v>
      </c>
      <c r="N284" t="s">
        <v>54</v>
      </c>
      <c r="O284">
        <v>49</v>
      </c>
      <c r="P284" t="s">
        <v>65</v>
      </c>
      <c r="Q284" t="s">
        <v>31</v>
      </c>
      <c r="R284">
        <v>1</v>
      </c>
      <c r="S284" t="s">
        <v>44</v>
      </c>
      <c r="T284">
        <v>1</v>
      </c>
      <c r="U284" t="s">
        <v>29</v>
      </c>
      <c r="V284" t="s">
        <v>33</v>
      </c>
      <c r="W284" t="s">
        <v>34</v>
      </c>
    </row>
    <row r="285" spans="1:23">
      <c r="A285" t="s">
        <v>41</v>
      </c>
      <c r="B285">
        <v>15</v>
      </c>
      <c r="C285" t="str">
        <f t="shared" si="8"/>
        <v>1_2_years</v>
      </c>
      <c r="D285" t="s">
        <v>24</v>
      </c>
      <c r="E285" t="s">
        <v>45</v>
      </c>
      <c r="F285">
        <v>1520</v>
      </c>
      <c r="G285" t="str">
        <f t="shared" si="9"/>
        <v>1000_2000</v>
      </c>
      <c r="H285" t="s">
        <v>26</v>
      </c>
      <c r="I285" t="s">
        <v>27</v>
      </c>
      <c r="J285">
        <v>4</v>
      </c>
      <c r="K285" t="s">
        <v>28</v>
      </c>
      <c r="L285" t="s">
        <v>29</v>
      </c>
      <c r="M285">
        <v>4</v>
      </c>
      <c r="N285" t="s">
        <v>47</v>
      </c>
      <c r="O285">
        <v>63</v>
      </c>
      <c r="P285" t="s">
        <v>29</v>
      </c>
      <c r="Q285" t="s">
        <v>31</v>
      </c>
      <c r="R285">
        <v>1</v>
      </c>
      <c r="S285" t="s">
        <v>32</v>
      </c>
      <c r="T285">
        <v>1</v>
      </c>
      <c r="U285" t="s">
        <v>29</v>
      </c>
      <c r="V285" t="s">
        <v>33</v>
      </c>
      <c r="W285" t="s">
        <v>34</v>
      </c>
    </row>
    <row r="286" spans="1:23">
      <c r="A286" t="s">
        <v>35</v>
      </c>
      <c r="B286">
        <v>24</v>
      </c>
      <c r="C286" t="str">
        <f t="shared" si="8"/>
        <v>1_2_years</v>
      </c>
      <c r="D286" t="s">
        <v>24</v>
      </c>
      <c r="E286" t="s">
        <v>50</v>
      </c>
      <c r="F286">
        <v>3878</v>
      </c>
      <c r="G286" t="str">
        <f t="shared" si="9"/>
        <v>up_2000</v>
      </c>
      <c r="H286" t="s">
        <v>63</v>
      </c>
      <c r="I286" t="s">
        <v>61</v>
      </c>
      <c r="J286">
        <v>4</v>
      </c>
      <c r="K286" t="s">
        <v>58</v>
      </c>
      <c r="L286" t="s">
        <v>29</v>
      </c>
      <c r="M286">
        <v>2</v>
      </c>
      <c r="N286" t="s">
        <v>54</v>
      </c>
      <c r="O286">
        <v>37</v>
      </c>
      <c r="P286" t="s">
        <v>29</v>
      </c>
      <c r="Q286" t="s">
        <v>31</v>
      </c>
      <c r="R286">
        <v>1</v>
      </c>
      <c r="S286" t="s">
        <v>32</v>
      </c>
      <c r="T286">
        <v>1</v>
      </c>
      <c r="U286" t="s">
        <v>33</v>
      </c>
      <c r="V286" t="s">
        <v>33</v>
      </c>
      <c r="W286" t="s">
        <v>34</v>
      </c>
    </row>
    <row r="287" spans="1:23">
      <c r="A287" t="s">
        <v>23</v>
      </c>
      <c r="B287">
        <v>47</v>
      </c>
      <c r="C287" t="str">
        <f t="shared" si="8"/>
        <v>up_2_years</v>
      </c>
      <c r="D287" t="s">
        <v>36</v>
      </c>
      <c r="E287" t="s">
        <v>50</v>
      </c>
      <c r="F287">
        <v>10722</v>
      </c>
      <c r="G287" t="str">
        <f t="shared" si="9"/>
        <v>up_2000</v>
      </c>
      <c r="H287" t="s">
        <v>37</v>
      </c>
      <c r="I287" t="s">
        <v>61</v>
      </c>
      <c r="J287">
        <v>1</v>
      </c>
      <c r="K287" t="s">
        <v>39</v>
      </c>
      <c r="L287" t="s">
        <v>29</v>
      </c>
      <c r="M287">
        <v>1</v>
      </c>
      <c r="N287" t="s">
        <v>30</v>
      </c>
      <c r="O287">
        <v>35</v>
      </c>
      <c r="P287" t="s">
        <v>29</v>
      </c>
      <c r="Q287" t="s">
        <v>31</v>
      </c>
      <c r="R287">
        <v>1</v>
      </c>
      <c r="S287" t="s">
        <v>44</v>
      </c>
      <c r="T287">
        <v>1</v>
      </c>
      <c r="U287" t="s">
        <v>33</v>
      </c>
      <c r="V287" t="s">
        <v>33</v>
      </c>
      <c r="W287" t="s">
        <v>34</v>
      </c>
    </row>
    <row r="288" spans="1:23">
      <c r="A288" t="s">
        <v>23</v>
      </c>
      <c r="B288">
        <v>48</v>
      </c>
      <c r="C288" t="str">
        <f t="shared" si="8"/>
        <v>up_2_years</v>
      </c>
      <c r="D288" t="s">
        <v>36</v>
      </c>
      <c r="E288" t="s">
        <v>53</v>
      </c>
      <c r="F288">
        <v>4788</v>
      </c>
      <c r="G288" t="str">
        <f t="shared" si="9"/>
        <v>up_2000</v>
      </c>
      <c r="H288" t="s">
        <v>37</v>
      </c>
      <c r="I288" t="s">
        <v>43</v>
      </c>
      <c r="J288">
        <v>4</v>
      </c>
      <c r="K288" t="s">
        <v>28</v>
      </c>
      <c r="L288" t="s">
        <v>29</v>
      </c>
      <c r="M288">
        <v>3</v>
      </c>
      <c r="N288" t="s">
        <v>47</v>
      </c>
      <c r="O288">
        <v>26</v>
      </c>
      <c r="P288" t="s">
        <v>29</v>
      </c>
      <c r="Q288" t="s">
        <v>31</v>
      </c>
      <c r="R288">
        <v>1</v>
      </c>
      <c r="S288" t="s">
        <v>32</v>
      </c>
      <c r="T288">
        <v>2</v>
      </c>
      <c r="U288" t="s">
        <v>29</v>
      </c>
      <c r="V288" t="s">
        <v>33</v>
      </c>
      <c r="W288" t="s">
        <v>34</v>
      </c>
    </row>
    <row r="289" spans="1:23">
      <c r="A289" t="s">
        <v>35</v>
      </c>
      <c r="B289">
        <v>48</v>
      </c>
      <c r="C289" t="str">
        <f t="shared" si="8"/>
        <v>up_2_years</v>
      </c>
      <c r="D289" t="s">
        <v>49</v>
      </c>
      <c r="E289" t="s">
        <v>74</v>
      </c>
      <c r="F289">
        <v>7582</v>
      </c>
      <c r="G289" t="str">
        <f t="shared" si="9"/>
        <v>up_2000</v>
      </c>
      <c r="H289" t="s">
        <v>63</v>
      </c>
      <c r="I289" t="s">
        <v>59</v>
      </c>
      <c r="J289">
        <v>2</v>
      </c>
      <c r="K289" t="s">
        <v>28</v>
      </c>
      <c r="L289" t="s">
        <v>29</v>
      </c>
      <c r="M289">
        <v>4</v>
      </c>
      <c r="N289" t="s">
        <v>51</v>
      </c>
      <c r="O289">
        <v>31</v>
      </c>
      <c r="P289" t="s">
        <v>29</v>
      </c>
      <c r="Q289" t="s">
        <v>48</v>
      </c>
      <c r="R289">
        <v>1</v>
      </c>
      <c r="S289" t="s">
        <v>56</v>
      </c>
      <c r="T289">
        <v>1</v>
      </c>
      <c r="U289" t="s">
        <v>33</v>
      </c>
      <c r="V289" t="s">
        <v>33</v>
      </c>
      <c r="W289" t="s">
        <v>34</v>
      </c>
    </row>
    <row r="290" spans="1:23">
      <c r="A290" t="s">
        <v>35</v>
      </c>
      <c r="B290">
        <v>12</v>
      </c>
      <c r="C290" t="str">
        <f t="shared" si="8"/>
        <v>lo_1_year</v>
      </c>
      <c r="D290" t="s">
        <v>36</v>
      </c>
      <c r="E290" t="s">
        <v>25</v>
      </c>
      <c r="F290">
        <v>1092</v>
      </c>
      <c r="G290" t="str">
        <f t="shared" si="9"/>
        <v>1000_2000</v>
      </c>
      <c r="H290" t="s">
        <v>37</v>
      </c>
      <c r="I290" t="s">
        <v>38</v>
      </c>
      <c r="J290">
        <v>4</v>
      </c>
      <c r="K290" t="s">
        <v>39</v>
      </c>
      <c r="L290" t="s">
        <v>46</v>
      </c>
      <c r="M290">
        <v>4</v>
      </c>
      <c r="N290" t="s">
        <v>30</v>
      </c>
      <c r="O290">
        <v>49</v>
      </c>
      <c r="P290" t="s">
        <v>29</v>
      </c>
      <c r="Q290" t="s">
        <v>31</v>
      </c>
      <c r="R290">
        <v>2</v>
      </c>
      <c r="S290" t="s">
        <v>32</v>
      </c>
      <c r="T290">
        <v>1</v>
      </c>
      <c r="U290" t="s">
        <v>33</v>
      </c>
      <c r="V290" t="s">
        <v>33</v>
      </c>
      <c r="W290" t="s">
        <v>34</v>
      </c>
    </row>
    <row r="291" spans="1:23">
      <c r="A291" t="s">
        <v>23</v>
      </c>
      <c r="B291">
        <v>24</v>
      </c>
      <c r="C291" t="str">
        <f t="shared" si="8"/>
        <v>1_2_years</v>
      </c>
      <c r="D291" t="s">
        <v>49</v>
      </c>
      <c r="E291" t="s">
        <v>25</v>
      </c>
      <c r="F291">
        <v>1024</v>
      </c>
      <c r="G291" t="str">
        <f t="shared" si="9"/>
        <v>1000_2000</v>
      </c>
      <c r="H291" t="s">
        <v>37</v>
      </c>
      <c r="I291" t="s">
        <v>61</v>
      </c>
      <c r="J291">
        <v>4</v>
      </c>
      <c r="K291" t="s">
        <v>60</v>
      </c>
      <c r="L291" t="s">
        <v>29</v>
      </c>
      <c r="M291">
        <v>4</v>
      </c>
      <c r="N291" t="s">
        <v>30</v>
      </c>
      <c r="O291">
        <v>48</v>
      </c>
      <c r="P291" t="s">
        <v>69</v>
      </c>
      <c r="Q291" t="s">
        <v>31</v>
      </c>
      <c r="R291">
        <v>1</v>
      </c>
      <c r="S291" t="s">
        <v>32</v>
      </c>
      <c r="T291">
        <v>1</v>
      </c>
      <c r="U291" t="s">
        <v>29</v>
      </c>
      <c r="V291" t="s">
        <v>33</v>
      </c>
      <c r="W291" t="s">
        <v>40</v>
      </c>
    </row>
    <row r="292" spans="1:23">
      <c r="A292" t="s">
        <v>41</v>
      </c>
      <c r="B292">
        <v>12</v>
      </c>
      <c r="C292" t="str">
        <f t="shared" si="8"/>
        <v>lo_1_year</v>
      </c>
      <c r="D292" t="s">
        <v>36</v>
      </c>
      <c r="E292" t="s">
        <v>62</v>
      </c>
      <c r="F292">
        <v>1076</v>
      </c>
      <c r="G292" t="str">
        <f t="shared" si="9"/>
        <v>1000_2000</v>
      </c>
      <c r="H292" t="s">
        <v>37</v>
      </c>
      <c r="I292" t="s">
        <v>38</v>
      </c>
      <c r="J292">
        <v>2</v>
      </c>
      <c r="K292" t="s">
        <v>60</v>
      </c>
      <c r="L292" t="s">
        <v>29</v>
      </c>
      <c r="M292">
        <v>2</v>
      </c>
      <c r="N292" t="s">
        <v>30</v>
      </c>
      <c r="O292">
        <v>26</v>
      </c>
      <c r="P292" t="s">
        <v>29</v>
      </c>
      <c r="Q292" t="s">
        <v>31</v>
      </c>
      <c r="R292">
        <v>1</v>
      </c>
      <c r="S292" t="s">
        <v>32</v>
      </c>
      <c r="T292">
        <v>1</v>
      </c>
      <c r="U292" t="s">
        <v>33</v>
      </c>
      <c r="V292" t="s">
        <v>66</v>
      </c>
      <c r="W292" t="s">
        <v>34</v>
      </c>
    </row>
    <row r="293" spans="1:23">
      <c r="A293" t="s">
        <v>35</v>
      </c>
      <c r="B293">
        <v>36</v>
      </c>
      <c r="C293" t="str">
        <f t="shared" si="8"/>
        <v>up_2_years</v>
      </c>
      <c r="D293" t="s">
        <v>36</v>
      </c>
      <c r="E293" t="s">
        <v>53</v>
      </c>
      <c r="F293">
        <v>9398</v>
      </c>
      <c r="G293" t="str">
        <f t="shared" si="9"/>
        <v>up_2000</v>
      </c>
      <c r="H293" t="s">
        <v>37</v>
      </c>
      <c r="I293" t="s">
        <v>61</v>
      </c>
      <c r="J293">
        <v>1</v>
      </c>
      <c r="K293" t="s">
        <v>60</v>
      </c>
      <c r="L293" t="s">
        <v>29</v>
      </c>
      <c r="M293">
        <v>4</v>
      </c>
      <c r="N293" t="s">
        <v>54</v>
      </c>
      <c r="O293">
        <v>28</v>
      </c>
      <c r="P293" t="s">
        <v>29</v>
      </c>
      <c r="Q293" t="s">
        <v>55</v>
      </c>
      <c r="R293">
        <v>1</v>
      </c>
      <c r="S293" t="s">
        <v>56</v>
      </c>
      <c r="T293">
        <v>1</v>
      </c>
      <c r="U293" t="s">
        <v>33</v>
      </c>
      <c r="V293" t="s">
        <v>33</v>
      </c>
      <c r="W293" t="s">
        <v>40</v>
      </c>
    </row>
    <row r="294" spans="1:23">
      <c r="A294" t="s">
        <v>23</v>
      </c>
      <c r="B294">
        <v>24</v>
      </c>
      <c r="C294" t="str">
        <f t="shared" si="8"/>
        <v>1_2_years</v>
      </c>
      <c r="D294" t="s">
        <v>24</v>
      </c>
      <c r="E294" t="s">
        <v>53</v>
      </c>
      <c r="F294">
        <v>6419</v>
      </c>
      <c r="G294" t="str">
        <f t="shared" si="9"/>
        <v>up_2000</v>
      </c>
      <c r="H294" t="s">
        <v>37</v>
      </c>
      <c r="I294" t="s">
        <v>27</v>
      </c>
      <c r="J294">
        <v>2</v>
      </c>
      <c r="K294" t="s">
        <v>39</v>
      </c>
      <c r="L294" t="s">
        <v>29</v>
      </c>
      <c r="M294">
        <v>4</v>
      </c>
      <c r="N294" t="s">
        <v>51</v>
      </c>
      <c r="O294">
        <v>44</v>
      </c>
      <c r="P294" t="s">
        <v>29</v>
      </c>
      <c r="Q294" t="s">
        <v>48</v>
      </c>
      <c r="R294">
        <v>2</v>
      </c>
      <c r="S294" t="s">
        <v>56</v>
      </c>
      <c r="T294">
        <v>2</v>
      </c>
      <c r="U294" t="s">
        <v>33</v>
      </c>
      <c r="V294" t="s">
        <v>33</v>
      </c>
      <c r="W294" t="s">
        <v>34</v>
      </c>
    </row>
    <row r="295" spans="1:23">
      <c r="A295" t="s">
        <v>67</v>
      </c>
      <c r="B295">
        <v>42</v>
      </c>
      <c r="C295" t="str">
        <f t="shared" si="8"/>
        <v>up_2_years</v>
      </c>
      <c r="D295" t="s">
        <v>24</v>
      </c>
      <c r="E295" t="s">
        <v>53</v>
      </c>
      <c r="F295">
        <v>4796</v>
      </c>
      <c r="G295" t="str">
        <f t="shared" si="9"/>
        <v>up_2000</v>
      </c>
      <c r="H295" t="s">
        <v>37</v>
      </c>
      <c r="I295" t="s">
        <v>27</v>
      </c>
      <c r="J295">
        <v>4</v>
      </c>
      <c r="K295" t="s">
        <v>28</v>
      </c>
      <c r="L295" t="s">
        <v>29</v>
      </c>
      <c r="M295">
        <v>4</v>
      </c>
      <c r="N295" t="s">
        <v>51</v>
      </c>
      <c r="O295">
        <v>56</v>
      </c>
      <c r="P295" t="s">
        <v>29</v>
      </c>
      <c r="Q295" t="s">
        <v>48</v>
      </c>
      <c r="R295">
        <v>1</v>
      </c>
      <c r="S295" t="s">
        <v>32</v>
      </c>
      <c r="T295">
        <v>1</v>
      </c>
      <c r="U295" t="s">
        <v>29</v>
      </c>
      <c r="V295" t="s">
        <v>33</v>
      </c>
      <c r="W295" t="s">
        <v>34</v>
      </c>
    </row>
    <row r="296" spans="1:23">
      <c r="A296" t="s">
        <v>41</v>
      </c>
      <c r="B296">
        <v>48</v>
      </c>
      <c r="C296" t="str">
        <f t="shared" si="8"/>
        <v>up_2_years</v>
      </c>
      <c r="D296" t="s">
        <v>24</v>
      </c>
      <c r="E296" t="s">
        <v>62</v>
      </c>
      <c r="F296">
        <v>7629</v>
      </c>
      <c r="G296" t="str">
        <f t="shared" si="9"/>
        <v>up_2000</v>
      </c>
      <c r="H296" t="s">
        <v>26</v>
      </c>
      <c r="I296" t="s">
        <v>27</v>
      </c>
      <c r="J296">
        <v>4</v>
      </c>
      <c r="K296" t="s">
        <v>58</v>
      </c>
      <c r="L296" t="s">
        <v>29</v>
      </c>
      <c r="M296">
        <v>2</v>
      </c>
      <c r="N296" t="s">
        <v>54</v>
      </c>
      <c r="O296">
        <v>46</v>
      </c>
      <c r="P296" t="s">
        <v>65</v>
      </c>
      <c r="Q296" t="s">
        <v>31</v>
      </c>
      <c r="R296">
        <v>2</v>
      </c>
      <c r="S296" t="s">
        <v>56</v>
      </c>
      <c r="T296">
        <v>2</v>
      </c>
      <c r="U296" t="s">
        <v>29</v>
      </c>
      <c r="V296" t="s">
        <v>33</v>
      </c>
      <c r="W296" t="s">
        <v>34</v>
      </c>
    </row>
    <row r="297" spans="1:23">
      <c r="A297" t="s">
        <v>35</v>
      </c>
      <c r="B297">
        <v>48</v>
      </c>
      <c r="C297" t="str">
        <f t="shared" si="8"/>
        <v>up_2_years</v>
      </c>
      <c r="D297" t="s">
        <v>36</v>
      </c>
      <c r="E297" t="s">
        <v>45</v>
      </c>
      <c r="F297">
        <v>9960</v>
      </c>
      <c r="G297" t="str">
        <f t="shared" si="9"/>
        <v>up_2000</v>
      </c>
      <c r="H297" t="s">
        <v>37</v>
      </c>
      <c r="I297" t="s">
        <v>61</v>
      </c>
      <c r="J297">
        <v>1</v>
      </c>
      <c r="K297" t="s">
        <v>39</v>
      </c>
      <c r="L297" t="s">
        <v>29</v>
      </c>
      <c r="M297">
        <v>2</v>
      </c>
      <c r="N297" t="s">
        <v>54</v>
      </c>
      <c r="O297">
        <v>26</v>
      </c>
      <c r="P297" t="s">
        <v>29</v>
      </c>
      <c r="Q297" t="s">
        <v>31</v>
      </c>
      <c r="R297">
        <v>1</v>
      </c>
      <c r="S297" t="s">
        <v>32</v>
      </c>
      <c r="T297">
        <v>1</v>
      </c>
      <c r="U297" t="s">
        <v>33</v>
      </c>
      <c r="V297" t="s">
        <v>33</v>
      </c>
      <c r="W297" t="s">
        <v>40</v>
      </c>
    </row>
    <row r="298" spans="1:23">
      <c r="A298" t="s">
        <v>41</v>
      </c>
      <c r="B298">
        <v>12</v>
      </c>
      <c r="C298" t="str">
        <f t="shared" si="8"/>
        <v>lo_1_year</v>
      </c>
      <c r="D298" t="s">
        <v>36</v>
      </c>
      <c r="E298" t="s">
        <v>53</v>
      </c>
      <c r="F298">
        <v>4675</v>
      </c>
      <c r="G298" t="str">
        <f t="shared" si="9"/>
        <v>up_2000</v>
      </c>
      <c r="H298" t="s">
        <v>26</v>
      </c>
      <c r="I298" t="s">
        <v>61</v>
      </c>
      <c r="J298">
        <v>1</v>
      </c>
      <c r="K298" t="s">
        <v>39</v>
      </c>
      <c r="L298" t="s">
        <v>29</v>
      </c>
      <c r="M298">
        <v>4</v>
      </c>
      <c r="N298" t="s">
        <v>54</v>
      </c>
      <c r="O298">
        <v>20</v>
      </c>
      <c r="P298" t="s">
        <v>29</v>
      </c>
      <c r="Q298" t="s">
        <v>55</v>
      </c>
      <c r="R298">
        <v>1</v>
      </c>
      <c r="S298" t="s">
        <v>32</v>
      </c>
      <c r="T298">
        <v>1</v>
      </c>
      <c r="U298" t="s">
        <v>29</v>
      </c>
      <c r="V298" t="s">
        <v>33</v>
      </c>
      <c r="W298" t="s">
        <v>34</v>
      </c>
    </row>
    <row r="299" spans="1:23">
      <c r="A299" t="s">
        <v>41</v>
      </c>
      <c r="B299">
        <v>10</v>
      </c>
      <c r="C299" t="str">
        <f t="shared" si="8"/>
        <v>lo_1_year</v>
      </c>
      <c r="D299" t="s">
        <v>36</v>
      </c>
      <c r="E299" t="s">
        <v>50</v>
      </c>
      <c r="F299">
        <v>1287</v>
      </c>
      <c r="G299" t="str">
        <f t="shared" si="9"/>
        <v>1000_2000</v>
      </c>
      <c r="H299" t="s">
        <v>26</v>
      </c>
      <c r="I299" t="s">
        <v>27</v>
      </c>
      <c r="J299">
        <v>4</v>
      </c>
      <c r="K299" t="s">
        <v>28</v>
      </c>
      <c r="L299" t="s">
        <v>70</v>
      </c>
      <c r="M299">
        <v>2</v>
      </c>
      <c r="N299" t="s">
        <v>47</v>
      </c>
      <c r="O299">
        <v>45</v>
      </c>
      <c r="P299" t="s">
        <v>29</v>
      </c>
      <c r="Q299" t="s">
        <v>31</v>
      </c>
      <c r="R299">
        <v>1</v>
      </c>
      <c r="S299" t="s">
        <v>44</v>
      </c>
      <c r="T299">
        <v>1</v>
      </c>
      <c r="U299" t="s">
        <v>29</v>
      </c>
      <c r="V299" t="s">
        <v>66</v>
      </c>
      <c r="W299" t="s">
        <v>34</v>
      </c>
    </row>
    <row r="300" spans="1:23">
      <c r="A300" t="s">
        <v>41</v>
      </c>
      <c r="B300">
        <v>18</v>
      </c>
      <c r="C300" t="str">
        <f t="shared" si="8"/>
        <v>1_2_years</v>
      </c>
      <c r="D300" t="s">
        <v>36</v>
      </c>
      <c r="E300" t="s">
        <v>45</v>
      </c>
      <c r="F300">
        <v>2515</v>
      </c>
      <c r="G300" t="str">
        <f t="shared" si="9"/>
        <v>up_2000</v>
      </c>
      <c r="H300" t="s">
        <v>37</v>
      </c>
      <c r="I300" t="s">
        <v>38</v>
      </c>
      <c r="J300">
        <v>3</v>
      </c>
      <c r="K300" t="s">
        <v>28</v>
      </c>
      <c r="L300" t="s">
        <v>29</v>
      </c>
      <c r="M300">
        <v>4</v>
      </c>
      <c r="N300" t="s">
        <v>30</v>
      </c>
      <c r="O300">
        <v>43</v>
      </c>
      <c r="P300" t="s">
        <v>29</v>
      </c>
      <c r="Q300" t="s">
        <v>31</v>
      </c>
      <c r="R300">
        <v>1</v>
      </c>
      <c r="S300" t="s">
        <v>32</v>
      </c>
      <c r="T300">
        <v>1</v>
      </c>
      <c r="U300" t="s">
        <v>33</v>
      </c>
      <c r="V300" t="s">
        <v>33</v>
      </c>
      <c r="W300" t="s">
        <v>34</v>
      </c>
    </row>
    <row r="301" spans="1:23">
      <c r="A301" t="s">
        <v>35</v>
      </c>
      <c r="B301">
        <v>21</v>
      </c>
      <c r="C301" t="str">
        <f t="shared" si="8"/>
        <v>1_2_years</v>
      </c>
      <c r="D301" t="s">
        <v>24</v>
      </c>
      <c r="E301" t="s">
        <v>45</v>
      </c>
      <c r="F301">
        <v>2745</v>
      </c>
      <c r="G301" t="str">
        <f t="shared" si="9"/>
        <v>up_2000</v>
      </c>
      <c r="H301" t="s">
        <v>57</v>
      </c>
      <c r="I301" t="s">
        <v>43</v>
      </c>
      <c r="J301">
        <v>3</v>
      </c>
      <c r="K301" t="s">
        <v>28</v>
      </c>
      <c r="L301" t="s">
        <v>29</v>
      </c>
      <c r="M301">
        <v>2</v>
      </c>
      <c r="N301" t="s">
        <v>54</v>
      </c>
      <c r="O301">
        <v>32</v>
      </c>
      <c r="P301" t="s">
        <v>29</v>
      </c>
      <c r="Q301" t="s">
        <v>31</v>
      </c>
      <c r="R301">
        <v>2</v>
      </c>
      <c r="S301" t="s">
        <v>32</v>
      </c>
      <c r="T301">
        <v>1</v>
      </c>
      <c r="U301" t="s">
        <v>33</v>
      </c>
      <c r="V301" t="s">
        <v>33</v>
      </c>
      <c r="W301" t="s">
        <v>34</v>
      </c>
    </row>
    <row r="302" spans="1:23">
      <c r="A302" t="s">
        <v>41</v>
      </c>
      <c r="B302">
        <v>6</v>
      </c>
      <c r="C302" t="str">
        <f t="shared" si="8"/>
        <v>lo_1_year</v>
      </c>
      <c r="D302" t="s">
        <v>36</v>
      </c>
      <c r="E302" t="s">
        <v>50</v>
      </c>
      <c r="F302">
        <v>672</v>
      </c>
      <c r="G302" t="str">
        <f t="shared" si="9"/>
        <v>lo_1000</v>
      </c>
      <c r="H302" t="s">
        <v>37</v>
      </c>
      <c r="I302" t="s">
        <v>59</v>
      </c>
      <c r="J302">
        <v>1</v>
      </c>
      <c r="K302" t="s">
        <v>39</v>
      </c>
      <c r="L302" t="s">
        <v>29</v>
      </c>
      <c r="M302">
        <v>4</v>
      </c>
      <c r="N302" t="s">
        <v>30</v>
      </c>
      <c r="O302">
        <v>54</v>
      </c>
      <c r="P302" t="s">
        <v>29</v>
      </c>
      <c r="Q302" t="s">
        <v>31</v>
      </c>
      <c r="R302">
        <v>1</v>
      </c>
      <c r="S302" t="s">
        <v>73</v>
      </c>
      <c r="T302">
        <v>1</v>
      </c>
      <c r="U302" t="s">
        <v>33</v>
      </c>
      <c r="V302" t="s">
        <v>33</v>
      </c>
      <c r="W302" t="s">
        <v>34</v>
      </c>
    </row>
    <row r="303" spans="1:23">
      <c r="A303" t="s">
        <v>35</v>
      </c>
      <c r="B303">
        <v>36</v>
      </c>
      <c r="C303" t="str">
        <f t="shared" si="8"/>
        <v>up_2_years</v>
      </c>
      <c r="D303" t="s">
        <v>64</v>
      </c>
      <c r="E303" t="s">
        <v>25</v>
      </c>
      <c r="F303">
        <v>3804</v>
      </c>
      <c r="G303" t="str">
        <f t="shared" si="9"/>
        <v>up_2000</v>
      </c>
      <c r="H303" t="s">
        <v>37</v>
      </c>
      <c r="I303" t="s">
        <v>38</v>
      </c>
      <c r="J303">
        <v>4</v>
      </c>
      <c r="K303" t="s">
        <v>39</v>
      </c>
      <c r="L303" t="s">
        <v>29</v>
      </c>
      <c r="M303">
        <v>1</v>
      </c>
      <c r="N303" t="s">
        <v>54</v>
      </c>
      <c r="O303">
        <v>42</v>
      </c>
      <c r="P303" t="s">
        <v>29</v>
      </c>
      <c r="Q303" t="s">
        <v>31</v>
      </c>
      <c r="R303">
        <v>1</v>
      </c>
      <c r="S303" t="s">
        <v>32</v>
      </c>
      <c r="T303">
        <v>1</v>
      </c>
      <c r="U303" t="s">
        <v>33</v>
      </c>
      <c r="V303" t="s">
        <v>33</v>
      </c>
      <c r="W303" t="s">
        <v>40</v>
      </c>
    </row>
    <row r="304" spans="1:23">
      <c r="A304" t="s">
        <v>67</v>
      </c>
      <c r="B304">
        <v>24</v>
      </c>
      <c r="C304" t="str">
        <f t="shared" si="8"/>
        <v>1_2_years</v>
      </c>
      <c r="D304" t="s">
        <v>24</v>
      </c>
      <c r="E304" t="s">
        <v>50</v>
      </c>
      <c r="F304">
        <v>1344</v>
      </c>
      <c r="G304" t="str">
        <f t="shared" si="9"/>
        <v>1000_2000</v>
      </c>
      <c r="H304" t="s">
        <v>26</v>
      </c>
      <c r="I304" t="s">
        <v>43</v>
      </c>
      <c r="J304">
        <v>4</v>
      </c>
      <c r="K304" t="s">
        <v>28</v>
      </c>
      <c r="L304" t="s">
        <v>29</v>
      </c>
      <c r="M304">
        <v>2</v>
      </c>
      <c r="N304" t="s">
        <v>30</v>
      </c>
      <c r="O304">
        <v>37</v>
      </c>
      <c r="P304" t="s">
        <v>65</v>
      </c>
      <c r="Q304" t="s">
        <v>31</v>
      </c>
      <c r="R304">
        <v>2</v>
      </c>
      <c r="S304" t="s">
        <v>44</v>
      </c>
      <c r="T304">
        <v>2</v>
      </c>
      <c r="U304" t="s">
        <v>29</v>
      </c>
      <c r="V304" t="s">
        <v>33</v>
      </c>
      <c r="W304" t="s">
        <v>40</v>
      </c>
    </row>
    <row r="305" spans="1:23">
      <c r="A305" t="s">
        <v>23</v>
      </c>
      <c r="B305">
        <v>10</v>
      </c>
      <c r="C305" t="str">
        <f t="shared" si="8"/>
        <v>lo_1_year</v>
      </c>
      <c r="D305" t="s">
        <v>24</v>
      </c>
      <c r="E305" t="s">
        <v>50</v>
      </c>
      <c r="F305">
        <v>1038</v>
      </c>
      <c r="G305" t="str">
        <f t="shared" si="9"/>
        <v>1000_2000</v>
      </c>
      <c r="H305" t="s">
        <v>37</v>
      </c>
      <c r="I305" t="s">
        <v>43</v>
      </c>
      <c r="J305">
        <v>4</v>
      </c>
      <c r="K305" t="s">
        <v>28</v>
      </c>
      <c r="L305" t="s">
        <v>70</v>
      </c>
      <c r="M305">
        <v>3</v>
      </c>
      <c r="N305" t="s">
        <v>47</v>
      </c>
      <c r="O305">
        <v>49</v>
      </c>
      <c r="P305" t="s">
        <v>29</v>
      </c>
      <c r="Q305" t="s">
        <v>31</v>
      </c>
      <c r="R305">
        <v>2</v>
      </c>
      <c r="S305" t="s">
        <v>32</v>
      </c>
      <c r="T305">
        <v>1</v>
      </c>
      <c r="U305" t="s">
        <v>33</v>
      </c>
      <c r="V305" t="s">
        <v>33</v>
      </c>
      <c r="W305" t="s">
        <v>34</v>
      </c>
    </row>
    <row r="306" spans="1:23">
      <c r="A306" t="s">
        <v>41</v>
      </c>
      <c r="B306">
        <v>48</v>
      </c>
      <c r="C306" t="str">
        <f t="shared" si="8"/>
        <v>up_2_years</v>
      </c>
      <c r="D306" t="s">
        <v>24</v>
      </c>
      <c r="E306" t="s">
        <v>50</v>
      </c>
      <c r="F306">
        <v>10127</v>
      </c>
      <c r="G306" t="str">
        <f t="shared" si="9"/>
        <v>up_2000</v>
      </c>
      <c r="H306" t="s">
        <v>52</v>
      </c>
      <c r="I306" t="s">
        <v>38</v>
      </c>
      <c r="J306">
        <v>2</v>
      </c>
      <c r="K306" t="s">
        <v>28</v>
      </c>
      <c r="L306" t="s">
        <v>29</v>
      </c>
      <c r="M306">
        <v>2</v>
      </c>
      <c r="N306" t="s">
        <v>51</v>
      </c>
      <c r="O306">
        <v>44</v>
      </c>
      <c r="P306" t="s">
        <v>65</v>
      </c>
      <c r="Q306" t="s">
        <v>48</v>
      </c>
      <c r="R306">
        <v>1</v>
      </c>
      <c r="S306" t="s">
        <v>32</v>
      </c>
      <c r="T306">
        <v>1</v>
      </c>
      <c r="U306" t="s">
        <v>29</v>
      </c>
      <c r="V306" t="s">
        <v>33</v>
      </c>
      <c r="W306" t="s">
        <v>40</v>
      </c>
    </row>
    <row r="307" spans="1:23">
      <c r="A307" t="s">
        <v>41</v>
      </c>
      <c r="B307">
        <v>6</v>
      </c>
      <c r="C307" t="str">
        <f t="shared" si="8"/>
        <v>lo_1_year</v>
      </c>
      <c r="D307" t="s">
        <v>36</v>
      </c>
      <c r="E307" t="s">
        <v>45</v>
      </c>
      <c r="F307">
        <v>1543</v>
      </c>
      <c r="G307" t="str">
        <f t="shared" si="9"/>
        <v>1000_2000</v>
      </c>
      <c r="H307" t="s">
        <v>57</v>
      </c>
      <c r="I307" t="s">
        <v>38</v>
      </c>
      <c r="J307">
        <v>4</v>
      </c>
      <c r="K307" t="s">
        <v>58</v>
      </c>
      <c r="L307" t="s">
        <v>29</v>
      </c>
      <c r="M307">
        <v>2</v>
      </c>
      <c r="N307" t="s">
        <v>30</v>
      </c>
      <c r="O307">
        <v>33</v>
      </c>
      <c r="P307" t="s">
        <v>29</v>
      </c>
      <c r="Q307" t="s">
        <v>31</v>
      </c>
      <c r="R307">
        <v>1</v>
      </c>
      <c r="S307" t="s">
        <v>32</v>
      </c>
      <c r="T307">
        <v>1</v>
      </c>
      <c r="U307" t="s">
        <v>29</v>
      </c>
      <c r="V307" t="s">
        <v>33</v>
      </c>
      <c r="W307" t="s">
        <v>34</v>
      </c>
    </row>
    <row r="308" spans="1:23">
      <c r="A308" t="s">
        <v>41</v>
      </c>
      <c r="B308">
        <v>30</v>
      </c>
      <c r="C308" t="str">
        <f t="shared" si="8"/>
        <v>up_2_years</v>
      </c>
      <c r="D308" t="s">
        <v>36</v>
      </c>
      <c r="E308" t="s">
        <v>53</v>
      </c>
      <c r="F308">
        <v>4811</v>
      </c>
      <c r="G308" t="str">
        <f t="shared" si="9"/>
        <v>up_2000</v>
      </c>
      <c r="H308" t="s">
        <v>26</v>
      </c>
      <c r="I308" t="s">
        <v>43</v>
      </c>
      <c r="J308">
        <v>2</v>
      </c>
      <c r="K308" t="s">
        <v>39</v>
      </c>
      <c r="L308" t="s">
        <v>29</v>
      </c>
      <c r="M308">
        <v>4</v>
      </c>
      <c r="N308" t="s">
        <v>47</v>
      </c>
      <c r="O308">
        <v>24</v>
      </c>
      <c r="P308" t="s">
        <v>69</v>
      </c>
      <c r="Q308" t="s">
        <v>55</v>
      </c>
      <c r="R308">
        <v>1</v>
      </c>
      <c r="S308" t="s">
        <v>44</v>
      </c>
      <c r="T308">
        <v>1</v>
      </c>
      <c r="U308" t="s">
        <v>29</v>
      </c>
      <c r="V308" t="s">
        <v>33</v>
      </c>
      <c r="W308" t="s">
        <v>34</v>
      </c>
    </row>
    <row r="309" spans="1:23">
      <c r="A309" t="s">
        <v>23</v>
      </c>
      <c r="B309">
        <v>12</v>
      </c>
      <c r="C309" t="str">
        <f t="shared" si="8"/>
        <v>lo_1_year</v>
      </c>
      <c r="D309" t="s">
        <v>36</v>
      </c>
      <c r="E309" t="s">
        <v>25</v>
      </c>
      <c r="F309">
        <v>727</v>
      </c>
      <c r="G309" t="str">
        <f t="shared" si="9"/>
        <v>lo_1000</v>
      </c>
      <c r="H309" t="s">
        <v>63</v>
      </c>
      <c r="I309" t="s">
        <v>61</v>
      </c>
      <c r="J309">
        <v>4</v>
      </c>
      <c r="K309" t="s">
        <v>60</v>
      </c>
      <c r="L309" t="s">
        <v>29</v>
      </c>
      <c r="M309">
        <v>3</v>
      </c>
      <c r="N309" t="s">
        <v>51</v>
      </c>
      <c r="O309">
        <v>33</v>
      </c>
      <c r="P309" t="s">
        <v>29</v>
      </c>
      <c r="Q309" t="s">
        <v>31</v>
      </c>
      <c r="R309">
        <v>1</v>
      </c>
      <c r="S309" t="s">
        <v>44</v>
      </c>
      <c r="T309">
        <v>1</v>
      </c>
      <c r="U309" t="s">
        <v>33</v>
      </c>
      <c r="V309" t="s">
        <v>33</v>
      </c>
      <c r="W309" t="s">
        <v>40</v>
      </c>
    </row>
    <row r="310" spans="1:23">
      <c r="A310" t="s">
        <v>35</v>
      </c>
      <c r="B310">
        <v>8</v>
      </c>
      <c r="C310" t="str">
        <f t="shared" si="8"/>
        <v>lo_1_year</v>
      </c>
      <c r="D310" t="s">
        <v>36</v>
      </c>
      <c r="E310" t="s">
        <v>45</v>
      </c>
      <c r="F310">
        <v>1237</v>
      </c>
      <c r="G310" t="str">
        <f t="shared" si="9"/>
        <v>1000_2000</v>
      </c>
      <c r="H310" t="s">
        <v>37</v>
      </c>
      <c r="I310" t="s">
        <v>38</v>
      </c>
      <c r="J310">
        <v>3</v>
      </c>
      <c r="K310" t="s">
        <v>39</v>
      </c>
      <c r="L310" t="s">
        <v>29</v>
      </c>
      <c r="M310">
        <v>4</v>
      </c>
      <c r="N310" t="s">
        <v>30</v>
      </c>
      <c r="O310">
        <v>24</v>
      </c>
      <c r="P310" t="s">
        <v>29</v>
      </c>
      <c r="Q310" t="s">
        <v>31</v>
      </c>
      <c r="R310">
        <v>1</v>
      </c>
      <c r="S310" t="s">
        <v>32</v>
      </c>
      <c r="T310">
        <v>1</v>
      </c>
      <c r="U310" t="s">
        <v>29</v>
      </c>
      <c r="V310" t="s">
        <v>33</v>
      </c>
      <c r="W310" t="s">
        <v>40</v>
      </c>
    </row>
    <row r="311" spans="1:23">
      <c r="A311" t="s">
        <v>35</v>
      </c>
      <c r="B311">
        <v>9</v>
      </c>
      <c r="C311" t="str">
        <f t="shared" si="8"/>
        <v>lo_1_year</v>
      </c>
      <c r="D311" t="s">
        <v>36</v>
      </c>
      <c r="E311" t="s">
        <v>50</v>
      </c>
      <c r="F311">
        <v>276</v>
      </c>
      <c r="G311" t="str">
        <f t="shared" si="9"/>
        <v>lo_1000</v>
      </c>
      <c r="H311" t="s">
        <v>37</v>
      </c>
      <c r="I311" t="s">
        <v>38</v>
      </c>
      <c r="J311">
        <v>4</v>
      </c>
      <c r="K311" t="s">
        <v>60</v>
      </c>
      <c r="L311" t="s">
        <v>29</v>
      </c>
      <c r="M311">
        <v>4</v>
      </c>
      <c r="N311" t="s">
        <v>30</v>
      </c>
      <c r="O311">
        <v>22</v>
      </c>
      <c r="P311" t="s">
        <v>29</v>
      </c>
      <c r="Q311" t="s">
        <v>55</v>
      </c>
      <c r="R311">
        <v>1</v>
      </c>
      <c r="S311" t="s">
        <v>44</v>
      </c>
      <c r="T311">
        <v>1</v>
      </c>
      <c r="U311" t="s">
        <v>29</v>
      </c>
      <c r="V311" t="s">
        <v>33</v>
      </c>
      <c r="W311" t="s">
        <v>34</v>
      </c>
    </row>
    <row r="312" spans="1:23">
      <c r="A312" t="s">
        <v>35</v>
      </c>
      <c r="B312">
        <v>48</v>
      </c>
      <c r="C312" t="str">
        <f t="shared" si="8"/>
        <v>up_2_years</v>
      </c>
      <c r="D312" t="s">
        <v>36</v>
      </c>
      <c r="E312" t="s">
        <v>74</v>
      </c>
      <c r="F312">
        <v>5381</v>
      </c>
      <c r="G312" t="str">
        <f t="shared" si="9"/>
        <v>up_2000</v>
      </c>
      <c r="H312" t="s">
        <v>26</v>
      </c>
      <c r="I312" t="s">
        <v>59</v>
      </c>
      <c r="J312">
        <v>3</v>
      </c>
      <c r="K312" t="s">
        <v>28</v>
      </c>
      <c r="L312" t="s">
        <v>29</v>
      </c>
      <c r="M312">
        <v>4</v>
      </c>
      <c r="N312" t="s">
        <v>51</v>
      </c>
      <c r="O312">
        <v>40</v>
      </c>
      <c r="P312" t="s">
        <v>65</v>
      </c>
      <c r="Q312" t="s">
        <v>48</v>
      </c>
      <c r="R312">
        <v>1</v>
      </c>
      <c r="S312" t="s">
        <v>73</v>
      </c>
      <c r="T312">
        <v>1</v>
      </c>
      <c r="U312" t="s">
        <v>33</v>
      </c>
      <c r="V312" t="s">
        <v>33</v>
      </c>
      <c r="W312" t="s">
        <v>34</v>
      </c>
    </row>
    <row r="313" spans="1:23">
      <c r="A313" t="s">
        <v>41</v>
      </c>
      <c r="B313">
        <v>24</v>
      </c>
      <c r="C313" t="str">
        <f t="shared" si="8"/>
        <v>1_2_years</v>
      </c>
      <c r="D313" t="s">
        <v>36</v>
      </c>
      <c r="E313" t="s">
        <v>45</v>
      </c>
      <c r="F313">
        <v>5511</v>
      </c>
      <c r="G313" t="str">
        <f t="shared" si="9"/>
        <v>up_2000</v>
      </c>
      <c r="H313" t="s">
        <v>63</v>
      </c>
      <c r="I313" t="s">
        <v>38</v>
      </c>
      <c r="J313">
        <v>4</v>
      </c>
      <c r="K313" t="s">
        <v>28</v>
      </c>
      <c r="L313" t="s">
        <v>29</v>
      </c>
      <c r="M313">
        <v>1</v>
      </c>
      <c r="N313" t="s">
        <v>54</v>
      </c>
      <c r="O313">
        <v>25</v>
      </c>
      <c r="P313" t="s">
        <v>69</v>
      </c>
      <c r="Q313" t="s">
        <v>31</v>
      </c>
      <c r="R313">
        <v>1</v>
      </c>
      <c r="S313" t="s">
        <v>32</v>
      </c>
      <c r="T313">
        <v>1</v>
      </c>
      <c r="U313" t="s">
        <v>29</v>
      </c>
      <c r="V313" t="s">
        <v>33</v>
      </c>
      <c r="W313" t="s">
        <v>34</v>
      </c>
    </row>
    <row r="314" spans="1:23">
      <c r="A314" t="s">
        <v>67</v>
      </c>
      <c r="B314">
        <v>24</v>
      </c>
      <c r="C314" t="str">
        <f t="shared" si="8"/>
        <v>1_2_years</v>
      </c>
      <c r="D314" t="s">
        <v>36</v>
      </c>
      <c r="E314" t="s">
        <v>45</v>
      </c>
      <c r="F314">
        <v>3749</v>
      </c>
      <c r="G314" t="str">
        <f t="shared" si="9"/>
        <v>up_2000</v>
      </c>
      <c r="H314" t="s">
        <v>37</v>
      </c>
      <c r="I314" t="s">
        <v>61</v>
      </c>
      <c r="J314">
        <v>2</v>
      </c>
      <c r="K314" t="s">
        <v>39</v>
      </c>
      <c r="L314" t="s">
        <v>29</v>
      </c>
      <c r="M314">
        <v>4</v>
      </c>
      <c r="N314" t="s">
        <v>54</v>
      </c>
      <c r="O314">
        <v>26</v>
      </c>
      <c r="P314" t="s">
        <v>29</v>
      </c>
      <c r="Q314" t="s">
        <v>31</v>
      </c>
      <c r="R314">
        <v>1</v>
      </c>
      <c r="S314" t="s">
        <v>32</v>
      </c>
      <c r="T314">
        <v>1</v>
      </c>
      <c r="U314" t="s">
        <v>29</v>
      </c>
      <c r="V314" t="s">
        <v>33</v>
      </c>
      <c r="W314" t="s">
        <v>34</v>
      </c>
    </row>
    <row r="315" spans="1:23">
      <c r="A315" t="s">
        <v>35</v>
      </c>
      <c r="B315">
        <v>12</v>
      </c>
      <c r="C315" t="str">
        <f t="shared" si="8"/>
        <v>lo_1_year</v>
      </c>
      <c r="D315" t="s">
        <v>36</v>
      </c>
      <c r="E315" t="s">
        <v>50</v>
      </c>
      <c r="F315">
        <v>685</v>
      </c>
      <c r="G315" t="str">
        <f t="shared" si="9"/>
        <v>lo_1000</v>
      </c>
      <c r="H315" t="s">
        <v>37</v>
      </c>
      <c r="I315" t="s">
        <v>43</v>
      </c>
      <c r="J315">
        <v>2</v>
      </c>
      <c r="K315" t="s">
        <v>60</v>
      </c>
      <c r="L315" t="s">
        <v>29</v>
      </c>
      <c r="M315">
        <v>3</v>
      </c>
      <c r="N315" t="s">
        <v>54</v>
      </c>
      <c r="O315">
        <v>25</v>
      </c>
      <c r="P315" t="s">
        <v>65</v>
      </c>
      <c r="Q315" t="s">
        <v>31</v>
      </c>
      <c r="R315">
        <v>1</v>
      </c>
      <c r="S315" t="s">
        <v>44</v>
      </c>
      <c r="T315">
        <v>1</v>
      </c>
      <c r="U315" t="s">
        <v>29</v>
      </c>
      <c r="V315" t="s">
        <v>33</v>
      </c>
      <c r="W315" t="s">
        <v>40</v>
      </c>
    </row>
    <row r="316" spans="1:23">
      <c r="A316" t="s">
        <v>67</v>
      </c>
      <c r="B316">
        <v>4</v>
      </c>
      <c r="C316" t="str">
        <f t="shared" si="8"/>
        <v>lo_1_year</v>
      </c>
      <c r="D316" t="s">
        <v>36</v>
      </c>
      <c r="E316" t="s">
        <v>50</v>
      </c>
      <c r="F316">
        <v>1494</v>
      </c>
      <c r="G316" t="str">
        <f t="shared" si="9"/>
        <v>1000_2000</v>
      </c>
      <c r="H316" t="s">
        <v>26</v>
      </c>
      <c r="I316" t="s">
        <v>61</v>
      </c>
      <c r="J316">
        <v>1</v>
      </c>
      <c r="K316" t="s">
        <v>28</v>
      </c>
      <c r="L316" t="s">
        <v>29</v>
      </c>
      <c r="M316">
        <v>2</v>
      </c>
      <c r="N316" t="s">
        <v>30</v>
      </c>
      <c r="O316">
        <v>29</v>
      </c>
      <c r="P316" t="s">
        <v>29</v>
      </c>
      <c r="Q316" t="s">
        <v>31</v>
      </c>
      <c r="R316">
        <v>1</v>
      </c>
      <c r="S316" t="s">
        <v>44</v>
      </c>
      <c r="T316">
        <v>2</v>
      </c>
      <c r="U316" t="s">
        <v>29</v>
      </c>
      <c r="V316" t="s">
        <v>66</v>
      </c>
      <c r="W316" t="s">
        <v>34</v>
      </c>
    </row>
    <row r="317" spans="1:23">
      <c r="A317" t="s">
        <v>23</v>
      </c>
      <c r="B317">
        <v>36</v>
      </c>
      <c r="C317" t="str">
        <f t="shared" si="8"/>
        <v>up_2_years</v>
      </c>
      <c r="D317" t="s">
        <v>68</v>
      </c>
      <c r="E317" t="s">
        <v>45</v>
      </c>
      <c r="F317">
        <v>2746</v>
      </c>
      <c r="G317" t="str">
        <f t="shared" si="9"/>
        <v>up_2000</v>
      </c>
      <c r="H317" t="s">
        <v>37</v>
      </c>
      <c r="I317" t="s">
        <v>27</v>
      </c>
      <c r="J317">
        <v>4</v>
      </c>
      <c r="K317" t="s">
        <v>28</v>
      </c>
      <c r="L317" t="s">
        <v>29</v>
      </c>
      <c r="M317">
        <v>4</v>
      </c>
      <c r="N317" t="s">
        <v>54</v>
      </c>
      <c r="O317">
        <v>31</v>
      </c>
      <c r="P317" t="s">
        <v>65</v>
      </c>
      <c r="Q317" t="s">
        <v>31</v>
      </c>
      <c r="R317">
        <v>1</v>
      </c>
      <c r="S317" t="s">
        <v>32</v>
      </c>
      <c r="T317">
        <v>1</v>
      </c>
      <c r="U317" t="s">
        <v>29</v>
      </c>
      <c r="V317" t="s">
        <v>33</v>
      </c>
      <c r="W317" t="s">
        <v>40</v>
      </c>
    </row>
    <row r="318" spans="1:23">
      <c r="A318" t="s">
        <v>23</v>
      </c>
      <c r="B318">
        <v>12</v>
      </c>
      <c r="C318" t="str">
        <f t="shared" si="8"/>
        <v>lo_1_year</v>
      </c>
      <c r="D318" t="s">
        <v>36</v>
      </c>
      <c r="E318" t="s">
        <v>45</v>
      </c>
      <c r="F318">
        <v>708</v>
      </c>
      <c r="G318" t="str">
        <f t="shared" si="9"/>
        <v>lo_1000</v>
      </c>
      <c r="H318" t="s">
        <v>37</v>
      </c>
      <c r="I318" t="s">
        <v>38</v>
      </c>
      <c r="J318">
        <v>2</v>
      </c>
      <c r="K318" t="s">
        <v>28</v>
      </c>
      <c r="L318" t="s">
        <v>46</v>
      </c>
      <c r="M318">
        <v>3</v>
      </c>
      <c r="N318" t="s">
        <v>47</v>
      </c>
      <c r="O318">
        <v>38</v>
      </c>
      <c r="P318" t="s">
        <v>29</v>
      </c>
      <c r="Q318" t="s">
        <v>31</v>
      </c>
      <c r="R318">
        <v>1</v>
      </c>
      <c r="S318" t="s">
        <v>44</v>
      </c>
      <c r="T318">
        <v>2</v>
      </c>
      <c r="U318" t="s">
        <v>29</v>
      </c>
      <c r="V318" t="s">
        <v>33</v>
      </c>
      <c r="W318" t="s">
        <v>34</v>
      </c>
    </row>
    <row r="319" spans="1:23">
      <c r="A319" t="s">
        <v>35</v>
      </c>
      <c r="B319">
        <v>24</v>
      </c>
      <c r="C319" t="str">
        <f t="shared" si="8"/>
        <v>1_2_years</v>
      </c>
      <c r="D319" t="s">
        <v>36</v>
      </c>
      <c r="E319" t="s">
        <v>45</v>
      </c>
      <c r="F319">
        <v>4351</v>
      </c>
      <c r="G319" t="str">
        <f t="shared" si="9"/>
        <v>up_2000</v>
      </c>
      <c r="H319" t="s">
        <v>26</v>
      </c>
      <c r="I319" t="s">
        <v>38</v>
      </c>
      <c r="J319">
        <v>1</v>
      </c>
      <c r="K319" t="s">
        <v>39</v>
      </c>
      <c r="L319" t="s">
        <v>29</v>
      </c>
      <c r="M319">
        <v>4</v>
      </c>
      <c r="N319" t="s">
        <v>47</v>
      </c>
      <c r="O319">
        <v>48</v>
      </c>
      <c r="P319" t="s">
        <v>29</v>
      </c>
      <c r="Q319" t="s">
        <v>31</v>
      </c>
      <c r="R319">
        <v>1</v>
      </c>
      <c r="S319" t="s">
        <v>44</v>
      </c>
      <c r="T319">
        <v>1</v>
      </c>
      <c r="U319" t="s">
        <v>33</v>
      </c>
      <c r="V319" t="s">
        <v>33</v>
      </c>
      <c r="W319" t="s">
        <v>34</v>
      </c>
    </row>
    <row r="320" spans="1:23">
      <c r="A320" t="s">
        <v>41</v>
      </c>
      <c r="B320">
        <v>12</v>
      </c>
      <c r="C320" t="str">
        <f t="shared" si="8"/>
        <v>lo_1_year</v>
      </c>
      <c r="D320" t="s">
        <v>24</v>
      </c>
      <c r="E320" t="s">
        <v>42</v>
      </c>
      <c r="F320">
        <v>701</v>
      </c>
      <c r="G320" t="str">
        <f t="shared" si="9"/>
        <v>lo_1000</v>
      </c>
      <c r="H320" t="s">
        <v>37</v>
      </c>
      <c r="I320" t="s">
        <v>38</v>
      </c>
      <c r="J320">
        <v>4</v>
      </c>
      <c r="K320" t="s">
        <v>28</v>
      </c>
      <c r="L320" t="s">
        <v>29</v>
      </c>
      <c r="M320">
        <v>2</v>
      </c>
      <c r="N320" t="s">
        <v>54</v>
      </c>
      <c r="O320">
        <v>32</v>
      </c>
      <c r="P320" t="s">
        <v>29</v>
      </c>
      <c r="Q320" t="s">
        <v>31</v>
      </c>
      <c r="R320">
        <v>2</v>
      </c>
      <c r="S320" t="s">
        <v>32</v>
      </c>
      <c r="T320">
        <v>1</v>
      </c>
      <c r="U320" t="s">
        <v>29</v>
      </c>
      <c r="V320" t="s">
        <v>33</v>
      </c>
      <c r="W320" t="s">
        <v>34</v>
      </c>
    </row>
    <row r="321" spans="1:23">
      <c r="A321" t="s">
        <v>23</v>
      </c>
      <c r="B321">
        <v>15</v>
      </c>
      <c r="C321" t="str">
        <f t="shared" si="8"/>
        <v>1_2_years</v>
      </c>
      <c r="D321" t="s">
        <v>49</v>
      </c>
      <c r="E321" t="s">
        <v>45</v>
      </c>
      <c r="F321">
        <v>3643</v>
      </c>
      <c r="G321" t="str">
        <f t="shared" si="9"/>
        <v>up_2000</v>
      </c>
      <c r="H321" t="s">
        <v>37</v>
      </c>
      <c r="I321" t="s">
        <v>27</v>
      </c>
      <c r="J321">
        <v>1</v>
      </c>
      <c r="K321" t="s">
        <v>39</v>
      </c>
      <c r="L321" t="s">
        <v>29</v>
      </c>
      <c r="M321">
        <v>4</v>
      </c>
      <c r="N321" t="s">
        <v>47</v>
      </c>
      <c r="O321">
        <v>27</v>
      </c>
      <c r="P321" t="s">
        <v>29</v>
      </c>
      <c r="Q321" t="s">
        <v>31</v>
      </c>
      <c r="R321">
        <v>2</v>
      </c>
      <c r="S321" t="s">
        <v>44</v>
      </c>
      <c r="T321">
        <v>1</v>
      </c>
      <c r="U321" t="s">
        <v>29</v>
      </c>
      <c r="V321" t="s">
        <v>33</v>
      </c>
      <c r="W321" t="s">
        <v>34</v>
      </c>
    </row>
    <row r="322" spans="1:23">
      <c r="A322" t="s">
        <v>35</v>
      </c>
      <c r="B322">
        <v>30</v>
      </c>
      <c r="C322" t="str">
        <f t="shared" ref="C322:C385" si="10">IF(B322&lt;=12,"lo_1_year",IF(B322&lt;=24,"1_2_years","up_2_years"))</f>
        <v>up_2_years</v>
      </c>
      <c r="D322" t="s">
        <v>24</v>
      </c>
      <c r="E322" t="s">
        <v>50</v>
      </c>
      <c r="F322">
        <v>4249</v>
      </c>
      <c r="G322" t="str">
        <f t="shared" ref="G322:G385" si="11">IF(F322&lt;=1000,"lo_1000",IF(F322&lt;=2000,"1000_2000","up_2000"))</f>
        <v>up_2000</v>
      </c>
      <c r="H322" t="s">
        <v>37</v>
      </c>
      <c r="I322" t="s">
        <v>59</v>
      </c>
      <c r="J322">
        <v>4</v>
      </c>
      <c r="K322" t="s">
        <v>60</v>
      </c>
      <c r="L322" t="s">
        <v>29</v>
      </c>
      <c r="M322">
        <v>2</v>
      </c>
      <c r="N322" t="s">
        <v>54</v>
      </c>
      <c r="O322">
        <v>28</v>
      </c>
      <c r="P322" t="s">
        <v>29</v>
      </c>
      <c r="Q322" t="s">
        <v>31</v>
      </c>
      <c r="R322">
        <v>2</v>
      </c>
      <c r="S322" t="s">
        <v>56</v>
      </c>
      <c r="T322">
        <v>1</v>
      </c>
      <c r="U322" t="s">
        <v>29</v>
      </c>
      <c r="V322" t="s">
        <v>33</v>
      </c>
      <c r="W322" t="s">
        <v>40</v>
      </c>
    </row>
    <row r="323" spans="1:23">
      <c r="A323" t="s">
        <v>23</v>
      </c>
      <c r="B323">
        <v>24</v>
      </c>
      <c r="C323" t="str">
        <f t="shared" si="10"/>
        <v>1_2_years</v>
      </c>
      <c r="D323" t="s">
        <v>36</v>
      </c>
      <c r="E323" t="s">
        <v>25</v>
      </c>
      <c r="F323">
        <v>1938</v>
      </c>
      <c r="G323" t="str">
        <f t="shared" si="11"/>
        <v>1000_2000</v>
      </c>
      <c r="H323" t="s">
        <v>37</v>
      </c>
      <c r="I323" t="s">
        <v>61</v>
      </c>
      <c r="J323">
        <v>4</v>
      </c>
      <c r="K323" t="s">
        <v>58</v>
      </c>
      <c r="L323" t="s">
        <v>29</v>
      </c>
      <c r="M323">
        <v>3</v>
      </c>
      <c r="N323" t="s">
        <v>47</v>
      </c>
      <c r="O323">
        <v>32</v>
      </c>
      <c r="P323" t="s">
        <v>29</v>
      </c>
      <c r="Q323" t="s">
        <v>31</v>
      </c>
      <c r="R323">
        <v>1</v>
      </c>
      <c r="S323" t="s">
        <v>32</v>
      </c>
      <c r="T323">
        <v>1</v>
      </c>
      <c r="U323" t="s">
        <v>29</v>
      </c>
      <c r="V323" t="s">
        <v>33</v>
      </c>
      <c r="W323" t="s">
        <v>40</v>
      </c>
    </row>
    <row r="324" spans="1:23">
      <c r="A324" t="s">
        <v>23</v>
      </c>
      <c r="B324">
        <v>24</v>
      </c>
      <c r="C324" t="str">
        <f t="shared" si="10"/>
        <v>1_2_years</v>
      </c>
      <c r="D324" t="s">
        <v>36</v>
      </c>
      <c r="E324" t="s">
        <v>53</v>
      </c>
      <c r="F324">
        <v>2910</v>
      </c>
      <c r="G324" t="str">
        <f t="shared" si="11"/>
        <v>up_2000</v>
      </c>
      <c r="H324" t="s">
        <v>37</v>
      </c>
      <c r="I324" t="s">
        <v>43</v>
      </c>
      <c r="J324">
        <v>2</v>
      </c>
      <c r="K324" t="s">
        <v>28</v>
      </c>
      <c r="L324" t="s">
        <v>29</v>
      </c>
      <c r="M324">
        <v>1</v>
      </c>
      <c r="N324" t="s">
        <v>51</v>
      </c>
      <c r="O324">
        <v>34</v>
      </c>
      <c r="P324" t="s">
        <v>29</v>
      </c>
      <c r="Q324" t="s">
        <v>48</v>
      </c>
      <c r="R324">
        <v>1</v>
      </c>
      <c r="S324" t="s">
        <v>56</v>
      </c>
      <c r="T324">
        <v>1</v>
      </c>
      <c r="U324" t="s">
        <v>33</v>
      </c>
      <c r="V324" t="s">
        <v>33</v>
      </c>
      <c r="W324" t="s">
        <v>34</v>
      </c>
    </row>
    <row r="325" spans="1:23">
      <c r="A325" t="s">
        <v>23</v>
      </c>
      <c r="B325">
        <v>18</v>
      </c>
      <c r="C325" t="str">
        <f t="shared" si="10"/>
        <v>1_2_years</v>
      </c>
      <c r="D325" t="s">
        <v>36</v>
      </c>
      <c r="E325" t="s">
        <v>45</v>
      </c>
      <c r="F325">
        <v>2659</v>
      </c>
      <c r="G325" t="str">
        <f t="shared" si="11"/>
        <v>up_2000</v>
      </c>
      <c r="H325" t="s">
        <v>57</v>
      </c>
      <c r="I325" t="s">
        <v>38</v>
      </c>
      <c r="J325">
        <v>4</v>
      </c>
      <c r="K325" t="s">
        <v>28</v>
      </c>
      <c r="L325" t="s">
        <v>29</v>
      </c>
      <c r="M325">
        <v>2</v>
      </c>
      <c r="N325" t="s">
        <v>54</v>
      </c>
      <c r="O325">
        <v>28</v>
      </c>
      <c r="P325" t="s">
        <v>29</v>
      </c>
      <c r="Q325" t="s">
        <v>31</v>
      </c>
      <c r="R325">
        <v>1</v>
      </c>
      <c r="S325" t="s">
        <v>32</v>
      </c>
      <c r="T325">
        <v>1</v>
      </c>
      <c r="U325" t="s">
        <v>29</v>
      </c>
      <c r="V325" t="s">
        <v>33</v>
      </c>
      <c r="W325" t="s">
        <v>34</v>
      </c>
    </row>
    <row r="326" spans="1:23">
      <c r="A326" t="s">
        <v>41</v>
      </c>
      <c r="B326">
        <v>18</v>
      </c>
      <c r="C326" t="str">
        <f t="shared" si="10"/>
        <v>1_2_years</v>
      </c>
      <c r="D326" t="s">
        <v>24</v>
      </c>
      <c r="E326" t="s">
        <v>50</v>
      </c>
      <c r="F326">
        <v>1028</v>
      </c>
      <c r="G326" t="str">
        <f t="shared" si="11"/>
        <v>1000_2000</v>
      </c>
      <c r="H326" t="s">
        <v>37</v>
      </c>
      <c r="I326" t="s">
        <v>38</v>
      </c>
      <c r="J326">
        <v>4</v>
      </c>
      <c r="K326" t="s">
        <v>39</v>
      </c>
      <c r="L326" t="s">
        <v>29</v>
      </c>
      <c r="M326">
        <v>3</v>
      </c>
      <c r="N326" t="s">
        <v>30</v>
      </c>
      <c r="O326">
        <v>36</v>
      </c>
      <c r="P326" t="s">
        <v>29</v>
      </c>
      <c r="Q326" t="s">
        <v>31</v>
      </c>
      <c r="R326">
        <v>2</v>
      </c>
      <c r="S326" t="s">
        <v>32</v>
      </c>
      <c r="T326">
        <v>1</v>
      </c>
      <c r="U326" t="s">
        <v>29</v>
      </c>
      <c r="V326" t="s">
        <v>33</v>
      </c>
      <c r="W326" t="s">
        <v>34</v>
      </c>
    </row>
    <row r="327" spans="1:23">
      <c r="A327" t="s">
        <v>23</v>
      </c>
      <c r="B327">
        <v>8</v>
      </c>
      <c r="C327" t="str">
        <f t="shared" si="10"/>
        <v>lo_1_year</v>
      </c>
      <c r="D327" t="s">
        <v>24</v>
      </c>
      <c r="E327" t="s">
        <v>50</v>
      </c>
      <c r="F327">
        <v>3398</v>
      </c>
      <c r="G327" t="str">
        <f t="shared" si="11"/>
        <v>up_2000</v>
      </c>
      <c r="H327" t="s">
        <v>37</v>
      </c>
      <c r="I327" t="s">
        <v>43</v>
      </c>
      <c r="J327">
        <v>1</v>
      </c>
      <c r="K327" t="s">
        <v>28</v>
      </c>
      <c r="L327" t="s">
        <v>29</v>
      </c>
      <c r="M327">
        <v>4</v>
      </c>
      <c r="N327" t="s">
        <v>30</v>
      </c>
      <c r="O327">
        <v>39</v>
      </c>
      <c r="P327" t="s">
        <v>29</v>
      </c>
      <c r="Q327" t="s">
        <v>31</v>
      </c>
      <c r="R327">
        <v>2</v>
      </c>
      <c r="S327" t="s">
        <v>44</v>
      </c>
      <c r="T327">
        <v>1</v>
      </c>
      <c r="U327" t="s">
        <v>29</v>
      </c>
      <c r="V327" t="s">
        <v>66</v>
      </c>
      <c r="W327" t="s">
        <v>34</v>
      </c>
    </row>
    <row r="328" spans="1:23">
      <c r="A328" t="s">
        <v>41</v>
      </c>
      <c r="B328">
        <v>12</v>
      </c>
      <c r="C328" t="str">
        <f t="shared" si="10"/>
        <v>lo_1_year</v>
      </c>
      <c r="D328" t="s">
        <v>24</v>
      </c>
      <c r="E328" t="s">
        <v>45</v>
      </c>
      <c r="F328">
        <v>5801</v>
      </c>
      <c r="G328" t="str">
        <f t="shared" si="11"/>
        <v>up_2000</v>
      </c>
      <c r="H328" t="s">
        <v>26</v>
      </c>
      <c r="I328" t="s">
        <v>27</v>
      </c>
      <c r="J328">
        <v>2</v>
      </c>
      <c r="K328" t="s">
        <v>28</v>
      </c>
      <c r="L328" t="s">
        <v>29</v>
      </c>
      <c r="M328">
        <v>4</v>
      </c>
      <c r="N328" t="s">
        <v>47</v>
      </c>
      <c r="O328">
        <v>49</v>
      </c>
      <c r="P328" t="s">
        <v>29</v>
      </c>
      <c r="Q328" t="s">
        <v>55</v>
      </c>
      <c r="R328">
        <v>1</v>
      </c>
      <c r="S328" t="s">
        <v>32</v>
      </c>
      <c r="T328">
        <v>1</v>
      </c>
      <c r="U328" t="s">
        <v>33</v>
      </c>
      <c r="V328" t="s">
        <v>33</v>
      </c>
      <c r="W328" t="s">
        <v>34</v>
      </c>
    </row>
    <row r="329" spans="1:23">
      <c r="A329" t="s">
        <v>41</v>
      </c>
      <c r="B329">
        <v>24</v>
      </c>
      <c r="C329" t="str">
        <f t="shared" si="10"/>
        <v>1_2_years</v>
      </c>
      <c r="D329" t="s">
        <v>36</v>
      </c>
      <c r="E329" t="s">
        <v>50</v>
      </c>
      <c r="F329">
        <v>1525</v>
      </c>
      <c r="G329" t="str">
        <f t="shared" si="11"/>
        <v>1000_2000</v>
      </c>
      <c r="H329" t="s">
        <v>57</v>
      </c>
      <c r="I329" t="s">
        <v>43</v>
      </c>
      <c r="J329">
        <v>4</v>
      </c>
      <c r="K329" t="s">
        <v>39</v>
      </c>
      <c r="L329" t="s">
        <v>29</v>
      </c>
      <c r="M329">
        <v>3</v>
      </c>
      <c r="N329" t="s">
        <v>54</v>
      </c>
      <c r="O329">
        <v>34</v>
      </c>
      <c r="P329" t="s">
        <v>29</v>
      </c>
      <c r="Q329" t="s">
        <v>31</v>
      </c>
      <c r="R329">
        <v>1</v>
      </c>
      <c r="S329" t="s">
        <v>32</v>
      </c>
      <c r="T329">
        <v>2</v>
      </c>
      <c r="U329" t="s">
        <v>33</v>
      </c>
      <c r="V329" t="s">
        <v>33</v>
      </c>
      <c r="W329" t="s">
        <v>34</v>
      </c>
    </row>
    <row r="330" spans="1:23">
      <c r="A330" t="s">
        <v>67</v>
      </c>
      <c r="B330">
        <v>36</v>
      </c>
      <c r="C330" t="str">
        <f t="shared" si="10"/>
        <v>up_2_years</v>
      </c>
      <c r="D330" t="s">
        <v>36</v>
      </c>
      <c r="E330" t="s">
        <v>25</v>
      </c>
      <c r="F330">
        <v>4473</v>
      </c>
      <c r="G330" t="str">
        <f t="shared" si="11"/>
        <v>up_2000</v>
      </c>
      <c r="H330" t="s">
        <v>37</v>
      </c>
      <c r="I330" t="s">
        <v>27</v>
      </c>
      <c r="J330">
        <v>4</v>
      </c>
      <c r="K330" t="s">
        <v>28</v>
      </c>
      <c r="L330" t="s">
        <v>29</v>
      </c>
      <c r="M330">
        <v>2</v>
      </c>
      <c r="N330" t="s">
        <v>54</v>
      </c>
      <c r="O330">
        <v>31</v>
      </c>
      <c r="P330" t="s">
        <v>29</v>
      </c>
      <c r="Q330" t="s">
        <v>31</v>
      </c>
      <c r="R330">
        <v>1</v>
      </c>
      <c r="S330" t="s">
        <v>32</v>
      </c>
      <c r="T330">
        <v>1</v>
      </c>
      <c r="U330" t="s">
        <v>29</v>
      </c>
      <c r="V330" t="s">
        <v>33</v>
      </c>
      <c r="W330" t="s">
        <v>34</v>
      </c>
    </row>
    <row r="331" spans="1:23">
      <c r="A331" t="s">
        <v>35</v>
      </c>
      <c r="B331">
        <v>6</v>
      </c>
      <c r="C331" t="str">
        <f t="shared" si="10"/>
        <v>lo_1_year</v>
      </c>
      <c r="D331" t="s">
        <v>36</v>
      </c>
      <c r="E331" t="s">
        <v>25</v>
      </c>
      <c r="F331">
        <v>1068</v>
      </c>
      <c r="G331" t="str">
        <f t="shared" si="11"/>
        <v>1000_2000</v>
      </c>
      <c r="H331" t="s">
        <v>37</v>
      </c>
      <c r="I331" t="s">
        <v>27</v>
      </c>
      <c r="J331">
        <v>4</v>
      </c>
      <c r="K331" t="s">
        <v>28</v>
      </c>
      <c r="L331" t="s">
        <v>29</v>
      </c>
      <c r="M331">
        <v>4</v>
      </c>
      <c r="N331" t="s">
        <v>54</v>
      </c>
      <c r="O331">
        <v>28</v>
      </c>
      <c r="P331" t="s">
        <v>29</v>
      </c>
      <c r="Q331" t="s">
        <v>31</v>
      </c>
      <c r="R331">
        <v>1</v>
      </c>
      <c r="S331" t="s">
        <v>32</v>
      </c>
      <c r="T331">
        <v>2</v>
      </c>
      <c r="U331" t="s">
        <v>29</v>
      </c>
      <c r="V331" t="s">
        <v>33</v>
      </c>
      <c r="W331" t="s">
        <v>34</v>
      </c>
    </row>
    <row r="332" spans="1:23">
      <c r="A332" t="s">
        <v>23</v>
      </c>
      <c r="B332">
        <v>24</v>
      </c>
      <c r="C332" t="str">
        <f t="shared" si="10"/>
        <v>1_2_years</v>
      </c>
      <c r="D332" t="s">
        <v>24</v>
      </c>
      <c r="E332" t="s">
        <v>53</v>
      </c>
      <c r="F332">
        <v>6615</v>
      </c>
      <c r="G332" t="str">
        <f t="shared" si="11"/>
        <v>up_2000</v>
      </c>
      <c r="H332" t="s">
        <v>37</v>
      </c>
      <c r="I332" t="s">
        <v>59</v>
      </c>
      <c r="J332">
        <v>2</v>
      </c>
      <c r="K332" t="s">
        <v>28</v>
      </c>
      <c r="L332" t="s">
        <v>29</v>
      </c>
      <c r="M332">
        <v>4</v>
      </c>
      <c r="N332" t="s">
        <v>51</v>
      </c>
      <c r="O332">
        <v>75</v>
      </c>
      <c r="P332" t="s">
        <v>29</v>
      </c>
      <c r="Q332" t="s">
        <v>48</v>
      </c>
      <c r="R332">
        <v>2</v>
      </c>
      <c r="S332" t="s">
        <v>56</v>
      </c>
      <c r="T332">
        <v>1</v>
      </c>
      <c r="U332" t="s">
        <v>33</v>
      </c>
      <c r="V332" t="s">
        <v>33</v>
      </c>
      <c r="W332" t="s">
        <v>34</v>
      </c>
    </row>
    <row r="333" spans="1:23">
      <c r="A333" t="s">
        <v>41</v>
      </c>
      <c r="B333">
        <v>18</v>
      </c>
      <c r="C333" t="str">
        <f t="shared" si="10"/>
        <v>1_2_years</v>
      </c>
      <c r="D333" t="s">
        <v>24</v>
      </c>
      <c r="E333" t="s">
        <v>42</v>
      </c>
      <c r="F333">
        <v>1864</v>
      </c>
      <c r="G333" t="str">
        <f t="shared" si="11"/>
        <v>1000_2000</v>
      </c>
      <c r="H333" t="s">
        <v>63</v>
      </c>
      <c r="I333" t="s">
        <v>38</v>
      </c>
      <c r="J333">
        <v>4</v>
      </c>
      <c r="K333" t="s">
        <v>39</v>
      </c>
      <c r="L333" t="s">
        <v>29</v>
      </c>
      <c r="M333">
        <v>2</v>
      </c>
      <c r="N333" t="s">
        <v>30</v>
      </c>
      <c r="O333">
        <v>30</v>
      </c>
      <c r="P333" t="s">
        <v>29</v>
      </c>
      <c r="Q333" t="s">
        <v>31</v>
      </c>
      <c r="R333">
        <v>2</v>
      </c>
      <c r="S333" t="s">
        <v>32</v>
      </c>
      <c r="T333">
        <v>1</v>
      </c>
      <c r="U333" t="s">
        <v>29</v>
      </c>
      <c r="V333" t="s">
        <v>33</v>
      </c>
      <c r="W333" t="s">
        <v>40</v>
      </c>
    </row>
    <row r="334" spans="1:23">
      <c r="A334" t="s">
        <v>35</v>
      </c>
      <c r="B334">
        <v>60</v>
      </c>
      <c r="C334" t="str">
        <f t="shared" si="10"/>
        <v>up_2_years</v>
      </c>
      <c r="D334" t="s">
        <v>36</v>
      </c>
      <c r="E334" t="s">
        <v>50</v>
      </c>
      <c r="F334">
        <v>7408</v>
      </c>
      <c r="G334" t="str">
        <f t="shared" si="11"/>
        <v>up_2000</v>
      </c>
      <c r="H334" t="s">
        <v>63</v>
      </c>
      <c r="I334" t="s">
        <v>61</v>
      </c>
      <c r="J334">
        <v>4</v>
      </c>
      <c r="K334" t="s">
        <v>39</v>
      </c>
      <c r="L334" t="s">
        <v>29</v>
      </c>
      <c r="M334">
        <v>2</v>
      </c>
      <c r="N334" t="s">
        <v>47</v>
      </c>
      <c r="O334">
        <v>24</v>
      </c>
      <c r="P334" t="s">
        <v>29</v>
      </c>
      <c r="Q334" t="s">
        <v>31</v>
      </c>
      <c r="R334">
        <v>1</v>
      </c>
      <c r="S334" t="s">
        <v>56</v>
      </c>
      <c r="T334">
        <v>1</v>
      </c>
      <c r="U334" t="s">
        <v>29</v>
      </c>
      <c r="V334" t="s">
        <v>33</v>
      </c>
      <c r="W334" t="s">
        <v>40</v>
      </c>
    </row>
    <row r="335" spans="1:23">
      <c r="A335" t="s">
        <v>41</v>
      </c>
      <c r="B335">
        <v>48</v>
      </c>
      <c r="C335" t="str">
        <f t="shared" si="10"/>
        <v>up_2_years</v>
      </c>
      <c r="D335" t="s">
        <v>24</v>
      </c>
      <c r="E335" t="s">
        <v>53</v>
      </c>
      <c r="F335">
        <v>11590</v>
      </c>
      <c r="G335" t="str">
        <f t="shared" si="11"/>
        <v>up_2000</v>
      </c>
      <c r="H335" t="s">
        <v>63</v>
      </c>
      <c r="I335" t="s">
        <v>38</v>
      </c>
      <c r="J335">
        <v>2</v>
      </c>
      <c r="K335" t="s">
        <v>39</v>
      </c>
      <c r="L335" t="s">
        <v>29</v>
      </c>
      <c r="M335">
        <v>4</v>
      </c>
      <c r="N335" t="s">
        <v>54</v>
      </c>
      <c r="O335">
        <v>24</v>
      </c>
      <c r="P335" t="s">
        <v>65</v>
      </c>
      <c r="Q335" t="s">
        <v>55</v>
      </c>
      <c r="R335">
        <v>2</v>
      </c>
      <c r="S335" t="s">
        <v>44</v>
      </c>
      <c r="T335">
        <v>1</v>
      </c>
      <c r="U335" t="s">
        <v>29</v>
      </c>
      <c r="V335" t="s">
        <v>33</v>
      </c>
      <c r="W335" t="s">
        <v>40</v>
      </c>
    </row>
    <row r="336" spans="1:23">
      <c r="A336" t="s">
        <v>23</v>
      </c>
      <c r="B336">
        <v>24</v>
      </c>
      <c r="C336" t="str">
        <f t="shared" si="10"/>
        <v>1_2_years</v>
      </c>
      <c r="D336" t="s">
        <v>64</v>
      </c>
      <c r="E336" t="s">
        <v>45</v>
      </c>
      <c r="F336">
        <v>4110</v>
      </c>
      <c r="G336" t="str">
        <f t="shared" si="11"/>
        <v>up_2000</v>
      </c>
      <c r="H336" t="s">
        <v>37</v>
      </c>
      <c r="I336" t="s">
        <v>27</v>
      </c>
      <c r="J336">
        <v>3</v>
      </c>
      <c r="K336" t="s">
        <v>28</v>
      </c>
      <c r="L336" t="s">
        <v>29</v>
      </c>
      <c r="M336">
        <v>4</v>
      </c>
      <c r="N336" t="s">
        <v>51</v>
      </c>
      <c r="O336">
        <v>23</v>
      </c>
      <c r="P336" t="s">
        <v>65</v>
      </c>
      <c r="Q336" t="s">
        <v>55</v>
      </c>
      <c r="R336">
        <v>2</v>
      </c>
      <c r="S336" t="s">
        <v>32</v>
      </c>
      <c r="T336">
        <v>2</v>
      </c>
      <c r="U336" t="s">
        <v>29</v>
      </c>
      <c r="V336" t="s">
        <v>33</v>
      </c>
      <c r="W336" t="s">
        <v>40</v>
      </c>
    </row>
    <row r="337" spans="1:23">
      <c r="A337" t="s">
        <v>23</v>
      </c>
      <c r="B337">
        <v>6</v>
      </c>
      <c r="C337" t="str">
        <f t="shared" si="10"/>
        <v>lo_1_year</v>
      </c>
      <c r="D337" t="s">
        <v>24</v>
      </c>
      <c r="E337" t="s">
        <v>45</v>
      </c>
      <c r="F337">
        <v>3384</v>
      </c>
      <c r="G337" t="str">
        <f t="shared" si="11"/>
        <v>up_2000</v>
      </c>
      <c r="H337" t="s">
        <v>37</v>
      </c>
      <c r="I337" t="s">
        <v>38</v>
      </c>
      <c r="J337">
        <v>1</v>
      </c>
      <c r="K337" t="s">
        <v>58</v>
      </c>
      <c r="L337" t="s">
        <v>29</v>
      </c>
      <c r="M337">
        <v>4</v>
      </c>
      <c r="N337" t="s">
        <v>30</v>
      </c>
      <c r="O337">
        <v>44</v>
      </c>
      <c r="P337" t="s">
        <v>29</v>
      </c>
      <c r="Q337" t="s">
        <v>55</v>
      </c>
      <c r="R337">
        <v>1</v>
      </c>
      <c r="S337" t="s">
        <v>56</v>
      </c>
      <c r="T337">
        <v>1</v>
      </c>
      <c r="U337" t="s">
        <v>33</v>
      </c>
      <c r="V337" t="s">
        <v>33</v>
      </c>
      <c r="W337" t="s">
        <v>40</v>
      </c>
    </row>
    <row r="338" spans="1:23">
      <c r="A338" t="s">
        <v>35</v>
      </c>
      <c r="B338">
        <v>13</v>
      </c>
      <c r="C338" t="str">
        <f t="shared" si="10"/>
        <v>1_2_years</v>
      </c>
      <c r="D338" t="s">
        <v>36</v>
      </c>
      <c r="E338" t="s">
        <v>25</v>
      </c>
      <c r="F338">
        <v>2101</v>
      </c>
      <c r="G338" t="str">
        <f t="shared" si="11"/>
        <v>up_2000</v>
      </c>
      <c r="H338" t="s">
        <v>37</v>
      </c>
      <c r="I338" t="s">
        <v>61</v>
      </c>
      <c r="J338">
        <v>2</v>
      </c>
      <c r="K338" t="s">
        <v>39</v>
      </c>
      <c r="L338" t="s">
        <v>46</v>
      </c>
      <c r="M338">
        <v>4</v>
      </c>
      <c r="N338" t="s">
        <v>47</v>
      </c>
      <c r="O338">
        <v>23</v>
      </c>
      <c r="P338" t="s">
        <v>29</v>
      </c>
      <c r="Q338" t="s">
        <v>31</v>
      </c>
      <c r="R338">
        <v>1</v>
      </c>
      <c r="S338" t="s">
        <v>44</v>
      </c>
      <c r="T338">
        <v>1</v>
      </c>
      <c r="U338" t="s">
        <v>29</v>
      </c>
      <c r="V338" t="s">
        <v>33</v>
      </c>
      <c r="W338" t="s">
        <v>34</v>
      </c>
    </row>
    <row r="339" spans="1:23">
      <c r="A339" t="s">
        <v>23</v>
      </c>
      <c r="B339">
        <v>15</v>
      </c>
      <c r="C339" t="str">
        <f t="shared" si="10"/>
        <v>1_2_years</v>
      </c>
      <c r="D339" t="s">
        <v>36</v>
      </c>
      <c r="E339" t="s">
        <v>71</v>
      </c>
      <c r="F339">
        <v>1275</v>
      </c>
      <c r="G339" t="str">
        <f t="shared" si="11"/>
        <v>1000_2000</v>
      </c>
      <c r="H339" t="s">
        <v>26</v>
      </c>
      <c r="I339" t="s">
        <v>38</v>
      </c>
      <c r="J339">
        <v>4</v>
      </c>
      <c r="K339" t="s">
        <v>39</v>
      </c>
      <c r="L339" t="s">
        <v>29</v>
      </c>
      <c r="M339">
        <v>2</v>
      </c>
      <c r="N339" t="s">
        <v>54</v>
      </c>
      <c r="O339">
        <v>24</v>
      </c>
      <c r="P339" t="s">
        <v>29</v>
      </c>
      <c r="Q339" t="s">
        <v>55</v>
      </c>
      <c r="R339">
        <v>1</v>
      </c>
      <c r="S339" t="s">
        <v>32</v>
      </c>
      <c r="T339">
        <v>1</v>
      </c>
      <c r="U339" t="s">
        <v>29</v>
      </c>
      <c r="V339" t="s">
        <v>33</v>
      </c>
      <c r="W339" t="s">
        <v>40</v>
      </c>
    </row>
    <row r="340" spans="1:23">
      <c r="A340" t="s">
        <v>23</v>
      </c>
      <c r="B340">
        <v>24</v>
      </c>
      <c r="C340" t="str">
        <f t="shared" si="10"/>
        <v>1_2_years</v>
      </c>
      <c r="D340" t="s">
        <v>36</v>
      </c>
      <c r="E340" t="s">
        <v>45</v>
      </c>
      <c r="F340">
        <v>4169</v>
      </c>
      <c r="G340" t="str">
        <f t="shared" si="11"/>
        <v>up_2000</v>
      </c>
      <c r="H340" t="s">
        <v>37</v>
      </c>
      <c r="I340" t="s">
        <v>38</v>
      </c>
      <c r="J340">
        <v>4</v>
      </c>
      <c r="K340" t="s">
        <v>28</v>
      </c>
      <c r="L340" t="s">
        <v>29</v>
      </c>
      <c r="M340">
        <v>4</v>
      </c>
      <c r="N340" t="s">
        <v>47</v>
      </c>
      <c r="O340">
        <v>28</v>
      </c>
      <c r="P340" t="s">
        <v>29</v>
      </c>
      <c r="Q340" t="s">
        <v>31</v>
      </c>
      <c r="R340">
        <v>1</v>
      </c>
      <c r="S340" t="s">
        <v>32</v>
      </c>
      <c r="T340">
        <v>1</v>
      </c>
      <c r="U340" t="s">
        <v>29</v>
      </c>
      <c r="V340" t="s">
        <v>33</v>
      </c>
      <c r="W340" t="s">
        <v>34</v>
      </c>
    </row>
    <row r="341" spans="1:23">
      <c r="A341" t="s">
        <v>35</v>
      </c>
      <c r="B341">
        <v>10</v>
      </c>
      <c r="C341" t="str">
        <f t="shared" si="10"/>
        <v>lo_1_year</v>
      </c>
      <c r="D341" t="s">
        <v>36</v>
      </c>
      <c r="E341" t="s">
        <v>45</v>
      </c>
      <c r="F341">
        <v>1521</v>
      </c>
      <c r="G341" t="str">
        <f t="shared" si="11"/>
        <v>1000_2000</v>
      </c>
      <c r="H341" t="s">
        <v>37</v>
      </c>
      <c r="I341" t="s">
        <v>38</v>
      </c>
      <c r="J341">
        <v>4</v>
      </c>
      <c r="K341" t="s">
        <v>58</v>
      </c>
      <c r="L341" t="s">
        <v>29</v>
      </c>
      <c r="M341">
        <v>2</v>
      </c>
      <c r="N341" t="s">
        <v>54</v>
      </c>
      <c r="O341">
        <v>31</v>
      </c>
      <c r="P341" t="s">
        <v>29</v>
      </c>
      <c r="Q341" t="s">
        <v>31</v>
      </c>
      <c r="R341">
        <v>1</v>
      </c>
      <c r="S341" t="s">
        <v>44</v>
      </c>
      <c r="T341">
        <v>1</v>
      </c>
      <c r="U341" t="s">
        <v>29</v>
      </c>
      <c r="V341" t="s">
        <v>33</v>
      </c>
      <c r="W341" t="s">
        <v>34</v>
      </c>
    </row>
    <row r="342" spans="1:23">
      <c r="A342" t="s">
        <v>35</v>
      </c>
      <c r="B342">
        <v>24</v>
      </c>
      <c r="C342" t="str">
        <f t="shared" si="10"/>
        <v>1_2_years</v>
      </c>
      <c r="D342" t="s">
        <v>24</v>
      </c>
      <c r="E342" t="s">
        <v>42</v>
      </c>
      <c r="F342">
        <v>5743</v>
      </c>
      <c r="G342" t="str">
        <f t="shared" si="11"/>
        <v>up_2000</v>
      </c>
      <c r="H342" t="s">
        <v>37</v>
      </c>
      <c r="I342" t="s">
        <v>61</v>
      </c>
      <c r="J342">
        <v>2</v>
      </c>
      <c r="K342" t="s">
        <v>39</v>
      </c>
      <c r="L342" t="s">
        <v>29</v>
      </c>
      <c r="M342">
        <v>4</v>
      </c>
      <c r="N342" t="s">
        <v>51</v>
      </c>
      <c r="O342">
        <v>24</v>
      </c>
      <c r="P342" t="s">
        <v>29</v>
      </c>
      <c r="Q342" t="s">
        <v>48</v>
      </c>
      <c r="R342">
        <v>2</v>
      </c>
      <c r="S342" t="s">
        <v>32</v>
      </c>
      <c r="T342">
        <v>1</v>
      </c>
      <c r="U342" t="s">
        <v>33</v>
      </c>
      <c r="V342" t="s">
        <v>33</v>
      </c>
      <c r="W342" t="s">
        <v>34</v>
      </c>
    </row>
    <row r="343" spans="1:23">
      <c r="A343" t="s">
        <v>23</v>
      </c>
      <c r="B343">
        <v>21</v>
      </c>
      <c r="C343" t="str">
        <f t="shared" si="10"/>
        <v>1_2_years</v>
      </c>
      <c r="D343" t="s">
        <v>36</v>
      </c>
      <c r="E343" t="s">
        <v>45</v>
      </c>
      <c r="F343">
        <v>3599</v>
      </c>
      <c r="G343" t="str">
        <f t="shared" si="11"/>
        <v>up_2000</v>
      </c>
      <c r="H343" t="s">
        <v>37</v>
      </c>
      <c r="I343" t="s">
        <v>43</v>
      </c>
      <c r="J343">
        <v>1</v>
      </c>
      <c r="K343" t="s">
        <v>39</v>
      </c>
      <c r="L343" t="s">
        <v>29</v>
      </c>
      <c r="M343">
        <v>4</v>
      </c>
      <c r="N343" t="s">
        <v>54</v>
      </c>
      <c r="O343">
        <v>26</v>
      </c>
      <c r="P343" t="s">
        <v>29</v>
      </c>
      <c r="Q343" t="s">
        <v>55</v>
      </c>
      <c r="R343">
        <v>1</v>
      </c>
      <c r="S343" t="s">
        <v>44</v>
      </c>
      <c r="T343">
        <v>1</v>
      </c>
      <c r="U343" t="s">
        <v>29</v>
      </c>
      <c r="V343" t="s">
        <v>33</v>
      </c>
      <c r="W343" t="s">
        <v>34</v>
      </c>
    </row>
    <row r="344" spans="1:23">
      <c r="A344" t="s">
        <v>35</v>
      </c>
      <c r="B344">
        <v>18</v>
      </c>
      <c r="C344" t="str">
        <f t="shared" si="10"/>
        <v>1_2_years</v>
      </c>
      <c r="D344" t="s">
        <v>36</v>
      </c>
      <c r="E344" t="s">
        <v>25</v>
      </c>
      <c r="F344">
        <v>3213</v>
      </c>
      <c r="G344" t="str">
        <f t="shared" si="11"/>
        <v>up_2000</v>
      </c>
      <c r="H344" t="s">
        <v>52</v>
      </c>
      <c r="I344" t="s">
        <v>61</v>
      </c>
      <c r="J344">
        <v>1</v>
      </c>
      <c r="K344" t="s">
        <v>60</v>
      </c>
      <c r="L344" t="s">
        <v>29</v>
      </c>
      <c r="M344">
        <v>3</v>
      </c>
      <c r="N344" t="s">
        <v>30</v>
      </c>
      <c r="O344">
        <v>25</v>
      </c>
      <c r="P344" t="s">
        <v>29</v>
      </c>
      <c r="Q344" t="s">
        <v>55</v>
      </c>
      <c r="R344">
        <v>1</v>
      </c>
      <c r="S344" t="s">
        <v>32</v>
      </c>
      <c r="T344">
        <v>1</v>
      </c>
      <c r="U344" t="s">
        <v>29</v>
      </c>
      <c r="V344" t="s">
        <v>33</v>
      </c>
      <c r="W344" t="s">
        <v>34</v>
      </c>
    </row>
    <row r="345" spans="1:23">
      <c r="A345" t="s">
        <v>35</v>
      </c>
      <c r="B345">
        <v>18</v>
      </c>
      <c r="C345" t="str">
        <f t="shared" si="10"/>
        <v>1_2_years</v>
      </c>
      <c r="D345" t="s">
        <v>36</v>
      </c>
      <c r="E345" t="s">
        <v>62</v>
      </c>
      <c r="F345">
        <v>4439</v>
      </c>
      <c r="G345" t="str">
        <f t="shared" si="11"/>
        <v>up_2000</v>
      </c>
      <c r="H345" t="s">
        <v>37</v>
      </c>
      <c r="I345" t="s">
        <v>27</v>
      </c>
      <c r="J345">
        <v>1</v>
      </c>
      <c r="K345" t="s">
        <v>28</v>
      </c>
      <c r="L345" t="s">
        <v>70</v>
      </c>
      <c r="M345">
        <v>1</v>
      </c>
      <c r="N345" t="s">
        <v>30</v>
      </c>
      <c r="O345">
        <v>33</v>
      </c>
      <c r="P345" t="s">
        <v>65</v>
      </c>
      <c r="Q345" t="s">
        <v>31</v>
      </c>
      <c r="R345">
        <v>1</v>
      </c>
      <c r="S345" t="s">
        <v>56</v>
      </c>
      <c r="T345">
        <v>1</v>
      </c>
      <c r="U345" t="s">
        <v>33</v>
      </c>
      <c r="V345" t="s">
        <v>33</v>
      </c>
      <c r="W345" t="s">
        <v>34</v>
      </c>
    </row>
    <row r="346" spans="1:23">
      <c r="A346" t="s">
        <v>67</v>
      </c>
      <c r="B346">
        <v>10</v>
      </c>
      <c r="C346" t="str">
        <f t="shared" si="10"/>
        <v>lo_1_year</v>
      </c>
      <c r="D346" t="s">
        <v>36</v>
      </c>
      <c r="E346" t="s">
        <v>50</v>
      </c>
      <c r="F346">
        <v>3949</v>
      </c>
      <c r="G346" t="str">
        <f t="shared" si="11"/>
        <v>up_2000</v>
      </c>
      <c r="H346" t="s">
        <v>37</v>
      </c>
      <c r="I346" t="s">
        <v>61</v>
      </c>
      <c r="J346">
        <v>1</v>
      </c>
      <c r="K346" t="s">
        <v>28</v>
      </c>
      <c r="L346" t="s">
        <v>46</v>
      </c>
      <c r="M346">
        <v>1</v>
      </c>
      <c r="N346" t="s">
        <v>47</v>
      </c>
      <c r="O346">
        <v>37</v>
      </c>
      <c r="P346" t="s">
        <v>29</v>
      </c>
      <c r="Q346" t="s">
        <v>31</v>
      </c>
      <c r="R346">
        <v>1</v>
      </c>
      <c r="S346" t="s">
        <v>44</v>
      </c>
      <c r="T346">
        <v>2</v>
      </c>
      <c r="U346" t="s">
        <v>29</v>
      </c>
      <c r="V346" t="s">
        <v>33</v>
      </c>
      <c r="W346" t="s">
        <v>34</v>
      </c>
    </row>
    <row r="347" spans="1:23">
      <c r="A347" t="s">
        <v>41</v>
      </c>
      <c r="B347">
        <v>15</v>
      </c>
      <c r="C347" t="str">
        <f t="shared" si="10"/>
        <v>1_2_years</v>
      </c>
      <c r="D347" t="s">
        <v>24</v>
      </c>
      <c r="E347" t="s">
        <v>25</v>
      </c>
      <c r="F347">
        <v>1459</v>
      </c>
      <c r="G347" t="str">
        <f t="shared" si="11"/>
        <v>1000_2000</v>
      </c>
      <c r="H347" t="s">
        <v>37</v>
      </c>
      <c r="I347" t="s">
        <v>38</v>
      </c>
      <c r="J347">
        <v>4</v>
      </c>
      <c r="K347" t="s">
        <v>39</v>
      </c>
      <c r="L347" t="s">
        <v>29</v>
      </c>
      <c r="M347">
        <v>2</v>
      </c>
      <c r="N347" t="s">
        <v>54</v>
      </c>
      <c r="O347">
        <v>43</v>
      </c>
      <c r="P347" t="s">
        <v>29</v>
      </c>
      <c r="Q347" t="s">
        <v>31</v>
      </c>
      <c r="R347">
        <v>1</v>
      </c>
      <c r="S347" t="s">
        <v>44</v>
      </c>
      <c r="T347">
        <v>1</v>
      </c>
      <c r="U347" t="s">
        <v>29</v>
      </c>
      <c r="V347" t="s">
        <v>33</v>
      </c>
      <c r="W347" t="s">
        <v>34</v>
      </c>
    </row>
    <row r="348" spans="1:23">
      <c r="A348" t="s">
        <v>35</v>
      </c>
      <c r="B348">
        <v>13</v>
      </c>
      <c r="C348" t="str">
        <f t="shared" si="10"/>
        <v>1_2_years</v>
      </c>
      <c r="D348" t="s">
        <v>24</v>
      </c>
      <c r="E348" t="s">
        <v>25</v>
      </c>
      <c r="F348">
        <v>882</v>
      </c>
      <c r="G348" t="str">
        <f t="shared" si="11"/>
        <v>lo_1000</v>
      </c>
      <c r="H348" t="s">
        <v>37</v>
      </c>
      <c r="I348" t="s">
        <v>61</v>
      </c>
      <c r="J348">
        <v>4</v>
      </c>
      <c r="K348" t="s">
        <v>28</v>
      </c>
      <c r="L348" t="s">
        <v>46</v>
      </c>
      <c r="M348">
        <v>4</v>
      </c>
      <c r="N348" t="s">
        <v>30</v>
      </c>
      <c r="O348">
        <v>23</v>
      </c>
      <c r="P348" t="s">
        <v>29</v>
      </c>
      <c r="Q348" t="s">
        <v>31</v>
      </c>
      <c r="R348">
        <v>2</v>
      </c>
      <c r="S348" t="s">
        <v>32</v>
      </c>
      <c r="T348">
        <v>1</v>
      </c>
      <c r="U348" t="s">
        <v>29</v>
      </c>
      <c r="V348" t="s">
        <v>33</v>
      </c>
      <c r="W348" t="s">
        <v>34</v>
      </c>
    </row>
    <row r="349" spans="1:23">
      <c r="A349" t="s">
        <v>35</v>
      </c>
      <c r="B349">
        <v>24</v>
      </c>
      <c r="C349" t="str">
        <f t="shared" si="10"/>
        <v>1_2_years</v>
      </c>
      <c r="D349" t="s">
        <v>36</v>
      </c>
      <c r="E349" t="s">
        <v>25</v>
      </c>
      <c r="F349">
        <v>3758</v>
      </c>
      <c r="G349" t="str">
        <f t="shared" si="11"/>
        <v>up_2000</v>
      </c>
      <c r="H349" t="s">
        <v>52</v>
      </c>
      <c r="I349" t="s">
        <v>59</v>
      </c>
      <c r="J349">
        <v>1</v>
      </c>
      <c r="K349" t="s">
        <v>39</v>
      </c>
      <c r="L349" t="s">
        <v>29</v>
      </c>
      <c r="M349">
        <v>4</v>
      </c>
      <c r="N349" t="s">
        <v>51</v>
      </c>
      <c r="O349">
        <v>23</v>
      </c>
      <c r="P349" t="s">
        <v>29</v>
      </c>
      <c r="Q349" t="s">
        <v>55</v>
      </c>
      <c r="R349">
        <v>1</v>
      </c>
      <c r="S349" t="s">
        <v>73</v>
      </c>
      <c r="T349">
        <v>1</v>
      </c>
      <c r="U349" t="s">
        <v>29</v>
      </c>
      <c r="V349" t="s">
        <v>33</v>
      </c>
      <c r="W349" t="s">
        <v>34</v>
      </c>
    </row>
    <row r="350" spans="1:23">
      <c r="A350" t="s">
        <v>41</v>
      </c>
      <c r="B350">
        <v>6</v>
      </c>
      <c r="C350" t="str">
        <f t="shared" si="10"/>
        <v>lo_1_year</v>
      </c>
      <c r="D350" t="s">
        <v>49</v>
      </c>
      <c r="E350" t="s">
        <v>62</v>
      </c>
      <c r="F350">
        <v>1743</v>
      </c>
      <c r="G350" t="str">
        <f t="shared" si="11"/>
        <v>1000_2000</v>
      </c>
      <c r="H350" t="s">
        <v>63</v>
      </c>
      <c r="I350" t="s">
        <v>38</v>
      </c>
      <c r="J350">
        <v>1</v>
      </c>
      <c r="K350" t="s">
        <v>28</v>
      </c>
      <c r="L350" t="s">
        <v>29</v>
      </c>
      <c r="M350">
        <v>2</v>
      </c>
      <c r="N350" t="s">
        <v>30</v>
      </c>
      <c r="O350">
        <v>34</v>
      </c>
      <c r="P350" t="s">
        <v>29</v>
      </c>
      <c r="Q350" t="s">
        <v>31</v>
      </c>
      <c r="R350">
        <v>2</v>
      </c>
      <c r="S350" t="s">
        <v>44</v>
      </c>
      <c r="T350">
        <v>1</v>
      </c>
      <c r="U350" t="s">
        <v>29</v>
      </c>
      <c r="V350" t="s">
        <v>33</v>
      </c>
      <c r="W350" t="s">
        <v>34</v>
      </c>
    </row>
    <row r="351" spans="1:23">
      <c r="A351" t="s">
        <v>35</v>
      </c>
      <c r="B351">
        <v>9</v>
      </c>
      <c r="C351" t="str">
        <f t="shared" si="10"/>
        <v>lo_1_year</v>
      </c>
      <c r="D351" t="s">
        <v>24</v>
      </c>
      <c r="E351" t="s">
        <v>42</v>
      </c>
      <c r="F351">
        <v>1136</v>
      </c>
      <c r="G351" t="str">
        <f t="shared" si="11"/>
        <v>1000_2000</v>
      </c>
      <c r="H351" t="s">
        <v>57</v>
      </c>
      <c r="I351" t="s">
        <v>27</v>
      </c>
      <c r="J351">
        <v>4</v>
      </c>
      <c r="K351" t="s">
        <v>28</v>
      </c>
      <c r="L351" t="s">
        <v>29</v>
      </c>
      <c r="M351">
        <v>3</v>
      </c>
      <c r="N351" t="s">
        <v>51</v>
      </c>
      <c r="O351">
        <v>32</v>
      </c>
      <c r="P351" t="s">
        <v>29</v>
      </c>
      <c r="Q351" t="s">
        <v>48</v>
      </c>
      <c r="R351">
        <v>2</v>
      </c>
      <c r="S351" t="s">
        <v>32</v>
      </c>
      <c r="T351">
        <v>2</v>
      </c>
      <c r="U351" t="s">
        <v>29</v>
      </c>
      <c r="V351" t="s">
        <v>33</v>
      </c>
      <c r="W351" t="s">
        <v>40</v>
      </c>
    </row>
    <row r="352" spans="1:23">
      <c r="A352" t="s">
        <v>41</v>
      </c>
      <c r="B352">
        <v>9</v>
      </c>
      <c r="C352" t="str">
        <f t="shared" si="10"/>
        <v>lo_1_year</v>
      </c>
      <c r="D352" t="s">
        <v>36</v>
      </c>
      <c r="E352" t="s">
        <v>71</v>
      </c>
      <c r="F352">
        <v>1236</v>
      </c>
      <c r="G352" t="str">
        <f t="shared" si="11"/>
        <v>1000_2000</v>
      </c>
      <c r="H352" t="s">
        <v>37</v>
      </c>
      <c r="I352" t="s">
        <v>61</v>
      </c>
      <c r="J352">
        <v>1</v>
      </c>
      <c r="K352" t="s">
        <v>39</v>
      </c>
      <c r="L352" t="s">
        <v>29</v>
      </c>
      <c r="M352">
        <v>4</v>
      </c>
      <c r="N352" t="s">
        <v>30</v>
      </c>
      <c r="O352">
        <v>23</v>
      </c>
      <c r="P352" t="s">
        <v>29</v>
      </c>
      <c r="Q352" t="s">
        <v>55</v>
      </c>
      <c r="R352">
        <v>1</v>
      </c>
      <c r="S352" t="s">
        <v>32</v>
      </c>
      <c r="T352">
        <v>1</v>
      </c>
      <c r="U352" t="s">
        <v>33</v>
      </c>
      <c r="V352" t="s">
        <v>33</v>
      </c>
      <c r="W352" t="s">
        <v>34</v>
      </c>
    </row>
    <row r="353" spans="1:23">
      <c r="A353" t="s">
        <v>35</v>
      </c>
      <c r="B353">
        <v>9</v>
      </c>
      <c r="C353" t="str">
        <f t="shared" si="10"/>
        <v>lo_1_year</v>
      </c>
      <c r="D353" t="s">
        <v>36</v>
      </c>
      <c r="E353" t="s">
        <v>45</v>
      </c>
      <c r="F353">
        <v>959</v>
      </c>
      <c r="G353" t="str">
        <f t="shared" si="11"/>
        <v>lo_1000</v>
      </c>
      <c r="H353" t="s">
        <v>37</v>
      </c>
      <c r="I353" t="s">
        <v>38</v>
      </c>
      <c r="J353">
        <v>1</v>
      </c>
      <c r="K353" t="s">
        <v>39</v>
      </c>
      <c r="L353" t="s">
        <v>29</v>
      </c>
      <c r="M353">
        <v>2</v>
      </c>
      <c r="N353" t="s">
        <v>54</v>
      </c>
      <c r="O353">
        <v>29</v>
      </c>
      <c r="P353" t="s">
        <v>29</v>
      </c>
      <c r="Q353" t="s">
        <v>31</v>
      </c>
      <c r="R353">
        <v>1</v>
      </c>
      <c r="S353" t="s">
        <v>32</v>
      </c>
      <c r="T353">
        <v>1</v>
      </c>
      <c r="U353" t="s">
        <v>29</v>
      </c>
      <c r="V353" t="s">
        <v>66</v>
      </c>
      <c r="W353" t="s">
        <v>40</v>
      </c>
    </row>
    <row r="354" spans="1:23">
      <c r="A354" t="s">
        <v>41</v>
      </c>
      <c r="B354">
        <v>18</v>
      </c>
      <c r="C354" t="str">
        <f t="shared" si="10"/>
        <v>1_2_years</v>
      </c>
      <c r="D354" t="s">
        <v>24</v>
      </c>
      <c r="E354" t="s">
        <v>53</v>
      </c>
      <c r="F354">
        <v>3229</v>
      </c>
      <c r="G354" t="str">
        <f t="shared" si="11"/>
        <v>up_2000</v>
      </c>
      <c r="H354" t="s">
        <v>26</v>
      </c>
      <c r="I354" t="s">
        <v>59</v>
      </c>
      <c r="J354">
        <v>2</v>
      </c>
      <c r="K354" t="s">
        <v>28</v>
      </c>
      <c r="L354" t="s">
        <v>29</v>
      </c>
      <c r="M354">
        <v>4</v>
      </c>
      <c r="N354" t="s">
        <v>51</v>
      </c>
      <c r="O354">
        <v>38</v>
      </c>
      <c r="P354" t="s">
        <v>29</v>
      </c>
      <c r="Q354" t="s">
        <v>31</v>
      </c>
      <c r="R354">
        <v>1</v>
      </c>
      <c r="S354" t="s">
        <v>56</v>
      </c>
      <c r="T354">
        <v>1</v>
      </c>
      <c r="U354" t="s">
        <v>33</v>
      </c>
      <c r="V354" t="s">
        <v>33</v>
      </c>
      <c r="W354" t="s">
        <v>34</v>
      </c>
    </row>
    <row r="355" spans="1:23">
      <c r="A355" t="s">
        <v>23</v>
      </c>
      <c r="B355">
        <v>12</v>
      </c>
      <c r="C355" t="str">
        <f t="shared" si="10"/>
        <v>lo_1_year</v>
      </c>
      <c r="D355" t="s">
        <v>64</v>
      </c>
      <c r="E355" t="s">
        <v>25</v>
      </c>
      <c r="F355">
        <v>6199</v>
      </c>
      <c r="G355" t="str">
        <f t="shared" si="11"/>
        <v>up_2000</v>
      </c>
      <c r="H355" t="s">
        <v>37</v>
      </c>
      <c r="I355" t="s">
        <v>38</v>
      </c>
      <c r="J355">
        <v>4</v>
      </c>
      <c r="K355" t="s">
        <v>28</v>
      </c>
      <c r="L355" t="s">
        <v>29</v>
      </c>
      <c r="M355">
        <v>2</v>
      </c>
      <c r="N355" t="s">
        <v>47</v>
      </c>
      <c r="O355">
        <v>28</v>
      </c>
      <c r="P355" t="s">
        <v>29</v>
      </c>
      <c r="Q355" t="s">
        <v>55</v>
      </c>
      <c r="R355">
        <v>2</v>
      </c>
      <c r="S355" t="s">
        <v>32</v>
      </c>
      <c r="T355">
        <v>1</v>
      </c>
      <c r="U355" t="s">
        <v>33</v>
      </c>
      <c r="V355" t="s">
        <v>33</v>
      </c>
      <c r="W355" t="s">
        <v>40</v>
      </c>
    </row>
    <row r="356" spans="1:23">
      <c r="A356" t="s">
        <v>41</v>
      </c>
      <c r="B356">
        <v>10</v>
      </c>
      <c r="C356" t="str">
        <f t="shared" si="10"/>
        <v>lo_1_year</v>
      </c>
      <c r="D356" t="s">
        <v>36</v>
      </c>
      <c r="E356" t="s">
        <v>42</v>
      </c>
      <c r="F356">
        <v>727</v>
      </c>
      <c r="G356" t="str">
        <f t="shared" si="11"/>
        <v>lo_1000</v>
      </c>
      <c r="H356" t="s">
        <v>52</v>
      </c>
      <c r="I356" t="s">
        <v>27</v>
      </c>
      <c r="J356">
        <v>4</v>
      </c>
      <c r="K356" t="s">
        <v>28</v>
      </c>
      <c r="L356" t="s">
        <v>29</v>
      </c>
      <c r="M356">
        <v>4</v>
      </c>
      <c r="N356" t="s">
        <v>51</v>
      </c>
      <c r="O356">
        <v>46</v>
      </c>
      <c r="P356" t="s">
        <v>29</v>
      </c>
      <c r="Q356" t="s">
        <v>48</v>
      </c>
      <c r="R356">
        <v>1</v>
      </c>
      <c r="S356" t="s">
        <v>32</v>
      </c>
      <c r="T356">
        <v>1</v>
      </c>
      <c r="U356" t="s">
        <v>33</v>
      </c>
      <c r="V356" t="s">
        <v>33</v>
      </c>
      <c r="W356" t="s">
        <v>34</v>
      </c>
    </row>
    <row r="357" spans="1:23">
      <c r="A357" t="s">
        <v>35</v>
      </c>
      <c r="B357">
        <v>24</v>
      </c>
      <c r="C357" t="str">
        <f t="shared" si="10"/>
        <v>1_2_years</v>
      </c>
      <c r="D357" t="s">
        <v>36</v>
      </c>
      <c r="E357" t="s">
        <v>50</v>
      </c>
      <c r="F357">
        <v>1246</v>
      </c>
      <c r="G357" t="str">
        <f t="shared" si="11"/>
        <v>1000_2000</v>
      </c>
      <c r="H357" t="s">
        <v>37</v>
      </c>
      <c r="I357" t="s">
        <v>61</v>
      </c>
      <c r="J357">
        <v>4</v>
      </c>
      <c r="K357" t="s">
        <v>28</v>
      </c>
      <c r="L357" t="s">
        <v>29</v>
      </c>
      <c r="M357">
        <v>2</v>
      </c>
      <c r="N357" t="s">
        <v>30</v>
      </c>
      <c r="O357">
        <v>23</v>
      </c>
      <c r="P357" t="s">
        <v>69</v>
      </c>
      <c r="Q357" t="s">
        <v>31</v>
      </c>
      <c r="R357">
        <v>1</v>
      </c>
      <c r="S357" t="s">
        <v>44</v>
      </c>
      <c r="T357">
        <v>1</v>
      </c>
      <c r="U357" t="s">
        <v>29</v>
      </c>
      <c r="V357" t="s">
        <v>33</v>
      </c>
      <c r="W357" t="s">
        <v>40</v>
      </c>
    </row>
    <row r="358" spans="1:23">
      <c r="A358" t="s">
        <v>41</v>
      </c>
      <c r="B358">
        <v>12</v>
      </c>
      <c r="C358" t="str">
        <f t="shared" si="10"/>
        <v>lo_1_year</v>
      </c>
      <c r="D358" t="s">
        <v>24</v>
      </c>
      <c r="E358" t="s">
        <v>25</v>
      </c>
      <c r="F358">
        <v>2331</v>
      </c>
      <c r="G358" t="str">
        <f t="shared" si="11"/>
        <v>up_2000</v>
      </c>
      <c r="H358" t="s">
        <v>26</v>
      </c>
      <c r="I358" t="s">
        <v>27</v>
      </c>
      <c r="J358">
        <v>1</v>
      </c>
      <c r="K358" t="s">
        <v>28</v>
      </c>
      <c r="L358" t="s">
        <v>70</v>
      </c>
      <c r="M358">
        <v>4</v>
      </c>
      <c r="N358" t="s">
        <v>30</v>
      </c>
      <c r="O358">
        <v>49</v>
      </c>
      <c r="P358" t="s">
        <v>29</v>
      </c>
      <c r="Q358" t="s">
        <v>31</v>
      </c>
      <c r="R358">
        <v>1</v>
      </c>
      <c r="S358" t="s">
        <v>32</v>
      </c>
      <c r="T358">
        <v>1</v>
      </c>
      <c r="U358" t="s">
        <v>33</v>
      </c>
      <c r="V358" t="s">
        <v>33</v>
      </c>
      <c r="W358" t="s">
        <v>34</v>
      </c>
    </row>
    <row r="359" spans="1:23">
      <c r="A359" t="s">
        <v>41</v>
      </c>
      <c r="B359">
        <v>36</v>
      </c>
      <c r="C359" t="str">
        <f t="shared" si="10"/>
        <v>up_2_years</v>
      </c>
      <c r="D359" t="s">
        <v>49</v>
      </c>
      <c r="E359" t="s">
        <v>25</v>
      </c>
      <c r="F359">
        <v>4463</v>
      </c>
      <c r="G359" t="str">
        <f t="shared" si="11"/>
        <v>up_2000</v>
      </c>
      <c r="H359" t="s">
        <v>37</v>
      </c>
      <c r="I359" t="s">
        <v>38</v>
      </c>
      <c r="J359">
        <v>4</v>
      </c>
      <c r="K359" t="s">
        <v>28</v>
      </c>
      <c r="L359" t="s">
        <v>29</v>
      </c>
      <c r="M359">
        <v>2</v>
      </c>
      <c r="N359" t="s">
        <v>54</v>
      </c>
      <c r="O359">
        <v>26</v>
      </c>
      <c r="P359" t="s">
        <v>29</v>
      </c>
      <c r="Q359" t="s">
        <v>31</v>
      </c>
      <c r="R359">
        <v>2</v>
      </c>
      <c r="S359" t="s">
        <v>56</v>
      </c>
      <c r="T359">
        <v>1</v>
      </c>
      <c r="U359" t="s">
        <v>33</v>
      </c>
      <c r="V359" t="s">
        <v>33</v>
      </c>
      <c r="W359" t="s">
        <v>40</v>
      </c>
    </row>
    <row r="360" spans="1:23">
      <c r="A360" t="s">
        <v>41</v>
      </c>
      <c r="B360">
        <v>12</v>
      </c>
      <c r="C360" t="str">
        <f t="shared" si="10"/>
        <v>lo_1_year</v>
      </c>
      <c r="D360" t="s">
        <v>36</v>
      </c>
      <c r="E360" t="s">
        <v>25</v>
      </c>
      <c r="F360">
        <v>776</v>
      </c>
      <c r="G360" t="str">
        <f t="shared" si="11"/>
        <v>lo_1000</v>
      </c>
      <c r="H360" t="s">
        <v>37</v>
      </c>
      <c r="I360" t="s">
        <v>38</v>
      </c>
      <c r="J360">
        <v>4</v>
      </c>
      <c r="K360" t="s">
        <v>60</v>
      </c>
      <c r="L360" t="s">
        <v>29</v>
      </c>
      <c r="M360">
        <v>2</v>
      </c>
      <c r="N360" t="s">
        <v>30</v>
      </c>
      <c r="O360">
        <v>28</v>
      </c>
      <c r="P360" t="s">
        <v>29</v>
      </c>
      <c r="Q360" t="s">
        <v>31</v>
      </c>
      <c r="R360">
        <v>1</v>
      </c>
      <c r="S360" t="s">
        <v>32</v>
      </c>
      <c r="T360">
        <v>1</v>
      </c>
      <c r="U360" t="s">
        <v>29</v>
      </c>
      <c r="V360" t="s">
        <v>33</v>
      </c>
      <c r="W360" t="s">
        <v>34</v>
      </c>
    </row>
    <row r="361" spans="1:23">
      <c r="A361" t="s">
        <v>23</v>
      </c>
      <c r="B361">
        <v>30</v>
      </c>
      <c r="C361" t="str">
        <f t="shared" si="10"/>
        <v>up_2_years</v>
      </c>
      <c r="D361" t="s">
        <v>36</v>
      </c>
      <c r="E361" t="s">
        <v>45</v>
      </c>
      <c r="F361">
        <v>2406</v>
      </c>
      <c r="G361" t="str">
        <f t="shared" si="11"/>
        <v>up_2000</v>
      </c>
      <c r="H361" t="s">
        <v>37</v>
      </c>
      <c r="I361" t="s">
        <v>43</v>
      </c>
      <c r="J361">
        <v>4</v>
      </c>
      <c r="K361" t="s">
        <v>39</v>
      </c>
      <c r="L361" t="s">
        <v>29</v>
      </c>
      <c r="M361">
        <v>4</v>
      </c>
      <c r="N361" t="s">
        <v>30</v>
      </c>
      <c r="O361">
        <v>23</v>
      </c>
      <c r="P361" t="s">
        <v>29</v>
      </c>
      <c r="Q361" t="s">
        <v>55</v>
      </c>
      <c r="R361">
        <v>1</v>
      </c>
      <c r="S361" t="s">
        <v>32</v>
      </c>
      <c r="T361">
        <v>1</v>
      </c>
      <c r="U361" t="s">
        <v>29</v>
      </c>
      <c r="V361" t="s">
        <v>33</v>
      </c>
      <c r="W361" t="s">
        <v>40</v>
      </c>
    </row>
    <row r="362" spans="1:23">
      <c r="A362" t="s">
        <v>35</v>
      </c>
      <c r="B362">
        <v>18</v>
      </c>
      <c r="C362" t="str">
        <f t="shared" si="10"/>
        <v>1_2_years</v>
      </c>
      <c r="D362" t="s">
        <v>36</v>
      </c>
      <c r="E362" t="s">
        <v>42</v>
      </c>
      <c r="F362">
        <v>1239</v>
      </c>
      <c r="G362" t="str">
        <f t="shared" si="11"/>
        <v>1000_2000</v>
      </c>
      <c r="H362" t="s">
        <v>26</v>
      </c>
      <c r="I362" t="s">
        <v>38</v>
      </c>
      <c r="J362">
        <v>4</v>
      </c>
      <c r="K362" t="s">
        <v>28</v>
      </c>
      <c r="L362" t="s">
        <v>29</v>
      </c>
      <c r="M362">
        <v>4</v>
      </c>
      <c r="N362" t="s">
        <v>51</v>
      </c>
      <c r="O362">
        <v>61</v>
      </c>
      <c r="P362" t="s">
        <v>29</v>
      </c>
      <c r="Q362" t="s">
        <v>48</v>
      </c>
      <c r="R362">
        <v>1</v>
      </c>
      <c r="S362" t="s">
        <v>32</v>
      </c>
      <c r="T362">
        <v>1</v>
      </c>
      <c r="U362" t="s">
        <v>29</v>
      </c>
      <c r="V362" t="s">
        <v>33</v>
      </c>
      <c r="W362" t="s">
        <v>34</v>
      </c>
    </row>
    <row r="363" spans="1:23">
      <c r="A363" t="s">
        <v>67</v>
      </c>
      <c r="B363">
        <v>12</v>
      </c>
      <c r="C363" t="str">
        <f t="shared" si="10"/>
        <v>lo_1_year</v>
      </c>
      <c r="D363" t="s">
        <v>36</v>
      </c>
      <c r="E363" t="s">
        <v>25</v>
      </c>
      <c r="F363">
        <v>3399</v>
      </c>
      <c r="G363" t="str">
        <f t="shared" si="11"/>
        <v>up_2000</v>
      </c>
      <c r="H363" t="s">
        <v>26</v>
      </c>
      <c r="I363" t="s">
        <v>27</v>
      </c>
      <c r="J363">
        <v>2</v>
      </c>
      <c r="K363" t="s">
        <v>28</v>
      </c>
      <c r="L363" t="s">
        <v>29</v>
      </c>
      <c r="M363">
        <v>3</v>
      </c>
      <c r="N363" t="s">
        <v>54</v>
      </c>
      <c r="O363">
        <v>37</v>
      </c>
      <c r="P363" t="s">
        <v>29</v>
      </c>
      <c r="Q363" t="s">
        <v>31</v>
      </c>
      <c r="R363">
        <v>1</v>
      </c>
      <c r="S363" t="s">
        <v>56</v>
      </c>
      <c r="T363">
        <v>1</v>
      </c>
      <c r="U363" t="s">
        <v>29</v>
      </c>
      <c r="V363" t="s">
        <v>33</v>
      </c>
      <c r="W363" t="s">
        <v>34</v>
      </c>
    </row>
    <row r="364" spans="1:23">
      <c r="A364" t="s">
        <v>67</v>
      </c>
      <c r="B364">
        <v>12</v>
      </c>
      <c r="C364" t="str">
        <f t="shared" si="10"/>
        <v>lo_1_year</v>
      </c>
      <c r="D364" t="s">
        <v>49</v>
      </c>
      <c r="E364" t="s">
        <v>50</v>
      </c>
      <c r="F364">
        <v>2247</v>
      </c>
      <c r="G364" t="str">
        <f t="shared" si="11"/>
        <v>up_2000</v>
      </c>
      <c r="H364" t="s">
        <v>37</v>
      </c>
      <c r="I364" t="s">
        <v>38</v>
      </c>
      <c r="J364">
        <v>2</v>
      </c>
      <c r="K364" t="s">
        <v>39</v>
      </c>
      <c r="L364" t="s">
        <v>29</v>
      </c>
      <c r="M364">
        <v>2</v>
      </c>
      <c r="N364" t="s">
        <v>54</v>
      </c>
      <c r="O364">
        <v>36</v>
      </c>
      <c r="P364" t="s">
        <v>69</v>
      </c>
      <c r="Q364" t="s">
        <v>31</v>
      </c>
      <c r="R364">
        <v>2</v>
      </c>
      <c r="S364" t="s">
        <v>32</v>
      </c>
      <c r="T364">
        <v>1</v>
      </c>
      <c r="U364" t="s">
        <v>33</v>
      </c>
      <c r="V364" t="s">
        <v>33</v>
      </c>
      <c r="W364" t="s">
        <v>34</v>
      </c>
    </row>
    <row r="365" spans="1:23">
      <c r="A365" t="s">
        <v>41</v>
      </c>
      <c r="B365">
        <v>6</v>
      </c>
      <c r="C365" t="str">
        <f t="shared" si="10"/>
        <v>lo_1_year</v>
      </c>
      <c r="D365" t="s">
        <v>36</v>
      </c>
      <c r="E365" t="s">
        <v>45</v>
      </c>
      <c r="F365">
        <v>1766</v>
      </c>
      <c r="G365" t="str">
        <f t="shared" si="11"/>
        <v>1000_2000</v>
      </c>
      <c r="H365" t="s">
        <v>37</v>
      </c>
      <c r="I365" t="s">
        <v>38</v>
      </c>
      <c r="J365">
        <v>1</v>
      </c>
      <c r="K365" t="s">
        <v>60</v>
      </c>
      <c r="L365" t="s">
        <v>29</v>
      </c>
      <c r="M365">
        <v>2</v>
      </c>
      <c r="N365" t="s">
        <v>47</v>
      </c>
      <c r="O365">
        <v>21</v>
      </c>
      <c r="P365" t="s">
        <v>29</v>
      </c>
      <c r="Q365" t="s">
        <v>55</v>
      </c>
      <c r="R365">
        <v>1</v>
      </c>
      <c r="S365" t="s">
        <v>32</v>
      </c>
      <c r="T365">
        <v>1</v>
      </c>
      <c r="U365" t="s">
        <v>29</v>
      </c>
      <c r="V365" t="s">
        <v>33</v>
      </c>
      <c r="W365" t="s">
        <v>34</v>
      </c>
    </row>
    <row r="366" spans="1:23">
      <c r="A366" t="s">
        <v>23</v>
      </c>
      <c r="B366">
        <v>18</v>
      </c>
      <c r="C366" t="str">
        <f t="shared" si="10"/>
        <v>1_2_years</v>
      </c>
      <c r="D366" t="s">
        <v>36</v>
      </c>
      <c r="E366" t="s">
        <v>45</v>
      </c>
      <c r="F366">
        <v>2473</v>
      </c>
      <c r="G366" t="str">
        <f t="shared" si="11"/>
        <v>up_2000</v>
      </c>
      <c r="H366" t="s">
        <v>37</v>
      </c>
      <c r="I366" t="s">
        <v>59</v>
      </c>
      <c r="J366">
        <v>4</v>
      </c>
      <c r="K366" t="s">
        <v>28</v>
      </c>
      <c r="L366" t="s">
        <v>29</v>
      </c>
      <c r="M366">
        <v>1</v>
      </c>
      <c r="N366" t="s">
        <v>54</v>
      </c>
      <c r="O366">
        <v>25</v>
      </c>
      <c r="P366" t="s">
        <v>29</v>
      </c>
      <c r="Q366" t="s">
        <v>31</v>
      </c>
      <c r="R366">
        <v>1</v>
      </c>
      <c r="S366" t="s">
        <v>73</v>
      </c>
      <c r="T366">
        <v>1</v>
      </c>
      <c r="U366" t="s">
        <v>29</v>
      </c>
      <c r="V366" t="s">
        <v>33</v>
      </c>
      <c r="W366" t="s">
        <v>40</v>
      </c>
    </row>
    <row r="367" spans="1:23">
      <c r="A367" t="s">
        <v>41</v>
      </c>
      <c r="B367">
        <v>12</v>
      </c>
      <c r="C367" t="str">
        <f t="shared" si="10"/>
        <v>lo_1_year</v>
      </c>
      <c r="D367" t="s">
        <v>36</v>
      </c>
      <c r="E367" t="s">
        <v>62</v>
      </c>
      <c r="F367">
        <v>1542</v>
      </c>
      <c r="G367" t="str">
        <f t="shared" si="11"/>
        <v>1000_2000</v>
      </c>
      <c r="H367" t="s">
        <v>37</v>
      </c>
      <c r="I367" t="s">
        <v>43</v>
      </c>
      <c r="J367">
        <v>2</v>
      </c>
      <c r="K367" t="s">
        <v>28</v>
      </c>
      <c r="L367" t="s">
        <v>29</v>
      </c>
      <c r="M367">
        <v>4</v>
      </c>
      <c r="N367" t="s">
        <v>54</v>
      </c>
      <c r="O367">
        <v>36</v>
      </c>
      <c r="P367" t="s">
        <v>29</v>
      </c>
      <c r="Q367" t="s">
        <v>31</v>
      </c>
      <c r="R367">
        <v>1</v>
      </c>
      <c r="S367" t="s">
        <v>32</v>
      </c>
      <c r="T367">
        <v>1</v>
      </c>
      <c r="U367" t="s">
        <v>33</v>
      </c>
      <c r="V367" t="s">
        <v>33</v>
      </c>
      <c r="W367" t="s">
        <v>34</v>
      </c>
    </row>
    <row r="368" spans="1:23">
      <c r="A368" t="s">
        <v>41</v>
      </c>
      <c r="B368">
        <v>18</v>
      </c>
      <c r="C368" t="str">
        <f t="shared" si="10"/>
        <v>1_2_years</v>
      </c>
      <c r="D368" t="s">
        <v>24</v>
      </c>
      <c r="E368" t="s">
        <v>53</v>
      </c>
      <c r="F368">
        <v>3850</v>
      </c>
      <c r="G368" t="str">
        <f t="shared" si="11"/>
        <v>up_2000</v>
      </c>
      <c r="H368" t="s">
        <v>37</v>
      </c>
      <c r="I368" t="s">
        <v>43</v>
      </c>
      <c r="J368">
        <v>3</v>
      </c>
      <c r="K368" t="s">
        <v>28</v>
      </c>
      <c r="L368" t="s">
        <v>29</v>
      </c>
      <c r="M368">
        <v>1</v>
      </c>
      <c r="N368" t="s">
        <v>54</v>
      </c>
      <c r="O368">
        <v>27</v>
      </c>
      <c r="P368" t="s">
        <v>29</v>
      </c>
      <c r="Q368" t="s">
        <v>31</v>
      </c>
      <c r="R368">
        <v>2</v>
      </c>
      <c r="S368" t="s">
        <v>32</v>
      </c>
      <c r="T368">
        <v>1</v>
      </c>
      <c r="U368" t="s">
        <v>29</v>
      </c>
      <c r="V368" t="s">
        <v>33</v>
      </c>
      <c r="W368" t="s">
        <v>34</v>
      </c>
    </row>
    <row r="369" spans="1:23">
      <c r="A369" t="s">
        <v>23</v>
      </c>
      <c r="B369">
        <v>18</v>
      </c>
      <c r="C369" t="str">
        <f t="shared" si="10"/>
        <v>1_2_years</v>
      </c>
      <c r="D369" t="s">
        <v>36</v>
      </c>
      <c r="E369" t="s">
        <v>45</v>
      </c>
      <c r="F369">
        <v>3650</v>
      </c>
      <c r="G369" t="str">
        <f t="shared" si="11"/>
        <v>up_2000</v>
      </c>
      <c r="H369" t="s">
        <v>37</v>
      </c>
      <c r="I369" t="s">
        <v>61</v>
      </c>
      <c r="J369">
        <v>1</v>
      </c>
      <c r="K369" t="s">
        <v>39</v>
      </c>
      <c r="L369" t="s">
        <v>29</v>
      </c>
      <c r="M369">
        <v>4</v>
      </c>
      <c r="N369" t="s">
        <v>54</v>
      </c>
      <c r="O369">
        <v>22</v>
      </c>
      <c r="P369" t="s">
        <v>29</v>
      </c>
      <c r="Q369" t="s">
        <v>55</v>
      </c>
      <c r="R369">
        <v>1</v>
      </c>
      <c r="S369" t="s">
        <v>32</v>
      </c>
      <c r="T369">
        <v>1</v>
      </c>
      <c r="U369" t="s">
        <v>29</v>
      </c>
      <c r="V369" t="s">
        <v>33</v>
      </c>
      <c r="W369" t="s">
        <v>34</v>
      </c>
    </row>
    <row r="370" spans="1:23">
      <c r="A370" t="s">
        <v>23</v>
      </c>
      <c r="B370">
        <v>36</v>
      </c>
      <c r="C370" t="str">
        <f t="shared" si="10"/>
        <v>up_2_years</v>
      </c>
      <c r="D370" t="s">
        <v>36</v>
      </c>
      <c r="E370" t="s">
        <v>45</v>
      </c>
      <c r="F370">
        <v>3446</v>
      </c>
      <c r="G370" t="str">
        <f t="shared" si="11"/>
        <v>up_2000</v>
      </c>
      <c r="H370" t="s">
        <v>37</v>
      </c>
      <c r="I370" t="s">
        <v>27</v>
      </c>
      <c r="J370">
        <v>4</v>
      </c>
      <c r="K370" t="s">
        <v>28</v>
      </c>
      <c r="L370" t="s">
        <v>29</v>
      </c>
      <c r="M370">
        <v>2</v>
      </c>
      <c r="N370" t="s">
        <v>54</v>
      </c>
      <c r="O370">
        <v>42</v>
      </c>
      <c r="P370" t="s">
        <v>29</v>
      </c>
      <c r="Q370" t="s">
        <v>31</v>
      </c>
      <c r="R370">
        <v>1</v>
      </c>
      <c r="S370" t="s">
        <v>32</v>
      </c>
      <c r="T370">
        <v>2</v>
      </c>
      <c r="U370" t="s">
        <v>29</v>
      </c>
      <c r="V370" t="s">
        <v>33</v>
      </c>
      <c r="W370" t="s">
        <v>40</v>
      </c>
    </row>
    <row r="371" spans="1:23">
      <c r="A371" t="s">
        <v>35</v>
      </c>
      <c r="B371">
        <v>18</v>
      </c>
      <c r="C371" t="str">
        <f t="shared" si="10"/>
        <v>1_2_years</v>
      </c>
      <c r="D371" t="s">
        <v>36</v>
      </c>
      <c r="E371" t="s">
        <v>45</v>
      </c>
      <c r="F371">
        <v>3001</v>
      </c>
      <c r="G371" t="str">
        <f t="shared" si="11"/>
        <v>up_2000</v>
      </c>
      <c r="H371" t="s">
        <v>37</v>
      </c>
      <c r="I371" t="s">
        <v>43</v>
      </c>
      <c r="J371">
        <v>2</v>
      </c>
      <c r="K371" t="s">
        <v>39</v>
      </c>
      <c r="L371" t="s">
        <v>29</v>
      </c>
      <c r="M371">
        <v>4</v>
      </c>
      <c r="N371" t="s">
        <v>30</v>
      </c>
      <c r="O371">
        <v>40</v>
      </c>
      <c r="P371" t="s">
        <v>29</v>
      </c>
      <c r="Q371" t="s">
        <v>55</v>
      </c>
      <c r="R371">
        <v>1</v>
      </c>
      <c r="S371" t="s">
        <v>32</v>
      </c>
      <c r="T371">
        <v>1</v>
      </c>
      <c r="U371" t="s">
        <v>29</v>
      </c>
      <c r="V371" t="s">
        <v>33</v>
      </c>
      <c r="W371" t="s">
        <v>34</v>
      </c>
    </row>
    <row r="372" spans="1:23">
      <c r="A372" t="s">
        <v>41</v>
      </c>
      <c r="B372">
        <v>36</v>
      </c>
      <c r="C372" t="str">
        <f t="shared" si="10"/>
        <v>up_2_years</v>
      </c>
      <c r="D372" t="s">
        <v>36</v>
      </c>
      <c r="E372" t="s">
        <v>50</v>
      </c>
      <c r="F372">
        <v>3079</v>
      </c>
      <c r="G372" t="str">
        <f t="shared" si="11"/>
        <v>up_2000</v>
      </c>
      <c r="H372" t="s">
        <v>26</v>
      </c>
      <c r="I372" t="s">
        <v>38</v>
      </c>
      <c r="J372">
        <v>4</v>
      </c>
      <c r="K372" t="s">
        <v>28</v>
      </c>
      <c r="L372" t="s">
        <v>29</v>
      </c>
      <c r="M372">
        <v>4</v>
      </c>
      <c r="N372" t="s">
        <v>30</v>
      </c>
      <c r="O372">
        <v>36</v>
      </c>
      <c r="P372" t="s">
        <v>29</v>
      </c>
      <c r="Q372" t="s">
        <v>31</v>
      </c>
      <c r="R372">
        <v>1</v>
      </c>
      <c r="S372" t="s">
        <v>32</v>
      </c>
      <c r="T372">
        <v>1</v>
      </c>
      <c r="U372" t="s">
        <v>29</v>
      </c>
      <c r="V372" t="s">
        <v>33</v>
      </c>
      <c r="W372" t="s">
        <v>34</v>
      </c>
    </row>
    <row r="373" spans="1:23">
      <c r="A373" t="s">
        <v>41</v>
      </c>
      <c r="B373">
        <v>18</v>
      </c>
      <c r="C373" t="str">
        <f t="shared" si="10"/>
        <v>1_2_years</v>
      </c>
      <c r="D373" t="s">
        <v>24</v>
      </c>
      <c r="E373" t="s">
        <v>25</v>
      </c>
      <c r="F373">
        <v>6070</v>
      </c>
      <c r="G373" t="str">
        <f t="shared" si="11"/>
        <v>up_2000</v>
      </c>
      <c r="H373" t="s">
        <v>37</v>
      </c>
      <c r="I373" t="s">
        <v>27</v>
      </c>
      <c r="J373">
        <v>3</v>
      </c>
      <c r="K373" t="s">
        <v>28</v>
      </c>
      <c r="L373" t="s">
        <v>29</v>
      </c>
      <c r="M373">
        <v>4</v>
      </c>
      <c r="N373" t="s">
        <v>54</v>
      </c>
      <c r="O373">
        <v>33</v>
      </c>
      <c r="P373" t="s">
        <v>29</v>
      </c>
      <c r="Q373" t="s">
        <v>31</v>
      </c>
      <c r="R373">
        <v>2</v>
      </c>
      <c r="S373" t="s">
        <v>32</v>
      </c>
      <c r="T373">
        <v>1</v>
      </c>
      <c r="U373" t="s">
        <v>33</v>
      </c>
      <c r="V373" t="s">
        <v>33</v>
      </c>
      <c r="W373" t="s">
        <v>34</v>
      </c>
    </row>
    <row r="374" spans="1:23">
      <c r="A374" t="s">
        <v>41</v>
      </c>
      <c r="B374">
        <v>10</v>
      </c>
      <c r="C374" t="str">
        <f t="shared" si="10"/>
        <v>lo_1_year</v>
      </c>
      <c r="D374" t="s">
        <v>24</v>
      </c>
      <c r="E374" t="s">
        <v>45</v>
      </c>
      <c r="F374">
        <v>2146</v>
      </c>
      <c r="G374" t="str">
        <f t="shared" si="11"/>
        <v>up_2000</v>
      </c>
      <c r="H374" t="s">
        <v>37</v>
      </c>
      <c r="I374" t="s">
        <v>61</v>
      </c>
      <c r="J374">
        <v>1</v>
      </c>
      <c r="K374" t="s">
        <v>39</v>
      </c>
      <c r="L374" t="s">
        <v>29</v>
      </c>
      <c r="M374">
        <v>3</v>
      </c>
      <c r="N374" t="s">
        <v>30</v>
      </c>
      <c r="O374">
        <v>23</v>
      </c>
      <c r="P374" t="s">
        <v>29</v>
      </c>
      <c r="Q374" t="s">
        <v>55</v>
      </c>
      <c r="R374">
        <v>2</v>
      </c>
      <c r="S374" t="s">
        <v>32</v>
      </c>
      <c r="T374">
        <v>1</v>
      </c>
      <c r="U374" t="s">
        <v>29</v>
      </c>
      <c r="V374" t="s">
        <v>33</v>
      </c>
      <c r="W374" t="s">
        <v>34</v>
      </c>
    </row>
    <row r="375" spans="1:23">
      <c r="A375" t="s">
        <v>41</v>
      </c>
      <c r="B375">
        <v>60</v>
      </c>
      <c r="C375" t="str">
        <f t="shared" si="10"/>
        <v>up_2_years</v>
      </c>
      <c r="D375" t="s">
        <v>24</v>
      </c>
      <c r="E375" t="s">
        <v>50</v>
      </c>
      <c r="F375">
        <v>13756</v>
      </c>
      <c r="G375" t="str">
        <f t="shared" si="11"/>
        <v>up_2000</v>
      </c>
      <c r="H375" t="s">
        <v>26</v>
      </c>
      <c r="I375" t="s">
        <v>27</v>
      </c>
      <c r="J375">
        <v>2</v>
      </c>
      <c r="K375" t="s">
        <v>28</v>
      </c>
      <c r="L375" t="s">
        <v>29</v>
      </c>
      <c r="M375">
        <v>4</v>
      </c>
      <c r="N375" t="s">
        <v>51</v>
      </c>
      <c r="O375">
        <v>63</v>
      </c>
      <c r="P375" t="s">
        <v>65</v>
      </c>
      <c r="Q375" t="s">
        <v>48</v>
      </c>
      <c r="R375">
        <v>1</v>
      </c>
      <c r="S375" t="s">
        <v>56</v>
      </c>
      <c r="T375">
        <v>1</v>
      </c>
      <c r="U375" t="s">
        <v>33</v>
      </c>
      <c r="V375" t="s">
        <v>33</v>
      </c>
      <c r="W375" t="s">
        <v>34</v>
      </c>
    </row>
    <row r="376" spans="1:23">
      <c r="A376" t="s">
        <v>35</v>
      </c>
      <c r="B376">
        <v>60</v>
      </c>
      <c r="C376" t="str">
        <f t="shared" si="10"/>
        <v>up_2_years</v>
      </c>
      <c r="D376" t="s">
        <v>68</v>
      </c>
      <c r="E376" t="s">
        <v>74</v>
      </c>
      <c r="F376">
        <v>14782</v>
      </c>
      <c r="G376" t="str">
        <f t="shared" si="11"/>
        <v>up_2000</v>
      </c>
      <c r="H376" t="s">
        <v>63</v>
      </c>
      <c r="I376" t="s">
        <v>27</v>
      </c>
      <c r="J376">
        <v>3</v>
      </c>
      <c r="K376" t="s">
        <v>39</v>
      </c>
      <c r="L376" t="s">
        <v>29</v>
      </c>
      <c r="M376">
        <v>4</v>
      </c>
      <c r="N376" t="s">
        <v>51</v>
      </c>
      <c r="O376">
        <v>60</v>
      </c>
      <c r="P376" t="s">
        <v>65</v>
      </c>
      <c r="Q376" t="s">
        <v>48</v>
      </c>
      <c r="R376">
        <v>2</v>
      </c>
      <c r="S376" t="s">
        <v>56</v>
      </c>
      <c r="T376">
        <v>1</v>
      </c>
      <c r="U376" t="s">
        <v>33</v>
      </c>
      <c r="V376" t="s">
        <v>33</v>
      </c>
      <c r="W376" t="s">
        <v>40</v>
      </c>
    </row>
    <row r="377" spans="1:23">
      <c r="A377" t="s">
        <v>23</v>
      </c>
      <c r="B377">
        <v>48</v>
      </c>
      <c r="C377" t="str">
        <f t="shared" si="10"/>
        <v>up_2_years</v>
      </c>
      <c r="D377" t="s">
        <v>68</v>
      </c>
      <c r="E377" t="s">
        <v>62</v>
      </c>
      <c r="F377">
        <v>7685</v>
      </c>
      <c r="G377" t="str">
        <f t="shared" si="11"/>
        <v>up_2000</v>
      </c>
      <c r="H377" t="s">
        <v>37</v>
      </c>
      <c r="I377" t="s">
        <v>43</v>
      </c>
      <c r="J377">
        <v>2</v>
      </c>
      <c r="K377" t="s">
        <v>39</v>
      </c>
      <c r="L377" t="s">
        <v>46</v>
      </c>
      <c r="M377">
        <v>4</v>
      </c>
      <c r="N377" t="s">
        <v>54</v>
      </c>
      <c r="O377">
        <v>37</v>
      </c>
      <c r="P377" t="s">
        <v>29</v>
      </c>
      <c r="Q377" t="s">
        <v>55</v>
      </c>
      <c r="R377">
        <v>1</v>
      </c>
      <c r="S377" t="s">
        <v>32</v>
      </c>
      <c r="T377">
        <v>1</v>
      </c>
      <c r="U377" t="s">
        <v>29</v>
      </c>
      <c r="V377" t="s">
        <v>33</v>
      </c>
      <c r="W377" t="s">
        <v>40</v>
      </c>
    </row>
    <row r="378" spans="1:23">
      <c r="A378" t="s">
        <v>41</v>
      </c>
      <c r="B378">
        <v>18</v>
      </c>
      <c r="C378" t="str">
        <f t="shared" si="10"/>
        <v>1_2_years</v>
      </c>
      <c r="D378" t="s">
        <v>49</v>
      </c>
      <c r="E378" t="s">
        <v>25</v>
      </c>
      <c r="F378">
        <v>2320</v>
      </c>
      <c r="G378" t="str">
        <f t="shared" si="11"/>
        <v>up_2000</v>
      </c>
      <c r="H378" t="s">
        <v>37</v>
      </c>
      <c r="I378" t="s">
        <v>59</v>
      </c>
      <c r="J378">
        <v>2</v>
      </c>
      <c r="K378" t="s">
        <v>60</v>
      </c>
      <c r="L378" t="s">
        <v>29</v>
      </c>
      <c r="M378">
        <v>3</v>
      </c>
      <c r="N378" t="s">
        <v>30</v>
      </c>
      <c r="O378">
        <v>34</v>
      </c>
      <c r="P378" t="s">
        <v>29</v>
      </c>
      <c r="Q378" t="s">
        <v>31</v>
      </c>
      <c r="R378">
        <v>2</v>
      </c>
      <c r="S378" t="s">
        <v>32</v>
      </c>
      <c r="T378">
        <v>1</v>
      </c>
      <c r="U378" t="s">
        <v>29</v>
      </c>
      <c r="V378" t="s">
        <v>33</v>
      </c>
      <c r="W378" t="s">
        <v>34</v>
      </c>
    </row>
    <row r="379" spans="1:23">
      <c r="A379" t="s">
        <v>41</v>
      </c>
      <c r="B379">
        <v>7</v>
      </c>
      <c r="C379" t="str">
        <f t="shared" si="10"/>
        <v>lo_1_year</v>
      </c>
      <c r="D379" t="s">
        <v>49</v>
      </c>
      <c r="E379" t="s">
        <v>25</v>
      </c>
      <c r="F379">
        <v>846</v>
      </c>
      <c r="G379" t="str">
        <f t="shared" si="11"/>
        <v>lo_1000</v>
      </c>
      <c r="H379" t="s">
        <v>26</v>
      </c>
      <c r="I379" t="s">
        <v>27</v>
      </c>
      <c r="J379">
        <v>3</v>
      </c>
      <c r="K379" t="s">
        <v>28</v>
      </c>
      <c r="L379" t="s">
        <v>29</v>
      </c>
      <c r="M379">
        <v>4</v>
      </c>
      <c r="N379" t="s">
        <v>51</v>
      </c>
      <c r="O379">
        <v>36</v>
      </c>
      <c r="P379" t="s">
        <v>29</v>
      </c>
      <c r="Q379" t="s">
        <v>48</v>
      </c>
      <c r="R379">
        <v>1</v>
      </c>
      <c r="S379" t="s">
        <v>32</v>
      </c>
      <c r="T379">
        <v>1</v>
      </c>
      <c r="U379" t="s">
        <v>29</v>
      </c>
      <c r="V379" t="s">
        <v>33</v>
      </c>
      <c r="W379" t="s">
        <v>34</v>
      </c>
    </row>
    <row r="380" spans="1:23">
      <c r="A380" t="s">
        <v>35</v>
      </c>
      <c r="B380">
        <v>36</v>
      </c>
      <c r="C380" t="str">
        <f t="shared" si="10"/>
        <v>up_2_years</v>
      </c>
      <c r="D380" t="s">
        <v>36</v>
      </c>
      <c r="E380" t="s">
        <v>50</v>
      </c>
      <c r="F380">
        <v>14318</v>
      </c>
      <c r="G380" t="str">
        <f t="shared" si="11"/>
        <v>up_2000</v>
      </c>
      <c r="H380" t="s">
        <v>37</v>
      </c>
      <c r="I380" t="s">
        <v>27</v>
      </c>
      <c r="J380">
        <v>4</v>
      </c>
      <c r="K380" t="s">
        <v>28</v>
      </c>
      <c r="L380" t="s">
        <v>29</v>
      </c>
      <c r="M380">
        <v>2</v>
      </c>
      <c r="N380" t="s">
        <v>51</v>
      </c>
      <c r="O380">
        <v>57</v>
      </c>
      <c r="P380" t="s">
        <v>29</v>
      </c>
      <c r="Q380" t="s">
        <v>48</v>
      </c>
      <c r="R380">
        <v>1</v>
      </c>
      <c r="S380" t="s">
        <v>56</v>
      </c>
      <c r="T380">
        <v>1</v>
      </c>
      <c r="U380" t="s">
        <v>33</v>
      </c>
      <c r="V380" t="s">
        <v>33</v>
      </c>
      <c r="W380" t="s">
        <v>40</v>
      </c>
    </row>
    <row r="381" spans="1:23">
      <c r="A381" t="s">
        <v>41</v>
      </c>
      <c r="B381">
        <v>6</v>
      </c>
      <c r="C381" t="str">
        <f t="shared" si="10"/>
        <v>lo_1_year</v>
      </c>
      <c r="D381" t="s">
        <v>24</v>
      </c>
      <c r="E381" t="s">
        <v>50</v>
      </c>
      <c r="F381">
        <v>362</v>
      </c>
      <c r="G381" t="str">
        <f t="shared" si="11"/>
        <v>lo_1000</v>
      </c>
      <c r="H381" t="s">
        <v>63</v>
      </c>
      <c r="I381" t="s">
        <v>38</v>
      </c>
      <c r="J381">
        <v>4</v>
      </c>
      <c r="K381" t="s">
        <v>39</v>
      </c>
      <c r="L381" t="s">
        <v>29</v>
      </c>
      <c r="M381">
        <v>4</v>
      </c>
      <c r="N381" t="s">
        <v>54</v>
      </c>
      <c r="O381">
        <v>52</v>
      </c>
      <c r="P381" t="s">
        <v>29</v>
      </c>
      <c r="Q381" t="s">
        <v>31</v>
      </c>
      <c r="R381">
        <v>2</v>
      </c>
      <c r="S381" t="s">
        <v>44</v>
      </c>
      <c r="T381">
        <v>1</v>
      </c>
      <c r="U381" t="s">
        <v>29</v>
      </c>
      <c r="V381" t="s">
        <v>33</v>
      </c>
      <c r="W381" t="s">
        <v>34</v>
      </c>
    </row>
    <row r="382" spans="1:23">
      <c r="A382" t="s">
        <v>23</v>
      </c>
      <c r="B382">
        <v>20</v>
      </c>
      <c r="C382" t="str">
        <f t="shared" si="10"/>
        <v>1_2_years</v>
      </c>
      <c r="D382" t="s">
        <v>36</v>
      </c>
      <c r="E382" t="s">
        <v>45</v>
      </c>
      <c r="F382">
        <v>2212</v>
      </c>
      <c r="G382" t="str">
        <f t="shared" si="11"/>
        <v>up_2000</v>
      </c>
      <c r="H382" t="s">
        <v>26</v>
      </c>
      <c r="I382" t="s">
        <v>43</v>
      </c>
      <c r="J382">
        <v>4</v>
      </c>
      <c r="K382" t="s">
        <v>28</v>
      </c>
      <c r="L382" t="s">
        <v>29</v>
      </c>
      <c r="M382">
        <v>4</v>
      </c>
      <c r="N382" t="s">
        <v>54</v>
      </c>
      <c r="O382">
        <v>39</v>
      </c>
      <c r="P382" t="s">
        <v>29</v>
      </c>
      <c r="Q382" t="s">
        <v>31</v>
      </c>
      <c r="R382">
        <v>1</v>
      </c>
      <c r="S382" t="s">
        <v>32</v>
      </c>
      <c r="T382">
        <v>1</v>
      </c>
      <c r="U382" t="s">
        <v>33</v>
      </c>
      <c r="V382" t="s">
        <v>33</v>
      </c>
      <c r="W382" t="s">
        <v>34</v>
      </c>
    </row>
    <row r="383" spans="1:23">
      <c r="A383" t="s">
        <v>35</v>
      </c>
      <c r="B383">
        <v>18</v>
      </c>
      <c r="C383" t="str">
        <f t="shared" si="10"/>
        <v>1_2_years</v>
      </c>
      <c r="D383" t="s">
        <v>36</v>
      </c>
      <c r="E383" t="s">
        <v>53</v>
      </c>
      <c r="F383">
        <v>12976</v>
      </c>
      <c r="G383" t="str">
        <f t="shared" si="11"/>
        <v>up_2000</v>
      </c>
      <c r="H383" t="s">
        <v>37</v>
      </c>
      <c r="I383" t="s">
        <v>59</v>
      </c>
      <c r="J383">
        <v>3</v>
      </c>
      <c r="K383" t="s">
        <v>39</v>
      </c>
      <c r="L383" t="s">
        <v>29</v>
      </c>
      <c r="M383">
        <v>4</v>
      </c>
      <c r="N383" t="s">
        <v>51</v>
      </c>
      <c r="O383">
        <v>38</v>
      </c>
      <c r="P383" t="s">
        <v>29</v>
      </c>
      <c r="Q383" t="s">
        <v>48</v>
      </c>
      <c r="R383">
        <v>1</v>
      </c>
      <c r="S383" t="s">
        <v>56</v>
      </c>
      <c r="T383">
        <v>1</v>
      </c>
      <c r="U383" t="s">
        <v>33</v>
      </c>
      <c r="V383" t="s">
        <v>33</v>
      </c>
      <c r="W383" t="s">
        <v>40</v>
      </c>
    </row>
    <row r="384" spans="1:23">
      <c r="A384" t="s">
        <v>41</v>
      </c>
      <c r="B384">
        <v>22</v>
      </c>
      <c r="C384" t="str">
        <f t="shared" si="10"/>
        <v>1_2_years</v>
      </c>
      <c r="D384" t="s">
        <v>36</v>
      </c>
      <c r="E384" t="s">
        <v>50</v>
      </c>
      <c r="F384">
        <v>1283</v>
      </c>
      <c r="G384" t="str">
        <f t="shared" si="11"/>
        <v>1000_2000</v>
      </c>
      <c r="H384" t="s">
        <v>26</v>
      </c>
      <c r="I384" t="s">
        <v>43</v>
      </c>
      <c r="J384">
        <v>4</v>
      </c>
      <c r="K384" t="s">
        <v>39</v>
      </c>
      <c r="L384" t="s">
        <v>29</v>
      </c>
      <c r="M384">
        <v>4</v>
      </c>
      <c r="N384" t="s">
        <v>47</v>
      </c>
      <c r="O384">
        <v>25</v>
      </c>
      <c r="P384" t="s">
        <v>29</v>
      </c>
      <c r="Q384" t="s">
        <v>55</v>
      </c>
      <c r="R384">
        <v>1</v>
      </c>
      <c r="S384" t="s">
        <v>32</v>
      </c>
      <c r="T384">
        <v>1</v>
      </c>
      <c r="U384" t="s">
        <v>29</v>
      </c>
      <c r="V384" t="s">
        <v>33</v>
      </c>
      <c r="W384" t="s">
        <v>34</v>
      </c>
    </row>
    <row r="385" spans="1:23">
      <c r="A385" t="s">
        <v>67</v>
      </c>
      <c r="B385">
        <v>12</v>
      </c>
      <c r="C385" t="str">
        <f t="shared" si="10"/>
        <v>lo_1_year</v>
      </c>
      <c r="D385" t="s">
        <v>36</v>
      </c>
      <c r="E385" t="s">
        <v>50</v>
      </c>
      <c r="F385">
        <v>1330</v>
      </c>
      <c r="G385" t="str">
        <f t="shared" si="11"/>
        <v>1000_2000</v>
      </c>
      <c r="H385" t="s">
        <v>37</v>
      </c>
      <c r="I385" t="s">
        <v>61</v>
      </c>
      <c r="J385">
        <v>4</v>
      </c>
      <c r="K385" t="s">
        <v>28</v>
      </c>
      <c r="L385" t="s">
        <v>29</v>
      </c>
      <c r="M385">
        <v>1</v>
      </c>
      <c r="N385" t="s">
        <v>30</v>
      </c>
      <c r="O385">
        <v>26</v>
      </c>
      <c r="P385" t="s">
        <v>29</v>
      </c>
      <c r="Q385" t="s">
        <v>31</v>
      </c>
      <c r="R385">
        <v>1</v>
      </c>
      <c r="S385" t="s">
        <v>32</v>
      </c>
      <c r="T385">
        <v>1</v>
      </c>
      <c r="U385" t="s">
        <v>29</v>
      </c>
      <c r="V385" t="s">
        <v>33</v>
      </c>
      <c r="W385" t="s">
        <v>34</v>
      </c>
    </row>
    <row r="386" spans="1:23">
      <c r="A386" t="s">
        <v>41</v>
      </c>
      <c r="B386">
        <v>30</v>
      </c>
      <c r="C386" t="str">
        <f t="shared" ref="C386:C449" si="12">IF(B386&lt;=12,"lo_1_year",IF(B386&lt;=24,"1_2_years","up_2_years"))</f>
        <v>up_2_years</v>
      </c>
      <c r="D386" t="s">
        <v>49</v>
      </c>
      <c r="E386" t="s">
        <v>62</v>
      </c>
      <c r="F386">
        <v>4272</v>
      </c>
      <c r="G386" t="str">
        <f t="shared" ref="G386:G449" si="13">IF(F386&lt;=1000,"lo_1000",IF(F386&lt;=2000,"1000_2000","up_2000"))</f>
        <v>up_2000</v>
      </c>
      <c r="H386" t="s">
        <v>63</v>
      </c>
      <c r="I386" t="s">
        <v>38</v>
      </c>
      <c r="J386">
        <v>2</v>
      </c>
      <c r="K386" t="s">
        <v>28</v>
      </c>
      <c r="L386" t="s">
        <v>29</v>
      </c>
      <c r="M386">
        <v>2</v>
      </c>
      <c r="N386" t="s">
        <v>47</v>
      </c>
      <c r="O386">
        <v>26</v>
      </c>
      <c r="P386" t="s">
        <v>29</v>
      </c>
      <c r="Q386" t="s">
        <v>31</v>
      </c>
      <c r="R386">
        <v>2</v>
      </c>
      <c r="S386" t="s">
        <v>44</v>
      </c>
      <c r="T386">
        <v>1</v>
      </c>
      <c r="U386" t="s">
        <v>29</v>
      </c>
      <c r="V386" t="s">
        <v>33</v>
      </c>
      <c r="W386" t="s">
        <v>34</v>
      </c>
    </row>
    <row r="387" spans="1:23">
      <c r="A387" t="s">
        <v>41</v>
      </c>
      <c r="B387">
        <v>18</v>
      </c>
      <c r="C387" t="str">
        <f t="shared" si="12"/>
        <v>1_2_years</v>
      </c>
      <c r="D387" t="s">
        <v>24</v>
      </c>
      <c r="E387" t="s">
        <v>25</v>
      </c>
      <c r="F387">
        <v>2238</v>
      </c>
      <c r="G387" t="str">
        <f t="shared" si="13"/>
        <v>up_2000</v>
      </c>
      <c r="H387" t="s">
        <v>37</v>
      </c>
      <c r="I387" t="s">
        <v>38</v>
      </c>
      <c r="J387">
        <v>2</v>
      </c>
      <c r="K387" t="s">
        <v>39</v>
      </c>
      <c r="L387" t="s">
        <v>29</v>
      </c>
      <c r="M387">
        <v>1</v>
      </c>
      <c r="N387" t="s">
        <v>54</v>
      </c>
      <c r="O387">
        <v>25</v>
      </c>
      <c r="P387" t="s">
        <v>29</v>
      </c>
      <c r="Q387" t="s">
        <v>31</v>
      </c>
      <c r="R387">
        <v>2</v>
      </c>
      <c r="S387" t="s">
        <v>32</v>
      </c>
      <c r="T387">
        <v>1</v>
      </c>
      <c r="U387" t="s">
        <v>29</v>
      </c>
      <c r="V387" t="s">
        <v>33</v>
      </c>
      <c r="W387" t="s">
        <v>34</v>
      </c>
    </row>
    <row r="388" spans="1:23">
      <c r="A388" t="s">
        <v>41</v>
      </c>
      <c r="B388">
        <v>18</v>
      </c>
      <c r="C388" t="str">
        <f t="shared" si="12"/>
        <v>1_2_years</v>
      </c>
      <c r="D388" t="s">
        <v>36</v>
      </c>
      <c r="E388" t="s">
        <v>25</v>
      </c>
      <c r="F388">
        <v>1126</v>
      </c>
      <c r="G388" t="str">
        <f t="shared" si="13"/>
        <v>1000_2000</v>
      </c>
      <c r="H388" t="s">
        <v>26</v>
      </c>
      <c r="I388" t="s">
        <v>61</v>
      </c>
      <c r="J388">
        <v>4</v>
      </c>
      <c r="K388" t="s">
        <v>39</v>
      </c>
      <c r="L388" t="s">
        <v>29</v>
      </c>
      <c r="M388">
        <v>2</v>
      </c>
      <c r="N388" t="s">
        <v>30</v>
      </c>
      <c r="O388">
        <v>21</v>
      </c>
      <c r="P388" t="s">
        <v>29</v>
      </c>
      <c r="Q388" t="s">
        <v>55</v>
      </c>
      <c r="R388">
        <v>1</v>
      </c>
      <c r="S388" t="s">
        <v>32</v>
      </c>
      <c r="T388">
        <v>1</v>
      </c>
      <c r="U388" t="s">
        <v>33</v>
      </c>
      <c r="V388" t="s">
        <v>33</v>
      </c>
      <c r="W388" t="s">
        <v>34</v>
      </c>
    </row>
    <row r="389" spans="1:23">
      <c r="A389" t="s">
        <v>35</v>
      </c>
      <c r="B389">
        <v>18</v>
      </c>
      <c r="C389" t="str">
        <f t="shared" si="12"/>
        <v>1_2_years</v>
      </c>
      <c r="D389" t="s">
        <v>24</v>
      </c>
      <c r="E389" t="s">
        <v>45</v>
      </c>
      <c r="F389">
        <v>7374</v>
      </c>
      <c r="G389" t="str">
        <f t="shared" si="13"/>
        <v>up_2000</v>
      </c>
      <c r="H389" t="s">
        <v>37</v>
      </c>
      <c r="I389" t="s">
        <v>59</v>
      </c>
      <c r="J389">
        <v>4</v>
      </c>
      <c r="K389" t="s">
        <v>28</v>
      </c>
      <c r="L389" t="s">
        <v>29</v>
      </c>
      <c r="M389">
        <v>4</v>
      </c>
      <c r="N389" t="s">
        <v>47</v>
      </c>
      <c r="O389">
        <v>40</v>
      </c>
      <c r="P389" t="s">
        <v>69</v>
      </c>
      <c r="Q389" t="s">
        <v>31</v>
      </c>
      <c r="R389">
        <v>2</v>
      </c>
      <c r="S389" t="s">
        <v>56</v>
      </c>
      <c r="T389">
        <v>1</v>
      </c>
      <c r="U389" t="s">
        <v>33</v>
      </c>
      <c r="V389" t="s">
        <v>33</v>
      </c>
      <c r="W389" t="s">
        <v>34</v>
      </c>
    </row>
    <row r="390" spans="1:23">
      <c r="A390" t="s">
        <v>35</v>
      </c>
      <c r="B390">
        <v>15</v>
      </c>
      <c r="C390" t="str">
        <f t="shared" si="12"/>
        <v>1_2_years</v>
      </c>
      <c r="D390" t="s">
        <v>24</v>
      </c>
      <c r="E390" t="s">
        <v>62</v>
      </c>
      <c r="F390">
        <v>2326</v>
      </c>
      <c r="G390" t="str">
        <f t="shared" si="13"/>
        <v>up_2000</v>
      </c>
      <c r="H390" t="s">
        <v>52</v>
      </c>
      <c r="I390" t="s">
        <v>38</v>
      </c>
      <c r="J390">
        <v>2</v>
      </c>
      <c r="K390" t="s">
        <v>28</v>
      </c>
      <c r="L390" t="s">
        <v>29</v>
      </c>
      <c r="M390">
        <v>4</v>
      </c>
      <c r="N390" t="s">
        <v>54</v>
      </c>
      <c r="O390">
        <v>27</v>
      </c>
      <c r="P390" t="s">
        <v>65</v>
      </c>
      <c r="Q390" t="s">
        <v>31</v>
      </c>
      <c r="R390">
        <v>1</v>
      </c>
      <c r="S390" t="s">
        <v>32</v>
      </c>
      <c r="T390">
        <v>1</v>
      </c>
      <c r="U390" t="s">
        <v>29</v>
      </c>
      <c r="V390" t="s">
        <v>33</v>
      </c>
      <c r="W390" t="s">
        <v>34</v>
      </c>
    </row>
    <row r="391" spans="1:23">
      <c r="A391" t="s">
        <v>41</v>
      </c>
      <c r="B391">
        <v>9</v>
      </c>
      <c r="C391" t="str">
        <f t="shared" si="12"/>
        <v>lo_1_year</v>
      </c>
      <c r="D391" t="s">
        <v>36</v>
      </c>
      <c r="E391" t="s">
        <v>62</v>
      </c>
      <c r="F391">
        <v>1449</v>
      </c>
      <c r="G391" t="str">
        <f t="shared" si="13"/>
        <v>1000_2000</v>
      </c>
      <c r="H391" t="s">
        <v>37</v>
      </c>
      <c r="I391" t="s">
        <v>43</v>
      </c>
      <c r="J391">
        <v>3</v>
      </c>
      <c r="K391" t="s">
        <v>39</v>
      </c>
      <c r="L391" t="s">
        <v>29</v>
      </c>
      <c r="M391">
        <v>2</v>
      </c>
      <c r="N391" t="s">
        <v>54</v>
      </c>
      <c r="O391">
        <v>27</v>
      </c>
      <c r="P391" t="s">
        <v>29</v>
      </c>
      <c r="Q391" t="s">
        <v>31</v>
      </c>
      <c r="R391">
        <v>2</v>
      </c>
      <c r="S391" t="s">
        <v>32</v>
      </c>
      <c r="T391">
        <v>1</v>
      </c>
      <c r="U391" t="s">
        <v>29</v>
      </c>
      <c r="V391" t="s">
        <v>33</v>
      </c>
      <c r="W391" t="s">
        <v>34</v>
      </c>
    </row>
    <row r="392" spans="1:23">
      <c r="A392" t="s">
        <v>41</v>
      </c>
      <c r="B392">
        <v>18</v>
      </c>
      <c r="C392" t="str">
        <f t="shared" si="12"/>
        <v>1_2_years</v>
      </c>
      <c r="D392" t="s">
        <v>36</v>
      </c>
      <c r="E392" t="s">
        <v>50</v>
      </c>
      <c r="F392">
        <v>1820</v>
      </c>
      <c r="G392" t="str">
        <f t="shared" si="13"/>
        <v>1000_2000</v>
      </c>
      <c r="H392" t="s">
        <v>37</v>
      </c>
      <c r="I392" t="s">
        <v>38</v>
      </c>
      <c r="J392">
        <v>2</v>
      </c>
      <c r="K392" t="s">
        <v>60</v>
      </c>
      <c r="L392" t="s">
        <v>29</v>
      </c>
      <c r="M392">
        <v>2</v>
      </c>
      <c r="N392" t="s">
        <v>47</v>
      </c>
      <c r="O392">
        <v>30</v>
      </c>
      <c r="P392" t="s">
        <v>29</v>
      </c>
      <c r="Q392" t="s">
        <v>31</v>
      </c>
      <c r="R392">
        <v>1</v>
      </c>
      <c r="S392" t="s">
        <v>56</v>
      </c>
      <c r="T392">
        <v>1</v>
      </c>
      <c r="U392" t="s">
        <v>33</v>
      </c>
      <c r="V392" t="s">
        <v>33</v>
      </c>
      <c r="W392" t="s">
        <v>34</v>
      </c>
    </row>
    <row r="393" spans="1:23">
      <c r="A393" t="s">
        <v>35</v>
      </c>
      <c r="B393">
        <v>12</v>
      </c>
      <c r="C393" t="str">
        <f t="shared" si="12"/>
        <v>lo_1_year</v>
      </c>
      <c r="D393" t="s">
        <v>36</v>
      </c>
      <c r="E393" t="s">
        <v>45</v>
      </c>
      <c r="F393">
        <v>983</v>
      </c>
      <c r="G393" t="str">
        <f t="shared" si="13"/>
        <v>lo_1000</v>
      </c>
      <c r="H393" t="s">
        <v>57</v>
      </c>
      <c r="I393" t="s">
        <v>61</v>
      </c>
      <c r="J393">
        <v>1</v>
      </c>
      <c r="K393" t="s">
        <v>39</v>
      </c>
      <c r="L393" t="s">
        <v>29</v>
      </c>
      <c r="M393">
        <v>4</v>
      </c>
      <c r="N393" t="s">
        <v>30</v>
      </c>
      <c r="O393">
        <v>19</v>
      </c>
      <c r="P393" t="s">
        <v>29</v>
      </c>
      <c r="Q393" t="s">
        <v>55</v>
      </c>
      <c r="R393">
        <v>1</v>
      </c>
      <c r="S393" t="s">
        <v>44</v>
      </c>
      <c r="T393">
        <v>1</v>
      </c>
      <c r="U393" t="s">
        <v>29</v>
      </c>
      <c r="V393" t="s">
        <v>33</v>
      </c>
      <c r="W393" t="s">
        <v>34</v>
      </c>
    </row>
    <row r="394" spans="1:23">
      <c r="A394" t="s">
        <v>23</v>
      </c>
      <c r="B394">
        <v>36</v>
      </c>
      <c r="C394" t="str">
        <f t="shared" si="12"/>
        <v>up_2_years</v>
      </c>
      <c r="D394" t="s">
        <v>36</v>
      </c>
      <c r="E394" t="s">
        <v>50</v>
      </c>
      <c r="F394">
        <v>3249</v>
      </c>
      <c r="G394" t="str">
        <f t="shared" si="13"/>
        <v>up_2000</v>
      </c>
      <c r="H394" t="s">
        <v>37</v>
      </c>
      <c r="I394" t="s">
        <v>43</v>
      </c>
      <c r="J394">
        <v>2</v>
      </c>
      <c r="K394" t="s">
        <v>28</v>
      </c>
      <c r="L394" t="s">
        <v>29</v>
      </c>
      <c r="M394">
        <v>4</v>
      </c>
      <c r="N394" t="s">
        <v>51</v>
      </c>
      <c r="O394">
        <v>39</v>
      </c>
      <c r="P394" t="s">
        <v>65</v>
      </c>
      <c r="Q394" t="s">
        <v>48</v>
      </c>
      <c r="R394">
        <v>1</v>
      </c>
      <c r="S394" t="s">
        <v>56</v>
      </c>
      <c r="T394">
        <v>2</v>
      </c>
      <c r="U394" t="s">
        <v>33</v>
      </c>
      <c r="V394" t="s">
        <v>33</v>
      </c>
      <c r="W394" t="s">
        <v>34</v>
      </c>
    </row>
    <row r="395" spans="1:23">
      <c r="A395" t="s">
        <v>23</v>
      </c>
      <c r="B395">
        <v>6</v>
      </c>
      <c r="C395" t="str">
        <f t="shared" si="12"/>
        <v>lo_1_year</v>
      </c>
      <c r="D395" t="s">
        <v>24</v>
      </c>
      <c r="E395" t="s">
        <v>25</v>
      </c>
      <c r="F395">
        <v>1957</v>
      </c>
      <c r="G395" t="str">
        <f t="shared" si="13"/>
        <v>1000_2000</v>
      </c>
      <c r="H395" t="s">
        <v>37</v>
      </c>
      <c r="I395" t="s">
        <v>43</v>
      </c>
      <c r="J395">
        <v>1</v>
      </c>
      <c r="K395" t="s">
        <v>39</v>
      </c>
      <c r="L395" t="s">
        <v>29</v>
      </c>
      <c r="M395">
        <v>4</v>
      </c>
      <c r="N395" t="s">
        <v>54</v>
      </c>
      <c r="O395">
        <v>31</v>
      </c>
      <c r="P395" t="s">
        <v>29</v>
      </c>
      <c r="Q395" t="s">
        <v>31</v>
      </c>
      <c r="R395">
        <v>1</v>
      </c>
      <c r="S395" t="s">
        <v>32</v>
      </c>
      <c r="T395">
        <v>1</v>
      </c>
      <c r="U395" t="s">
        <v>29</v>
      </c>
      <c r="V395" t="s">
        <v>33</v>
      </c>
      <c r="W395" t="s">
        <v>34</v>
      </c>
    </row>
    <row r="396" spans="1:23">
      <c r="A396" t="s">
        <v>41</v>
      </c>
      <c r="B396">
        <v>9</v>
      </c>
      <c r="C396" t="str">
        <f t="shared" si="12"/>
        <v>lo_1_year</v>
      </c>
      <c r="D396" t="s">
        <v>24</v>
      </c>
      <c r="E396" t="s">
        <v>45</v>
      </c>
      <c r="F396">
        <v>2406</v>
      </c>
      <c r="G396" t="str">
        <f t="shared" si="13"/>
        <v>up_2000</v>
      </c>
      <c r="H396" t="s">
        <v>37</v>
      </c>
      <c r="I396" t="s">
        <v>59</v>
      </c>
      <c r="J396">
        <v>2</v>
      </c>
      <c r="K396" t="s">
        <v>28</v>
      </c>
      <c r="L396" t="s">
        <v>29</v>
      </c>
      <c r="M396">
        <v>3</v>
      </c>
      <c r="N396" t="s">
        <v>54</v>
      </c>
      <c r="O396">
        <v>31</v>
      </c>
      <c r="P396" t="s">
        <v>29</v>
      </c>
      <c r="Q396" t="s">
        <v>31</v>
      </c>
      <c r="R396">
        <v>1</v>
      </c>
      <c r="S396" t="s">
        <v>56</v>
      </c>
      <c r="T396">
        <v>1</v>
      </c>
      <c r="U396" t="s">
        <v>29</v>
      </c>
      <c r="V396" t="s">
        <v>33</v>
      </c>
      <c r="W396" t="s">
        <v>34</v>
      </c>
    </row>
    <row r="397" spans="1:23">
      <c r="A397" t="s">
        <v>35</v>
      </c>
      <c r="B397">
        <v>39</v>
      </c>
      <c r="C397" t="str">
        <f t="shared" si="12"/>
        <v>up_2_years</v>
      </c>
      <c r="D397" t="s">
        <v>49</v>
      </c>
      <c r="E397" t="s">
        <v>42</v>
      </c>
      <c r="F397">
        <v>11760</v>
      </c>
      <c r="G397" t="str">
        <f t="shared" si="13"/>
        <v>up_2000</v>
      </c>
      <c r="H397" t="s">
        <v>63</v>
      </c>
      <c r="I397" t="s">
        <v>43</v>
      </c>
      <c r="J397">
        <v>2</v>
      </c>
      <c r="K397" t="s">
        <v>28</v>
      </c>
      <c r="L397" t="s">
        <v>29</v>
      </c>
      <c r="M397">
        <v>3</v>
      </c>
      <c r="N397" t="s">
        <v>51</v>
      </c>
      <c r="O397">
        <v>32</v>
      </c>
      <c r="P397" t="s">
        <v>29</v>
      </c>
      <c r="Q397" t="s">
        <v>55</v>
      </c>
      <c r="R397">
        <v>1</v>
      </c>
      <c r="S397" t="s">
        <v>32</v>
      </c>
      <c r="T397">
        <v>1</v>
      </c>
      <c r="U397" t="s">
        <v>33</v>
      </c>
      <c r="V397" t="s">
        <v>33</v>
      </c>
      <c r="W397" t="s">
        <v>34</v>
      </c>
    </row>
    <row r="398" spans="1:23">
      <c r="A398" t="s">
        <v>23</v>
      </c>
      <c r="B398">
        <v>12</v>
      </c>
      <c r="C398" t="str">
        <f t="shared" si="12"/>
        <v>lo_1_year</v>
      </c>
      <c r="D398" t="s">
        <v>36</v>
      </c>
      <c r="E398" t="s">
        <v>45</v>
      </c>
      <c r="F398">
        <v>2578</v>
      </c>
      <c r="G398" t="str">
        <f t="shared" si="13"/>
        <v>up_2000</v>
      </c>
      <c r="H398" t="s">
        <v>37</v>
      </c>
      <c r="I398" t="s">
        <v>59</v>
      </c>
      <c r="J398">
        <v>3</v>
      </c>
      <c r="K398" t="s">
        <v>39</v>
      </c>
      <c r="L398" t="s">
        <v>29</v>
      </c>
      <c r="M398">
        <v>4</v>
      </c>
      <c r="N398" t="s">
        <v>51</v>
      </c>
      <c r="O398">
        <v>55</v>
      </c>
      <c r="P398" t="s">
        <v>29</v>
      </c>
      <c r="Q398" t="s">
        <v>48</v>
      </c>
      <c r="R398">
        <v>1</v>
      </c>
      <c r="S398" t="s">
        <v>56</v>
      </c>
      <c r="T398">
        <v>1</v>
      </c>
      <c r="U398" t="s">
        <v>29</v>
      </c>
      <c r="V398" t="s">
        <v>33</v>
      </c>
      <c r="W398" t="s">
        <v>34</v>
      </c>
    </row>
    <row r="399" spans="1:23">
      <c r="A399" t="s">
        <v>23</v>
      </c>
      <c r="B399">
        <v>36</v>
      </c>
      <c r="C399" t="str">
        <f t="shared" si="12"/>
        <v>up_2_years</v>
      </c>
      <c r="D399" t="s">
        <v>24</v>
      </c>
      <c r="E399" t="s">
        <v>45</v>
      </c>
      <c r="F399">
        <v>2348</v>
      </c>
      <c r="G399" t="str">
        <f t="shared" si="13"/>
        <v>up_2000</v>
      </c>
      <c r="H399" t="s">
        <v>37</v>
      </c>
      <c r="I399" t="s">
        <v>38</v>
      </c>
      <c r="J399">
        <v>3</v>
      </c>
      <c r="K399" t="s">
        <v>60</v>
      </c>
      <c r="L399" t="s">
        <v>29</v>
      </c>
      <c r="M399">
        <v>2</v>
      </c>
      <c r="N399" t="s">
        <v>47</v>
      </c>
      <c r="O399">
        <v>46</v>
      </c>
      <c r="P399" t="s">
        <v>29</v>
      </c>
      <c r="Q399" t="s">
        <v>31</v>
      </c>
      <c r="R399">
        <v>2</v>
      </c>
      <c r="S399" t="s">
        <v>32</v>
      </c>
      <c r="T399">
        <v>1</v>
      </c>
      <c r="U399" t="s">
        <v>33</v>
      </c>
      <c r="V399" t="s">
        <v>33</v>
      </c>
      <c r="W399" t="s">
        <v>34</v>
      </c>
    </row>
    <row r="400" spans="1:23">
      <c r="A400" t="s">
        <v>35</v>
      </c>
      <c r="B400">
        <v>12</v>
      </c>
      <c r="C400" t="str">
        <f t="shared" si="12"/>
        <v>lo_1_year</v>
      </c>
      <c r="D400" t="s">
        <v>36</v>
      </c>
      <c r="E400" t="s">
        <v>50</v>
      </c>
      <c r="F400">
        <v>1223</v>
      </c>
      <c r="G400" t="str">
        <f t="shared" si="13"/>
        <v>1000_2000</v>
      </c>
      <c r="H400" t="s">
        <v>37</v>
      </c>
      <c r="I400" t="s">
        <v>27</v>
      </c>
      <c r="J400">
        <v>1</v>
      </c>
      <c r="K400" t="s">
        <v>58</v>
      </c>
      <c r="L400" t="s">
        <v>29</v>
      </c>
      <c r="M400">
        <v>1</v>
      </c>
      <c r="N400" t="s">
        <v>30</v>
      </c>
      <c r="O400">
        <v>46</v>
      </c>
      <c r="P400" t="s">
        <v>29</v>
      </c>
      <c r="Q400" t="s">
        <v>55</v>
      </c>
      <c r="R400">
        <v>2</v>
      </c>
      <c r="S400" t="s">
        <v>32</v>
      </c>
      <c r="T400">
        <v>1</v>
      </c>
      <c r="U400" t="s">
        <v>29</v>
      </c>
      <c r="V400" t="s">
        <v>33</v>
      </c>
      <c r="W400" t="s">
        <v>40</v>
      </c>
    </row>
    <row r="401" spans="1:23">
      <c r="A401" t="s">
        <v>41</v>
      </c>
      <c r="B401">
        <v>24</v>
      </c>
      <c r="C401" t="str">
        <f t="shared" si="12"/>
        <v>1_2_years</v>
      </c>
      <c r="D401" t="s">
        <v>24</v>
      </c>
      <c r="E401" t="s">
        <v>25</v>
      </c>
      <c r="F401">
        <v>1516</v>
      </c>
      <c r="G401" t="str">
        <f t="shared" si="13"/>
        <v>1000_2000</v>
      </c>
      <c r="H401" t="s">
        <v>57</v>
      </c>
      <c r="I401" t="s">
        <v>38</v>
      </c>
      <c r="J401">
        <v>4</v>
      </c>
      <c r="K401" t="s">
        <v>39</v>
      </c>
      <c r="L401" t="s">
        <v>29</v>
      </c>
      <c r="M401">
        <v>1</v>
      </c>
      <c r="N401" t="s">
        <v>30</v>
      </c>
      <c r="O401">
        <v>43</v>
      </c>
      <c r="P401" t="s">
        <v>29</v>
      </c>
      <c r="Q401" t="s">
        <v>31</v>
      </c>
      <c r="R401">
        <v>2</v>
      </c>
      <c r="S401" t="s">
        <v>44</v>
      </c>
      <c r="T401">
        <v>1</v>
      </c>
      <c r="U401" t="s">
        <v>29</v>
      </c>
      <c r="V401" t="s">
        <v>33</v>
      </c>
      <c r="W401" t="s">
        <v>34</v>
      </c>
    </row>
    <row r="402" spans="1:23">
      <c r="A402" t="s">
        <v>41</v>
      </c>
      <c r="B402">
        <v>18</v>
      </c>
      <c r="C402" t="str">
        <f t="shared" si="12"/>
        <v>1_2_years</v>
      </c>
      <c r="D402" t="s">
        <v>36</v>
      </c>
      <c r="E402" t="s">
        <v>25</v>
      </c>
      <c r="F402">
        <v>1473</v>
      </c>
      <c r="G402" t="str">
        <f t="shared" si="13"/>
        <v>1000_2000</v>
      </c>
      <c r="H402" t="s">
        <v>37</v>
      </c>
      <c r="I402" t="s">
        <v>61</v>
      </c>
      <c r="J402">
        <v>3</v>
      </c>
      <c r="K402" t="s">
        <v>60</v>
      </c>
      <c r="L402" t="s">
        <v>29</v>
      </c>
      <c r="M402">
        <v>4</v>
      </c>
      <c r="N402" t="s">
        <v>30</v>
      </c>
      <c r="O402">
        <v>39</v>
      </c>
      <c r="P402" t="s">
        <v>29</v>
      </c>
      <c r="Q402" t="s">
        <v>31</v>
      </c>
      <c r="R402">
        <v>1</v>
      </c>
      <c r="S402" t="s">
        <v>32</v>
      </c>
      <c r="T402">
        <v>1</v>
      </c>
      <c r="U402" t="s">
        <v>33</v>
      </c>
      <c r="V402" t="s">
        <v>33</v>
      </c>
      <c r="W402" t="s">
        <v>34</v>
      </c>
    </row>
    <row r="403" spans="1:23">
      <c r="A403" t="s">
        <v>35</v>
      </c>
      <c r="B403">
        <v>18</v>
      </c>
      <c r="C403" t="str">
        <f t="shared" si="12"/>
        <v>1_2_years</v>
      </c>
      <c r="D403" t="s">
        <v>24</v>
      </c>
      <c r="E403" t="s">
        <v>62</v>
      </c>
      <c r="F403">
        <v>1887</v>
      </c>
      <c r="G403" t="str">
        <f t="shared" si="13"/>
        <v>1000_2000</v>
      </c>
      <c r="H403" t="s">
        <v>26</v>
      </c>
      <c r="I403" t="s">
        <v>38</v>
      </c>
      <c r="J403">
        <v>4</v>
      </c>
      <c r="K403" t="s">
        <v>60</v>
      </c>
      <c r="L403" t="s">
        <v>29</v>
      </c>
      <c r="M403">
        <v>4</v>
      </c>
      <c r="N403" t="s">
        <v>30</v>
      </c>
      <c r="O403">
        <v>28</v>
      </c>
      <c r="P403" t="s">
        <v>65</v>
      </c>
      <c r="Q403" t="s">
        <v>31</v>
      </c>
      <c r="R403">
        <v>2</v>
      </c>
      <c r="S403" t="s">
        <v>32</v>
      </c>
      <c r="T403">
        <v>1</v>
      </c>
      <c r="U403" t="s">
        <v>29</v>
      </c>
      <c r="V403" t="s">
        <v>33</v>
      </c>
      <c r="W403" t="s">
        <v>34</v>
      </c>
    </row>
    <row r="404" spans="1:23">
      <c r="A404" t="s">
        <v>41</v>
      </c>
      <c r="B404">
        <v>24</v>
      </c>
      <c r="C404" t="str">
        <f t="shared" si="12"/>
        <v>1_2_years</v>
      </c>
      <c r="D404" t="s">
        <v>49</v>
      </c>
      <c r="E404" t="s">
        <v>62</v>
      </c>
      <c r="F404">
        <v>8648</v>
      </c>
      <c r="G404" t="str">
        <f t="shared" si="13"/>
        <v>up_2000</v>
      </c>
      <c r="H404" t="s">
        <v>37</v>
      </c>
      <c r="I404" t="s">
        <v>61</v>
      </c>
      <c r="J404">
        <v>2</v>
      </c>
      <c r="K404" t="s">
        <v>28</v>
      </c>
      <c r="L404" t="s">
        <v>29</v>
      </c>
      <c r="M404">
        <v>2</v>
      </c>
      <c r="N404" t="s">
        <v>54</v>
      </c>
      <c r="O404">
        <v>27</v>
      </c>
      <c r="P404" t="s">
        <v>65</v>
      </c>
      <c r="Q404" t="s">
        <v>31</v>
      </c>
      <c r="R404">
        <v>2</v>
      </c>
      <c r="S404" t="s">
        <v>32</v>
      </c>
      <c r="T404">
        <v>1</v>
      </c>
      <c r="U404" t="s">
        <v>33</v>
      </c>
      <c r="V404" t="s">
        <v>33</v>
      </c>
      <c r="W404" t="s">
        <v>40</v>
      </c>
    </row>
    <row r="405" spans="1:23">
      <c r="A405" t="s">
        <v>41</v>
      </c>
      <c r="B405">
        <v>14</v>
      </c>
      <c r="C405" t="str">
        <f t="shared" si="12"/>
        <v>1_2_years</v>
      </c>
      <c r="D405" t="s">
        <v>49</v>
      </c>
      <c r="E405" t="s">
        <v>50</v>
      </c>
      <c r="F405">
        <v>802</v>
      </c>
      <c r="G405" t="str">
        <f t="shared" si="13"/>
        <v>lo_1000</v>
      </c>
      <c r="H405" t="s">
        <v>37</v>
      </c>
      <c r="I405" t="s">
        <v>38</v>
      </c>
      <c r="J405">
        <v>4</v>
      </c>
      <c r="K405" t="s">
        <v>28</v>
      </c>
      <c r="L405" t="s">
        <v>29</v>
      </c>
      <c r="M405">
        <v>2</v>
      </c>
      <c r="N405" t="s">
        <v>54</v>
      </c>
      <c r="O405">
        <v>27</v>
      </c>
      <c r="P405" t="s">
        <v>29</v>
      </c>
      <c r="Q405" t="s">
        <v>31</v>
      </c>
      <c r="R405">
        <v>2</v>
      </c>
      <c r="S405" t="s">
        <v>44</v>
      </c>
      <c r="T405">
        <v>1</v>
      </c>
      <c r="U405" t="s">
        <v>29</v>
      </c>
      <c r="V405" t="s">
        <v>33</v>
      </c>
      <c r="W405" t="s">
        <v>34</v>
      </c>
    </row>
    <row r="406" spans="1:23">
      <c r="A406" t="s">
        <v>35</v>
      </c>
      <c r="B406">
        <v>18</v>
      </c>
      <c r="C406" t="str">
        <f t="shared" si="12"/>
        <v>1_2_years</v>
      </c>
      <c r="D406" t="s">
        <v>49</v>
      </c>
      <c r="E406" t="s">
        <v>50</v>
      </c>
      <c r="F406">
        <v>2899</v>
      </c>
      <c r="G406" t="str">
        <f t="shared" si="13"/>
        <v>up_2000</v>
      </c>
      <c r="H406" t="s">
        <v>26</v>
      </c>
      <c r="I406" t="s">
        <v>27</v>
      </c>
      <c r="J406">
        <v>4</v>
      </c>
      <c r="K406" t="s">
        <v>28</v>
      </c>
      <c r="L406" t="s">
        <v>29</v>
      </c>
      <c r="M406">
        <v>4</v>
      </c>
      <c r="N406" t="s">
        <v>54</v>
      </c>
      <c r="O406">
        <v>43</v>
      </c>
      <c r="P406" t="s">
        <v>29</v>
      </c>
      <c r="Q406" t="s">
        <v>31</v>
      </c>
      <c r="R406">
        <v>1</v>
      </c>
      <c r="S406" t="s">
        <v>32</v>
      </c>
      <c r="T406">
        <v>2</v>
      </c>
      <c r="U406" t="s">
        <v>29</v>
      </c>
      <c r="V406" t="s">
        <v>33</v>
      </c>
      <c r="W406" t="s">
        <v>34</v>
      </c>
    </row>
    <row r="407" spans="1:23">
      <c r="A407" t="s">
        <v>35</v>
      </c>
      <c r="B407">
        <v>24</v>
      </c>
      <c r="C407" t="str">
        <f t="shared" si="12"/>
        <v>1_2_years</v>
      </c>
      <c r="D407" t="s">
        <v>36</v>
      </c>
      <c r="E407" t="s">
        <v>25</v>
      </c>
      <c r="F407">
        <v>2039</v>
      </c>
      <c r="G407" t="str">
        <f t="shared" si="13"/>
        <v>up_2000</v>
      </c>
      <c r="H407" t="s">
        <v>37</v>
      </c>
      <c r="I407" t="s">
        <v>61</v>
      </c>
      <c r="J407">
        <v>1</v>
      </c>
      <c r="K407" t="s">
        <v>60</v>
      </c>
      <c r="L407" t="s">
        <v>29</v>
      </c>
      <c r="M407">
        <v>1</v>
      </c>
      <c r="N407" t="s">
        <v>47</v>
      </c>
      <c r="O407">
        <v>22</v>
      </c>
      <c r="P407" t="s">
        <v>29</v>
      </c>
      <c r="Q407" t="s">
        <v>31</v>
      </c>
      <c r="R407">
        <v>1</v>
      </c>
      <c r="S407" t="s">
        <v>32</v>
      </c>
      <c r="T407">
        <v>1</v>
      </c>
      <c r="U407" t="s">
        <v>33</v>
      </c>
      <c r="V407" t="s">
        <v>33</v>
      </c>
      <c r="W407" t="s">
        <v>40</v>
      </c>
    </row>
    <row r="408" spans="1:23">
      <c r="A408" t="s">
        <v>41</v>
      </c>
      <c r="B408">
        <v>24</v>
      </c>
      <c r="C408" t="str">
        <f t="shared" si="12"/>
        <v>1_2_years</v>
      </c>
      <c r="D408" t="s">
        <v>24</v>
      </c>
      <c r="E408" t="s">
        <v>53</v>
      </c>
      <c r="F408">
        <v>2197</v>
      </c>
      <c r="G408" t="str">
        <f t="shared" si="13"/>
        <v>up_2000</v>
      </c>
      <c r="H408" t="s">
        <v>26</v>
      </c>
      <c r="I408" t="s">
        <v>43</v>
      </c>
      <c r="J408">
        <v>4</v>
      </c>
      <c r="K408" t="s">
        <v>28</v>
      </c>
      <c r="L408" t="s">
        <v>29</v>
      </c>
      <c r="M408">
        <v>4</v>
      </c>
      <c r="N408" t="s">
        <v>54</v>
      </c>
      <c r="O408">
        <v>43</v>
      </c>
      <c r="P408" t="s">
        <v>29</v>
      </c>
      <c r="Q408" t="s">
        <v>31</v>
      </c>
      <c r="R408">
        <v>2</v>
      </c>
      <c r="S408" t="s">
        <v>32</v>
      </c>
      <c r="T408">
        <v>2</v>
      </c>
      <c r="U408" t="s">
        <v>33</v>
      </c>
      <c r="V408" t="s">
        <v>33</v>
      </c>
      <c r="W408" t="s">
        <v>34</v>
      </c>
    </row>
    <row r="409" spans="1:23">
      <c r="A409" t="s">
        <v>23</v>
      </c>
      <c r="B409">
        <v>15</v>
      </c>
      <c r="C409" t="str">
        <f t="shared" si="12"/>
        <v>1_2_years</v>
      </c>
      <c r="D409" t="s">
        <v>36</v>
      </c>
      <c r="E409" t="s">
        <v>25</v>
      </c>
      <c r="F409">
        <v>1053</v>
      </c>
      <c r="G409" t="str">
        <f t="shared" si="13"/>
        <v>1000_2000</v>
      </c>
      <c r="H409" t="s">
        <v>37</v>
      </c>
      <c r="I409" t="s">
        <v>61</v>
      </c>
      <c r="J409">
        <v>4</v>
      </c>
      <c r="K409" t="s">
        <v>60</v>
      </c>
      <c r="L409" t="s">
        <v>29</v>
      </c>
      <c r="M409">
        <v>2</v>
      </c>
      <c r="N409" t="s">
        <v>30</v>
      </c>
      <c r="O409">
        <v>27</v>
      </c>
      <c r="P409" t="s">
        <v>29</v>
      </c>
      <c r="Q409" t="s">
        <v>31</v>
      </c>
      <c r="R409">
        <v>1</v>
      </c>
      <c r="S409" t="s">
        <v>32</v>
      </c>
      <c r="T409">
        <v>1</v>
      </c>
      <c r="U409" t="s">
        <v>29</v>
      </c>
      <c r="V409" t="s">
        <v>66</v>
      </c>
      <c r="W409" t="s">
        <v>34</v>
      </c>
    </row>
    <row r="410" spans="1:23">
      <c r="A410" t="s">
        <v>41</v>
      </c>
      <c r="B410">
        <v>24</v>
      </c>
      <c r="C410" t="str">
        <f t="shared" si="12"/>
        <v>1_2_years</v>
      </c>
      <c r="D410" t="s">
        <v>36</v>
      </c>
      <c r="E410" t="s">
        <v>25</v>
      </c>
      <c r="F410">
        <v>3235</v>
      </c>
      <c r="G410" t="str">
        <f t="shared" si="13"/>
        <v>up_2000</v>
      </c>
      <c r="H410" t="s">
        <v>52</v>
      </c>
      <c r="I410" t="s">
        <v>27</v>
      </c>
      <c r="J410">
        <v>3</v>
      </c>
      <c r="K410" t="s">
        <v>58</v>
      </c>
      <c r="L410" t="s">
        <v>29</v>
      </c>
      <c r="M410">
        <v>2</v>
      </c>
      <c r="N410" t="s">
        <v>54</v>
      </c>
      <c r="O410">
        <v>26</v>
      </c>
      <c r="P410" t="s">
        <v>29</v>
      </c>
      <c r="Q410" t="s">
        <v>31</v>
      </c>
      <c r="R410">
        <v>1</v>
      </c>
      <c r="S410" t="s">
        <v>56</v>
      </c>
      <c r="T410">
        <v>1</v>
      </c>
      <c r="U410" t="s">
        <v>33</v>
      </c>
      <c r="V410" t="s">
        <v>33</v>
      </c>
      <c r="W410" t="s">
        <v>34</v>
      </c>
    </row>
    <row r="411" spans="1:23">
      <c r="A411" t="s">
        <v>67</v>
      </c>
      <c r="B411">
        <v>12</v>
      </c>
      <c r="C411" t="str">
        <f t="shared" si="12"/>
        <v>lo_1_year</v>
      </c>
      <c r="D411" t="s">
        <v>24</v>
      </c>
      <c r="E411" t="s">
        <v>50</v>
      </c>
      <c r="F411">
        <v>939</v>
      </c>
      <c r="G411" t="str">
        <f t="shared" si="13"/>
        <v>lo_1000</v>
      </c>
      <c r="H411" t="s">
        <v>52</v>
      </c>
      <c r="I411" t="s">
        <v>43</v>
      </c>
      <c r="J411">
        <v>4</v>
      </c>
      <c r="K411" t="s">
        <v>60</v>
      </c>
      <c r="L411" t="s">
        <v>29</v>
      </c>
      <c r="M411">
        <v>2</v>
      </c>
      <c r="N411" t="s">
        <v>30</v>
      </c>
      <c r="O411">
        <v>28</v>
      </c>
      <c r="P411" t="s">
        <v>29</v>
      </c>
      <c r="Q411" t="s">
        <v>31</v>
      </c>
      <c r="R411">
        <v>3</v>
      </c>
      <c r="S411" t="s">
        <v>32</v>
      </c>
      <c r="T411">
        <v>1</v>
      </c>
      <c r="U411" t="s">
        <v>33</v>
      </c>
      <c r="V411" t="s">
        <v>33</v>
      </c>
      <c r="W411" t="s">
        <v>40</v>
      </c>
    </row>
    <row r="412" spans="1:23">
      <c r="A412" t="s">
        <v>35</v>
      </c>
      <c r="B412">
        <v>24</v>
      </c>
      <c r="C412" t="str">
        <f t="shared" si="12"/>
        <v>1_2_years</v>
      </c>
      <c r="D412" t="s">
        <v>36</v>
      </c>
      <c r="E412" t="s">
        <v>25</v>
      </c>
      <c r="F412">
        <v>1967</v>
      </c>
      <c r="G412" t="str">
        <f t="shared" si="13"/>
        <v>1000_2000</v>
      </c>
      <c r="H412" t="s">
        <v>37</v>
      </c>
      <c r="I412" t="s">
        <v>27</v>
      </c>
      <c r="J412">
        <v>4</v>
      </c>
      <c r="K412" t="s">
        <v>39</v>
      </c>
      <c r="L412" t="s">
        <v>29</v>
      </c>
      <c r="M412">
        <v>4</v>
      </c>
      <c r="N412" t="s">
        <v>54</v>
      </c>
      <c r="O412">
        <v>20</v>
      </c>
      <c r="P412" t="s">
        <v>29</v>
      </c>
      <c r="Q412" t="s">
        <v>31</v>
      </c>
      <c r="R412">
        <v>1</v>
      </c>
      <c r="S412" t="s">
        <v>32</v>
      </c>
      <c r="T412">
        <v>1</v>
      </c>
      <c r="U412" t="s">
        <v>33</v>
      </c>
      <c r="V412" t="s">
        <v>33</v>
      </c>
      <c r="W412" t="s">
        <v>34</v>
      </c>
    </row>
    <row r="413" spans="1:23">
      <c r="A413" t="s">
        <v>41</v>
      </c>
      <c r="B413">
        <v>33</v>
      </c>
      <c r="C413" t="str">
        <f t="shared" si="12"/>
        <v>up_2_years</v>
      </c>
      <c r="D413" t="s">
        <v>24</v>
      </c>
      <c r="E413" t="s">
        <v>53</v>
      </c>
      <c r="F413">
        <v>7253</v>
      </c>
      <c r="G413" t="str">
        <f t="shared" si="13"/>
        <v>up_2000</v>
      </c>
      <c r="H413" t="s">
        <v>37</v>
      </c>
      <c r="I413" t="s">
        <v>43</v>
      </c>
      <c r="J413">
        <v>3</v>
      </c>
      <c r="K413" t="s">
        <v>28</v>
      </c>
      <c r="L413" t="s">
        <v>29</v>
      </c>
      <c r="M413">
        <v>2</v>
      </c>
      <c r="N413" t="s">
        <v>54</v>
      </c>
      <c r="O413">
        <v>35</v>
      </c>
      <c r="P413" t="s">
        <v>29</v>
      </c>
      <c r="Q413" t="s">
        <v>31</v>
      </c>
      <c r="R413">
        <v>2</v>
      </c>
      <c r="S413" t="s">
        <v>56</v>
      </c>
      <c r="T413">
        <v>1</v>
      </c>
      <c r="U413" t="s">
        <v>33</v>
      </c>
      <c r="V413" t="s">
        <v>33</v>
      </c>
      <c r="W413" t="s">
        <v>34</v>
      </c>
    </row>
    <row r="414" spans="1:23">
      <c r="A414" t="s">
        <v>41</v>
      </c>
      <c r="B414">
        <v>12</v>
      </c>
      <c r="C414" t="str">
        <f t="shared" si="12"/>
        <v>lo_1_year</v>
      </c>
      <c r="D414" t="s">
        <v>24</v>
      </c>
      <c r="E414" t="s">
        <v>62</v>
      </c>
      <c r="F414">
        <v>2292</v>
      </c>
      <c r="G414" t="str">
        <f t="shared" si="13"/>
        <v>up_2000</v>
      </c>
      <c r="H414" t="s">
        <v>37</v>
      </c>
      <c r="I414" t="s">
        <v>59</v>
      </c>
      <c r="J414">
        <v>4</v>
      </c>
      <c r="K414" t="s">
        <v>28</v>
      </c>
      <c r="L414" t="s">
        <v>29</v>
      </c>
      <c r="M414">
        <v>2</v>
      </c>
      <c r="N414" t="s">
        <v>54</v>
      </c>
      <c r="O414">
        <v>42</v>
      </c>
      <c r="P414" t="s">
        <v>69</v>
      </c>
      <c r="Q414" t="s">
        <v>31</v>
      </c>
      <c r="R414">
        <v>2</v>
      </c>
      <c r="S414" t="s">
        <v>56</v>
      </c>
      <c r="T414">
        <v>1</v>
      </c>
      <c r="U414" t="s">
        <v>33</v>
      </c>
      <c r="V414" t="s">
        <v>33</v>
      </c>
      <c r="W414" t="s">
        <v>40</v>
      </c>
    </row>
    <row r="415" spans="1:23">
      <c r="A415" t="s">
        <v>41</v>
      </c>
      <c r="B415">
        <v>10</v>
      </c>
      <c r="C415" t="str">
        <f t="shared" si="12"/>
        <v>lo_1_year</v>
      </c>
      <c r="D415" t="s">
        <v>36</v>
      </c>
      <c r="E415" t="s">
        <v>50</v>
      </c>
      <c r="F415">
        <v>1597</v>
      </c>
      <c r="G415" t="str">
        <f t="shared" si="13"/>
        <v>1000_2000</v>
      </c>
      <c r="H415" t="s">
        <v>52</v>
      </c>
      <c r="I415" t="s">
        <v>38</v>
      </c>
      <c r="J415">
        <v>3</v>
      </c>
      <c r="K415" t="s">
        <v>28</v>
      </c>
      <c r="L415" t="s">
        <v>29</v>
      </c>
      <c r="M415">
        <v>2</v>
      </c>
      <c r="N415" t="s">
        <v>51</v>
      </c>
      <c r="O415">
        <v>40</v>
      </c>
      <c r="P415" t="s">
        <v>29</v>
      </c>
      <c r="Q415" t="s">
        <v>55</v>
      </c>
      <c r="R415">
        <v>1</v>
      </c>
      <c r="S415" t="s">
        <v>44</v>
      </c>
      <c r="T415">
        <v>2</v>
      </c>
      <c r="U415" t="s">
        <v>29</v>
      </c>
      <c r="V415" t="s">
        <v>66</v>
      </c>
      <c r="W415" t="s">
        <v>34</v>
      </c>
    </row>
    <row r="416" spans="1:23">
      <c r="A416" t="s">
        <v>23</v>
      </c>
      <c r="B416">
        <v>24</v>
      </c>
      <c r="C416" t="str">
        <f t="shared" si="12"/>
        <v>1_2_years</v>
      </c>
      <c r="D416" t="s">
        <v>36</v>
      </c>
      <c r="E416" t="s">
        <v>50</v>
      </c>
      <c r="F416">
        <v>1381</v>
      </c>
      <c r="G416" t="str">
        <f t="shared" si="13"/>
        <v>1000_2000</v>
      </c>
      <c r="H416" t="s">
        <v>26</v>
      </c>
      <c r="I416" t="s">
        <v>38</v>
      </c>
      <c r="J416">
        <v>4</v>
      </c>
      <c r="K416" t="s">
        <v>39</v>
      </c>
      <c r="L416" t="s">
        <v>29</v>
      </c>
      <c r="M416">
        <v>2</v>
      </c>
      <c r="N416" t="s">
        <v>47</v>
      </c>
      <c r="O416">
        <v>35</v>
      </c>
      <c r="P416" t="s">
        <v>29</v>
      </c>
      <c r="Q416" t="s">
        <v>31</v>
      </c>
      <c r="R416">
        <v>1</v>
      </c>
      <c r="S416" t="s">
        <v>32</v>
      </c>
      <c r="T416">
        <v>1</v>
      </c>
      <c r="U416" t="s">
        <v>29</v>
      </c>
      <c r="V416" t="s">
        <v>33</v>
      </c>
      <c r="W416" t="s">
        <v>40</v>
      </c>
    </row>
    <row r="417" spans="1:23">
      <c r="A417" t="s">
        <v>41</v>
      </c>
      <c r="B417">
        <v>36</v>
      </c>
      <c r="C417" t="str">
        <f t="shared" si="12"/>
        <v>up_2_years</v>
      </c>
      <c r="D417" t="s">
        <v>24</v>
      </c>
      <c r="E417" t="s">
        <v>53</v>
      </c>
      <c r="F417">
        <v>5842</v>
      </c>
      <c r="G417" t="str">
        <f t="shared" si="13"/>
        <v>up_2000</v>
      </c>
      <c r="H417" t="s">
        <v>37</v>
      </c>
      <c r="I417" t="s">
        <v>27</v>
      </c>
      <c r="J417">
        <v>2</v>
      </c>
      <c r="K417" t="s">
        <v>28</v>
      </c>
      <c r="L417" t="s">
        <v>29</v>
      </c>
      <c r="M417">
        <v>2</v>
      </c>
      <c r="N417" t="s">
        <v>47</v>
      </c>
      <c r="O417">
        <v>35</v>
      </c>
      <c r="P417" t="s">
        <v>29</v>
      </c>
      <c r="Q417" t="s">
        <v>31</v>
      </c>
      <c r="R417">
        <v>2</v>
      </c>
      <c r="S417" t="s">
        <v>32</v>
      </c>
      <c r="T417">
        <v>2</v>
      </c>
      <c r="U417" t="s">
        <v>33</v>
      </c>
      <c r="V417" t="s">
        <v>33</v>
      </c>
      <c r="W417" t="s">
        <v>34</v>
      </c>
    </row>
    <row r="418" spans="1:23">
      <c r="A418" t="s">
        <v>23</v>
      </c>
      <c r="B418">
        <v>12</v>
      </c>
      <c r="C418" t="str">
        <f t="shared" si="12"/>
        <v>lo_1_year</v>
      </c>
      <c r="D418" t="s">
        <v>36</v>
      </c>
      <c r="E418" t="s">
        <v>50</v>
      </c>
      <c r="F418">
        <v>2579</v>
      </c>
      <c r="G418" t="str">
        <f t="shared" si="13"/>
        <v>up_2000</v>
      </c>
      <c r="H418" t="s">
        <v>37</v>
      </c>
      <c r="I418" t="s">
        <v>61</v>
      </c>
      <c r="J418">
        <v>4</v>
      </c>
      <c r="K418" t="s">
        <v>28</v>
      </c>
      <c r="L418" t="s">
        <v>29</v>
      </c>
      <c r="M418">
        <v>1</v>
      </c>
      <c r="N418" t="s">
        <v>30</v>
      </c>
      <c r="O418">
        <v>33</v>
      </c>
      <c r="P418" t="s">
        <v>29</v>
      </c>
      <c r="Q418" t="s">
        <v>31</v>
      </c>
      <c r="R418">
        <v>1</v>
      </c>
      <c r="S418" t="s">
        <v>44</v>
      </c>
      <c r="T418">
        <v>2</v>
      </c>
      <c r="U418" t="s">
        <v>29</v>
      </c>
      <c r="V418" t="s">
        <v>33</v>
      </c>
      <c r="W418" t="s">
        <v>40</v>
      </c>
    </row>
    <row r="419" spans="1:23">
      <c r="A419" t="s">
        <v>23</v>
      </c>
      <c r="B419">
        <v>18</v>
      </c>
      <c r="C419" t="str">
        <f t="shared" si="12"/>
        <v>1_2_years</v>
      </c>
      <c r="D419" t="s">
        <v>49</v>
      </c>
      <c r="E419" t="s">
        <v>42</v>
      </c>
      <c r="F419">
        <v>8471</v>
      </c>
      <c r="G419" t="str">
        <f t="shared" si="13"/>
        <v>up_2000</v>
      </c>
      <c r="H419" t="s">
        <v>26</v>
      </c>
      <c r="I419" t="s">
        <v>38</v>
      </c>
      <c r="J419">
        <v>1</v>
      </c>
      <c r="K419" t="s">
        <v>39</v>
      </c>
      <c r="L419" t="s">
        <v>29</v>
      </c>
      <c r="M419">
        <v>2</v>
      </c>
      <c r="N419" t="s">
        <v>54</v>
      </c>
      <c r="O419">
        <v>23</v>
      </c>
      <c r="P419" t="s">
        <v>29</v>
      </c>
      <c r="Q419" t="s">
        <v>55</v>
      </c>
      <c r="R419">
        <v>2</v>
      </c>
      <c r="S419" t="s">
        <v>32</v>
      </c>
      <c r="T419">
        <v>1</v>
      </c>
      <c r="U419" t="s">
        <v>33</v>
      </c>
      <c r="V419" t="s">
        <v>33</v>
      </c>
      <c r="W419" t="s">
        <v>34</v>
      </c>
    </row>
    <row r="420" spans="1:23">
      <c r="A420" t="s">
        <v>41</v>
      </c>
      <c r="B420">
        <v>21</v>
      </c>
      <c r="C420" t="str">
        <f t="shared" si="12"/>
        <v>1_2_years</v>
      </c>
      <c r="D420" t="s">
        <v>36</v>
      </c>
      <c r="E420" t="s">
        <v>50</v>
      </c>
      <c r="F420">
        <v>2782</v>
      </c>
      <c r="G420" t="str">
        <f t="shared" si="13"/>
        <v>up_2000</v>
      </c>
      <c r="H420" t="s">
        <v>52</v>
      </c>
      <c r="I420" t="s">
        <v>43</v>
      </c>
      <c r="J420">
        <v>1</v>
      </c>
      <c r="K420" t="s">
        <v>39</v>
      </c>
      <c r="L420" t="s">
        <v>29</v>
      </c>
      <c r="M420">
        <v>2</v>
      </c>
      <c r="N420" t="s">
        <v>54</v>
      </c>
      <c r="O420">
        <v>31</v>
      </c>
      <c r="P420" t="s">
        <v>65</v>
      </c>
      <c r="Q420" t="s">
        <v>31</v>
      </c>
      <c r="R420">
        <v>1</v>
      </c>
      <c r="S420" t="s">
        <v>56</v>
      </c>
      <c r="T420">
        <v>1</v>
      </c>
      <c r="U420" t="s">
        <v>29</v>
      </c>
      <c r="V420" t="s">
        <v>33</v>
      </c>
      <c r="W420" t="s">
        <v>34</v>
      </c>
    </row>
    <row r="421" spans="1:23">
      <c r="A421" t="s">
        <v>35</v>
      </c>
      <c r="B421">
        <v>18</v>
      </c>
      <c r="C421" t="str">
        <f t="shared" si="12"/>
        <v>1_2_years</v>
      </c>
      <c r="D421" t="s">
        <v>36</v>
      </c>
      <c r="E421" t="s">
        <v>50</v>
      </c>
      <c r="F421">
        <v>1042</v>
      </c>
      <c r="G421" t="str">
        <f t="shared" si="13"/>
        <v>1000_2000</v>
      </c>
      <c r="H421" t="s">
        <v>26</v>
      </c>
      <c r="I421" t="s">
        <v>38</v>
      </c>
      <c r="J421">
        <v>4</v>
      </c>
      <c r="K421" t="s">
        <v>39</v>
      </c>
      <c r="L421" t="s">
        <v>29</v>
      </c>
      <c r="M421">
        <v>2</v>
      </c>
      <c r="N421" t="s">
        <v>47</v>
      </c>
      <c r="O421">
        <v>33</v>
      </c>
      <c r="P421" t="s">
        <v>29</v>
      </c>
      <c r="Q421" t="s">
        <v>31</v>
      </c>
      <c r="R421">
        <v>1</v>
      </c>
      <c r="S421" t="s">
        <v>32</v>
      </c>
      <c r="T421">
        <v>1</v>
      </c>
      <c r="U421" t="s">
        <v>29</v>
      </c>
      <c r="V421" t="s">
        <v>33</v>
      </c>
      <c r="W421" t="s">
        <v>40</v>
      </c>
    </row>
    <row r="422" spans="1:23">
      <c r="A422" t="s">
        <v>41</v>
      </c>
      <c r="B422">
        <v>15</v>
      </c>
      <c r="C422" t="str">
        <f t="shared" si="12"/>
        <v>1_2_years</v>
      </c>
      <c r="D422" t="s">
        <v>36</v>
      </c>
      <c r="E422" t="s">
        <v>50</v>
      </c>
      <c r="F422">
        <v>3186</v>
      </c>
      <c r="G422" t="str">
        <f t="shared" si="13"/>
        <v>up_2000</v>
      </c>
      <c r="H422" t="s">
        <v>57</v>
      </c>
      <c r="I422" t="s">
        <v>43</v>
      </c>
      <c r="J422">
        <v>2</v>
      </c>
      <c r="K422" t="s">
        <v>39</v>
      </c>
      <c r="L422" t="s">
        <v>29</v>
      </c>
      <c r="M422">
        <v>3</v>
      </c>
      <c r="N422" t="s">
        <v>54</v>
      </c>
      <c r="O422">
        <v>20</v>
      </c>
      <c r="P422" t="s">
        <v>29</v>
      </c>
      <c r="Q422" t="s">
        <v>55</v>
      </c>
      <c r="R422">
        <v>1</v>
      </c>
      <c r="S422" t="s">
        <v>32</v>
      </c>
      <c r="T422">
        <v>1</v>
      </c>
      <c r="U422" t="s">
        <v>29</v>
      </c>
      <c r="V422" t="s">
        <v>33</v>
      </c>
      <c r="W422" t="s">
        <v>34</v>
      </c>
    </row>
    <row r="423" spans="1:23">
      <c r="A423" t="s">
        <v>35</v>
      </c>
      <c r="B423">
        <v>12</v>
      </c>
      <c r="C423" t="str">
        <f t="shared" si="12"/>
        <v>lo_1_year</v>
      </c>
      <c r="D423" t="s">
        <v>36</v>
      </c>
      <c r="E423" t="s">
        <v>53</v>
      </c>
      <c r="F423">
        <v>2028</v>
      </c>
      <c r="G423" t="str">
        <f t="shared" si="13"/>
        <v>up_2000</v>
      </c>
      <c r="H423" t="s">
        <v>26</v>
      </c>
      <c r="I423" t="s">
        <v>38</v>
      </c>
      <c r="J423">
        <v>4</v>
      </c>
      <c r="K423" t="s">
        <v>28</v>
      </c>
      <c r="L423" t="s">
        <v>29</v>
      </c>
      <c r="M423">
        <v>2</v>
      </c>
      <c r="N423" t="s">
        <v>54</v>
      </c>
      <c r="O423">
        <v>30</v>
      </c>
      <c r="P423" t="s">
        <v>29</v>
      </c>
      <c r="Q423" t="s">
        <v>31</v>
      </c>
      <c r="R423">
        <v>1</v>
      </c>
      <c r="S423" t="s">
        <v>32</v>
      </c>
      <c r="T423">
        <v>1</v>
      </c>
      <c r="U423" t="s">
        <v>29</v>
      </c>
      <c r="V423" t="s">
        <v>33</v>
      </c>
      <c r="W423" t="s">
        <v>34</v>
      </c>
    </row>
    <row r="424" spans="1:23">
      <c r="A424" t="s">
        <v>35</v>
      </c>
      <c r="B424">
        <v>12</v>
      </c>
      <c r="C424" t="str">
        <f t="shared" si="12"/>
        <v>lo_1_year</v>
      </c>
      <c r="D424" t="s">
        <v>24</v>
      </c>
      <c r="E424" t="s">
        <v>50</v>
      </c>
      <c r="F424">
        <v>958</v>
      </c>
      <c r="G424" t="str">
        <f t="shared" si="13"/>
        <v>lo_1000</v>
      </c>
      <c r="H424" t="s">
        <v>37</v>
      </c>
      <c r="I424" t="s">
        <v>43</v>
      </c>
      <c r="J424">
        <v>2</v>
      </c>
      <c r="K424" t="s">
        <v>28</v>
      </c>
      <c r="L424" t="s">
        <v>29</v>
      </c>
      <c r="M424">
        <v>3</v>
      </c>
      <c r="N424" t="s">
        <v>30</v>
      </c>
      <c r="O424">
        <v>47</v>
      </c>
      <c r="P424" t="s">
        <v>29</v>
      </c>
      <c r="Q424" t="s">
        <v>31</v>
      </c>
      <c r="R424">
        <v>2</v>
      </c>
      <c r="S424" t="s">
        <v>44</v>
      </c>
      <c r="T424">
        <v>2</v>
      </c>
      <c r="U424" t="s">
        <v>29</v>
      </c>
      <c r="V424" t="s">
        <v>33</v>
      </c>
      <c r="W424" t="s">
        <v>34</v>
      </c>
    </row>
    <row r="425" spans="1:23">
      <c r="A425" t="s">
        <v>41</v>
      </c>
      <c r="B425">
        <v>21</v>
      </c>
      <c r="C425" t="str">
        <f t="shared" si="12"/>
        <v>1_2_years</v>
      </c>
      <c r="D425" t="s">
        <v>49</v>
      </c>
      <c r="E425" t="s">
        <v>45</v>
      </c>
      <c r="F425">
        <v>1591</v>
      </c>
      <c r="G425" t="str">
        <f t="shared" si="13"/>
        <v>1000_2000</v>
      </c>
      <c r="H425" t="s">
        <v>63</v>
      </c>
      <c r="I425" t="s">
        <v>43</v>
      </c>
      <c r="J425">
        <v>4</v>
      </c>
      <c r="K425" t="s">
        <v>28</v>
      </c>
      <c r="L425" t="s">
        <v>29</v>
      </c>
      <c r="M425">
        <v>3</v>
      </c>
      <c r="N425" t="s">
        <v>30</v>
      </c>
      <c r="O425">
        <v>34</v>
      </c>
      <c r="P425" t="s">
        <v>29</v>
      </c>
      <c r="Q425" t="s">
        <v>31</v>
      </c>
      <c r="R425">
        <v>2</v>
      </c>
      <c r="S425" t="s">
        <v>56</v>
      </c>
      <c r="T425">
        <v>1</v>
      </c>
      <c r="U425" t="s">
        <v>29</v>
      </c>
      <c r="V425" t="s">
        <v>33</v>
      </c>
      <c r="W425" t="s">
        <v>34</v>
      </c>
    </row>
    <row r="426" spans="1:23">
      <c r="A426" t="s">
        <v>35</v>
      </c>
      <c r="B426">
        <v>12</v>
      </c>
      <c r="C426" t="str">
        <f t="shared" si="12"/>
        <v>lo_1_year</v>
      </c>
      <c r="D426" t="s">
        <v>36</v>
      </c>
      <c r="E426" t="s">
        <v>45</v>
      </c>
      <c r="F426">
        <v>2762</v>
      </c>
      <c r="G426" t="str">
        <f t="shared" si="13"/>
        <v>up_2000</v>
      </c>
      <c r="H426" t="s">
        <v>26</v>
      </c>
      <c r="I426" t="s">
        <v>27</v>
      </c>
      <c r="J426">
        <v>1</v>
      </c>
      <c r="K426" t="s">
        <v>39</v>
      </c>
      <c r="L426" t="s">
        <v>29</v>
      </c>
      <c r="M426">
        <v>2</v>
      </c>
      <c r="N426" t="s">
        <v>47</v>
      </c>
      <c r="O426">
        <v>25</v>
      </c>
      <c r="P426" t="s">
        <v>65</v>
      </c>
      <c r="Q426" t="s">
        <v>31</v>
      </c>
      <c r="R426">
        <v>1</v>
      </c>
      <c r="S426" t="s">
        <v>32</v>
      </c>
      <c r="T426">
        <v>1</v>
      </c>
      <c r="U426" t="s">
        <v>33</v>
      </c>
      <c r="V426" t="s">
        <v>33</v>
      </c>
      <c r="W426" t="s">
        <v>40</v>
      </c>
    </row>
    <row r="427" spans="1:23">
      <c r="A427" t="s">
        <v>35</v>
      </c>
      <c r="B427">
        <v>18</v>
      </c>
      <c r="C427" t="str">
        <f t="shared" si="12"/>
        <v>1_2_years</v>
      </c>
      <c r="D427" t="s">
        <v>36</v>
      </c>
      <c r="E427" t="s">
        <v>53</v>
      </c>
      <c r="F427">
        <v>2779</v>
      </c>
      <c r="G427" t="str">
        <f t="shared" si="13"/>
        <v>up_2000</v>
      </c>
      <c r="H427" t="s">
        <v>37</v>
      </c>
      <c r="I427" t="s">
        <v>38</v>
      </c>
      <c r="J427">
        <v>1</v>
      </c>
      <c r="K427" t="s">
        <v>60</v>
      </c>
      <c r="L427" t="s">
        <v>29</v>
      </c>
      <c r="M427">
        <v>3</v>
      </c>
      <c r="N427" t="s">
        <v>54</v>
      </c>
      <c r="O427">
        <v>21</v>
      </c>
      <c r="P427" t="s">
        <v>29</v>
      </c>
      <c r="Q427" t="s">
        <v>55</v>
      </c>
      <c r="R427">
        <v>1</v>
      </c>
      <c r="S427" t="s">
        <v>32</v>
      </c>
      <c r="T427">
        <v>1</v>
      </c>
      <c r="U427" t="s">
        <v>33</v>
      </c>
      <c r="V427" t="s">
        <v>33</v>
      </c>
      <c r="W427" t="s">
        <v>34</v>
      </c>
    </row>
    <row r="428" spans="1:23">
      <c r="A428" t="s">
        <v>41</v>
      </c>
      <c r="B428">
        <v>28</v>
      </c>
      <c r="C428" t="str">
        <f t="shared" si="12"/>
        <v>up_2_years</v>
      </c>
      <c r="D428" t="s">
        <v>24</v>
      </c>
      <c r="E428" t="s">
        <v>25</v>
      </c>
      <c r="F428">
        <v>2743</v>
      </c>
      <c r="G428" t="str">
        <f t="shared" si="13"/>
        <v>up_2000</v>
      </c>
      <c r="H428" t="s">
        <v>37</v>
      </c>
      <c r="I428" t="s">
        <v>27</v>
      </c>
      <c r="J428">
        <v>4</v>
      </c>
      <c r="K428" t="s">
        <v>28</v>
      </c>
      <c r="L428" t="s">
        <v>29</v>
      </c>
      <c r="M428">
        <v>2</v>
      </c>
      <c r="N428" t="s">
        <v>54</v>
      </c>
      <c r="O428">
        <v>29</v>
      </c>
      <c r="P428" t="s">
        <v>29</v>
      </c>
      <c r="Q428" t="s">
        <v>31</v>
      </c>
      <c r="R428">
        <v>2</v>
      </c>
      <c r="S428" t="s">
        <v>32</v>
      </c>
      <c r="T428">
        <v>1</v>
      </c>
      <c r="U428" t="s">
        <v>29</v>
      </c>
      <c r="V428" t="s">
        <v>33</v>
      </c>
      <c r="W428" t="s">
        <v>34</v>
      </c>
    </row>
    <row r="429" spans="1:23">
      <c r="A429" t="s">
        <v>41</v>
      </c>
      <c r="B429">
        <v>18</v>
      </c>
      <c r="C429" t="str">
        <f t="shared" si="12"/>
        <v>1_2_years</v>
      </c>
      <c r="D429" t="s">
        <v>24</v>
      </c>
      <c r="E429" t="s">
        <v>25</v>
      </c>
      <c r="F429">
        <v>1149</v>
      </c>
      <c r="G429" t="str">
        <f t="shared" si="13"/>
        <v>1000_2000</v>
      </c>
      <c r="H429" t="s">
        <v>57</v>
      </c>
      <c r="I429" t="s">
        <v>38</v>
      </c>
      <c r="J429">
        <v>4</v>
      </c>
      <c r="K429" t="s">
        <v>28</v>
      </c>
      <c r="L429" t="s">
        <v>29</v>
      </c>
      <c r="M429">
        <v>3</v>
      </c>
      <c r="N429" t="s">
        <v>30</v>
      </c>
      <c r="O429">
        <v>46</v>
      </c>
      <c r="P429" t="s">
        <v>29</v>
      </c>
      <c r="Q429" t="s">
        <v>31</v>
      </c>
      <c r="R429">
        <v>2</v>
      </c>
      <c r="S429" t="s">
        <v>32</v>
      </c>
      <c r="T429">
        <v>1</v>
      </c>
      <c r="U429" t="s">
        <v>29</v>
      </c>
      <c r="V429" t="s">
        <v>33</v>
      </c>
      <c r="W429" t="s">
        <v>34</v>
      </c>
    </row>
    <row r="430" spans="1:23">
      <c r="A430" t="s">
        <v>41</v>
      </c>
      <c r="B430">
        <v>9</v>
      </c>
      <c r="C430" t="str">
        <f t="shared" si="12"/>
        <v>lo_1_year</v>
      </c>
      <c r="D430" t="s">
        <v>36</v>
      </c>
      <c r="E430" t="s">
        <v>45</v>
      </c>
      <c r="F430">
        <v>1313</v>
      </c>
      <c r="G430" t="str">
        <f t="shared" si="13"/>
        <v>1000_2000</v>
      </c>
      <c r="H430" t="s">
        <v>37</v>
      </c>
      <c r="I430" t="s">
        <v>27</v>
      </c>
      <c r="J430">
        <v>1</v>
      </c>
      <c r="K430" t="s">
        <v>28</v>
      </c>
      <c r="L430" t="s">
        <v>29</v>
      </c>
      <c r="M430">
        <v>4</v>
      </c>
      <c r="N430" t="s">
        <v>54</v>
      </c>
      <c r="O430">
        <v>20</v>
      </c>
      <c r="P430" t="s">
        <v>29</v>
      </c>
      <c r="Q430" t="s">
        <v>31</v>
      </c>
      <c r="R430">
        <v>1</v>
      </c>
      <c r="S430" t="s">
        <v>32</v>
      </c>
      <c r="T430">
        <v>1</v>
      </c>
      <c r="U430" t="s">
        <v>29</v>
      </c>
      <c r="V430" t="s">
        <v>33</v>
      </c>
      <c r="W430" t="s">
        <v>34</v>
      </c>
    </row>
    <row r="431" spans="1:23">
      <c r="A431" t="s">
        <v>23</v>
      </c>
      <c r="B431">
        <v>18</v>
      </c>
      <c r="C431" t="str">
        <f t="shared" si="12"/>
        <v>1_2_years</v>
      </c>
      <c r="D431" t="s">
        <v>24</v>
      </c>
      <c r="E431" t="s">
        <v>72</v>
      </c>
      <c r="F431">
        <v>1190</v>
      </c>
      <c r="G431" t="str">
        <f t="shared" si="13"/>
        <v>1000_2000</v>
      </c>
      <c r="H431" t="s">
        <v>37</v>
      </c>
      <c r="I431" t="s">
        <v>59</v>
      </c>
      <c r="J431">
        <v>2</v>
      </c>
      <c r="K431" t="s">
        <v>39</v>
      </c>
      <c r="L431" t="s">
        <v>29</v>
      </c>
      <c r="M431">
        <v>4</v>
      </c>
      <c r="N431" t="s">
        <v>51</v>
      </c>
      <c r="O431">
        <v>55</v>
      </c>
      <c r="P431" t="s">
        <v>29</v>
      </c>
      <c r="Q431" t="s">
        <v>48</v>
      </c>
      <c r="R431">
        <v>3</v>
      </c>
      <c r="S431" t="s">
        <v>73</v>
      </c>
      <c r="T431">
        <v>2</v>
      </c>
      <c r="U431" t="s">
        <v>29</v>
      </c>
      <c r="V431" t="s">
        <v>33</v>
      </c>
      <c r="W431" t="s">
        <v>40</v>
      </c>
    </row>
    <row r="432" spans="1:23">
      <c r="A432" t="s">
        <v>41</v>
      </c>
      <c r="B432">
        <v>5</v>
      </c>
      <c r="C432" t="str">
        <f t="shared" si="12"/>
        <v>lo_1_year</v>
      </c>
      <c r="D432" t="s">
        <v>36</v>
      </c>
      <c r="E432" t="s">
        <v>62</v>
      </c>
      <c r="F432">
        <v>3448</v>
      </c>
      <c r="G432" t="str">
        <f t="shared" si="13"/>
        <v>up_2000</v>
      </c>
      <c r="H432" t="s">
        <v>37</v>
      </c>
      <c r="I432" t="s">
        <v>43</v>
      </c>
      <c r="J432">
        <v>1</v>
      </c>
      <c r="K432" t="s">
        <v>28</v>
      </c>
      <c r="L432" t="s">
        <v>29</v>
      </c>
      <c r="M432">
        <v>4</v>
      </c>
      <c r="N432" t="s">
        <v>30</v>
      </c>
      <c r="O432">
        <v>74</v>
      </c>
      <c r="P432" t="s">
        <v>29</v>
      </c>
      <c r="Q432" t="s">
        <v>31</v>
      </c>
      <c r="R432">
        <v>1</v>
      </c>
      <c r="S432" t="s">
        <v>44</v>
      </c>
      <c r="T432">
        <v>1</v>
      </c>
      <c r="U432" t="s">
        <v>29</v>
      </c>
      <c r="V432" t="s">
        <v>33</v>
      </c>
      <c r="W432" t="s">
        <v>34</v>
      </c>
    </row>
    <row r="433" spans="1:23">
      <c r="A433" t="s">
        <v>35</v>
      </c>
      <c r="B433">
        <v>24</v>
      </c>
      <c r="C433" t="str">
        <f t="shared" si="12"/>
        <v>1_2_years</v>
      </c>
      <c r="D433" t="s">
        <v>36</v>
      </c>
      <c r="E433" t="s">
        <v>74</v>
      </c>
      <c r="F433">
        <v>11328</v>
      </c>
      <c r="G433" t="str">
        <f t="shared" si="13"/>
        <v>up_2000</v>
      </c>
      <c r="H433" t="s">
        <v>37</v>
      </c>
      <c r="I433" t="s">
        <v>38</v>
      </c>
      <c r="J433">
        <v>2</v>
      </c>
      <c r="K433" t="s">
        <v>28</v>
      </c>
      <c r="L433" t="s">
        <v>70</v>
      </c>
      <c r="M433">
        <v>3</v>
      </c>
      <c r="N433" t="s">
        <v>54</v>
      </c>
      <c r="O433">
        <v>29</v>
      </c>
      <c r="P433" t="s">
        <v>65</v>
      </c>
      <c r="Q433" t="s">
        <v>31</v>
      </c>
      <c r="R433">
        <v>2</v>
      </c>
      <c r="S433" t="s">
        <v>56</v>
      </c>
      <c r="T433">
        <v>1</v>
      </c>
      <c r="U433" t="s">
        <v>33</v>
      </c>
      <c r="V433" t="s">
        <v>33</v>
      </c>
      <c r="W433" t="s">
        <v>40</v>
      </c>
    </row>
    <row r="434" spans="1:23">
      <c r="A434" t="s">
        <v>23</v>
      </c>
      <c r="B434">
        <v>6</v>
      </c>
      <c r="C434" t="str">
        <f t="shared" si="12"/>
        <v>lo_1_year</v>
      </c>
      <c r="D434" t="s">
        <v>24</v>
      </c>
      <c r="E434" t="s">
        <v>45</v>
      </c>
      <c r="F434">
        <v>1872</v>
      </c>
      <c r="G434" t="str">
        <f t="shared" si="13"/>
        <v>1000_2000</v>
      </c>
      <c r="H434" t="s">
        <v>37</v>
      </c>
      <c r="I434" t="s">
        <v>59</v>
      </c>
      <c r="J434">
        <v>4</v>
      </c>
      <c r="K434" t="s">
        <v>28</v>
      </c>
      <c r="L434" t="s">
        <v>29</v>
      </c>
      <c r="M434">
        <v>4</v>
      </c>
      <c r="N434" t="s">
        <v>51</v>
      </c>
      <c r="O434">
        <v>36</v>
      </c>
      <c r="P434" t="s">
        <v>29</v>
      </c>
      <c r="Q434" t="s">
        <v>48</v>
      </c>
      <c r="R434">
        <v>3</v>
      </c>
      <c r="S434" t="s">
        <v>56</v>
      </c>
      <c r="T434">
        <v>1</v>
      </c>
      <c r="U434" t="s">
        <v>33</v>
      </c>
      <c r="V434" t="s">
        <v>33</v>
      </c>
      <c r="W434" t="s">
        <v>34</v>
      </c>
    </row>
    <row r="435" spans="1:23">
      <c r="A435" t="s">
        <v>41</v>
      </c>
      <c r="B435">
        <v>24</v>
      </c>
      <c r="C435" t="str">
        <f t="shared" si="12"/>
        <v>1_2_years</v>
      </c>
      <c r="D435" t="s">
        <v>24</v>
      </c>
      <c r="E435" t="s">
        <v>72</v>
      </c>
      <c r="F435">
        <v>2058</v>
      </c>
      <c r="G435" t="str">
        <f t="shared" si="13"/>
        <v>up_2000</v>
      </c>
      <c r="H435" t="s">
        <v>37</v>
      </c>
      <c r="I435" t="s">
        <v>38</v>
      </c>
      <c r="J435">
        <v>4</v>
      </c>
      <c r="K435" t="s">
        <v>58</v>
      </c>
      <c r="L435" t="s">
        <v>29</v>
      </c>
      <c r="M435">
        <v>2</v>
      </c>
      <c r="N435" t="s">
        <v>30</v>
      </c>
      <c r="O435">
        <v>33</v>
      </c>
      <c r="P435" t="s">
        <v>29</v>
      </c>
      <c r="Q435" t="s">
        <v>31</v>
      </c>
      <c r="R435">
        <v>2</v>
      </c>
      <c r="S435" t="s">
        <v>32</v>
      </c>
      <c r="T435">
        <v>1</v>
      </c>
      <c r="U435" t="s">
        <v>33</v>
      </c>
      <c r="V435" t="s">
        <v>33</v>
      </c>
      <c r="W435" t="s">
        <v>34</v>
      </c>
    </row>
    <row r="436" spans="1:23">
      <c r="A436" t="s">
        <v>23</v>
      </c>
      <c r="B436">
        <v>9</v>
      </c>
      <c r="C436" t="str">
        <f t="shared" si="12"/>
        <v>lo_1_year</v>
      </c>
      <c r="D436" t="s">
        <v>36</v>
      </c>
      <c r="E436" t="s">
        <v>45</v>
      </c>
      <c r="F436">
        <v>2136</v>
      </c>
      <c r="G436" t="str">
        <f t="shared" si="13"/>
        <v>up_2000</v>
      </c>
      <c r="H436" t="s">
        <v>37</v>
      </c>
      <c r="I436" t="s">
        <v>38</v>
      </c>
      <c r="J436">
        <v>3</v>
      </c>
      <c r="K436" t="s">
        <v>28</v>
      </c>
      <c r="L436" t="s">
        <v>29</v>
      </c>
      <c r="M436">
        <v>2</v>
      </c>
      <c r="N436" t="s">
        <v>30</v>
      </c>
      <c r="O436">
        <v>25</v>
      </c>
      <c r="P436" t="s">
        <v>29</v>
      </c>
      <c r="Q436" t="s">
        <v>31</v>
      </c>
      <c r="R436">
        <v>1</v>
      </c>
      <c r="S436" t="s">
        <v>32</v>
      </c>
      <c r="T436">
        <v>1</v>
      </c>
      <c r="U436" t="s">
        <v>29</v>
      </c>
      <c r="V436" t="s">
        <v>33</v>
      </c>
      <c r="W436" t="s">
        <v>34</v>
      </c>
    </row>
    <row r="437" spans="1:23">
      <c r="A437" t="s">
        <v>35</v>
      </c>
      <c r="B437">
        <v>12</v>
      </c>
      <c r="C437" t="str">
        <f t="shared" si="12"/>
        <v>lo_1_year</v>
      </c>
      <c r="D437" t="s">
        <v>36</v>
      </c>
      <c r="E437" t="s">
        <v>25</v>
      </c>
      <c r="F437">
        <v>1484</v>
      </c>
      <c r="G437" t="str">
        <f t="shared" si="13"/>
        <v>1000_2000</v>
      </c>
      <c r="H437" t="s">
        <v>26</v>
      </c>
      <c r="I437" t="s">
        <v>38</v>
      </c>
      <c r="J437">
        <v>2</v>
      </c>
      <c r="K437" t="s">
        <v>60</v>
      </c>
      <c r="L437" t="s">
        <v>29</v>
      </c>
      <c r="M437">
        <v>1</v>
      </c>
      <c r="N437" t="s">
        <v>30</v>
      </c>
      <c r="O437">
        <v>25</v>
      </c>
      <c r="P437" t="s">
        <v>29</v>
      </c>
      <c r="Q437" t="s">
        <v>31</v>
      </c>
      <c r="R437">
        <v>1</v>
      </c>
      <c r="S437" t="s">
        <v>32</v>
      </c>
      <c r="T437">
        <v>1</v>
      </c>
      <c r="U437" t="s">
        <v>33</v>
      </c>
      <c r="V437" t="s">
        <v>33</v>
      </c>
      <c r="W437" t="s">
        <v>40</v>
      </c>
    </row>
    <row r="438" spans="1:23">
      <c r="A438" t="s">
        <v>41</v>
      </c>
      <c r="B438">
        <v>6</v>
      </c>
      <c r="C438" t="str">
        <f t="shared" si="12"/>
        <v>lo_1_year</v>
      </c>
      <c r="D438" t="s">
        <v>36</v>
      </c>
      <c r="E438" t="s">
        <v>72</v>
      </c>
      <c r="F438">
        <v>660</v>
      </c>
      <c r="G438" t="str">
        <f t="shared" si="13"/>
        <v>lo_1000</v>
      </c>
      <c r="H438" t="s">
        <v>52</v>
      </c>
      <c r="I438" t="s">
        <v>43</v>
      </c>
      <c r="J438">
        <v>2</v>
      </c>
      <c r="K438" t="s">
        <v>60</v>
      </c>
      <c r="L438" t="s">
        <v>29</v>
      </c>
      <c r="M438">
        <v>4</v>
      </c>
      <c r="N438" t="s">
        <v>30</v>
      </c>
      <c r="O438">
        <v>23</v>
      </c>
      <c r="P438" t="s">
        <v>29</v>
      </c>
      <c r="Q438" t="s">
        <v>55</v>
      </c>
      <c r="R438">
        <v>1</v>
      </c>
      <c r="S438" t="s">
        <v>44</v>
      </c>
      <c r="T438">
        <v>1</v>
      </c>
      <c r="U438" t="s">
        <v>29</v>
      </c>
      <c r="V438" t="s">
        <v>33</v>
      </c>
      <c r="W438" t="s">
        <v>34</v>
      </c>
    </row>
    <row r="439" spans="1:23">
      <c r="A439" t="s">
        <v>41</v>
      </c>
      <c r="B439">
        <v>24</v>
      </c>
      <c r="C439" t="str">
        <f t="shared" si="12"/>
        <v>1_2_years</v>
      </c>
      <c r="D439" t="s">
        <v>24</v>
      </c>
      <c r="E439" t="s">
        <v>50</v>
      </c>
      <c r="F439">
        <v>1287</v>
      </c>
      <c r="G439" t="str">
        <f t="shared" si="13"/>
        <v>1000_2000</v>
      </c>
      <c r="H439" t="s">
        <v>57</v>
      </c>
      <c r="I439" t="s">
        <v>27</v>
      </c>
      <c r="J439">
        <v>4</v>
      </c>
      <c r="K439" t="s">
        <v>39</v>
      </c>
      <c r="L439" t="s">
        <v>29</v>
      </c>
      <c r="M439">
        <v>4</v>
      </c>
      <c r="N439" t="s">
        <v>30</v>
      </c>
      <c r="O439">
        <v>37</v>
      </c>
      <c r="P439" t="s">
        <v>29</v>
      </c>
      <c r="Q439" t="s">
        <v>31</v>
      </c>
      <c r="R439">
        <v>2</v>
      </c>
      <c r="S439" t="s">
        <v>32</v>
      </c>
      <c r="T439">
        <v>1</v>
      </c>
      <c r="U439" t="s">
        <v>33</v>
      </c>
      <c r="V439" t="s">
        <v>33</v>
      </c>
      <c r="W439" t="s">
        <v>34</v>
      </c>
    </row>
    <row r="440" spans="1:23">
      <c r="A440" t="s">
        <v>23</v>
      </c>
      <c r="B440">
        <v>42</v>
      </c>
      <c r="C440" t="str">
        <f t="shared" si="12"/>
        <v>up_2_years</v>
      </c>
      <c r="D440" t="s">
        <v>24</v>
      </c>
      <c r="E440" t="s">
        <v>72</v>
      </c>
      <c r="F440">
        <v>3394</v>
      </c>
      <c r="G440" t="str">
        <f t="shared" si="13"/>
        <v>up_2000</v>
      </c>
      <c r="H440" t="s">
        <v>37</v>
      </c>
      <c r="I440" t="s">
        <v>59</v>
      </c>
      <c r="J440">
        <v>4</v>
      </c>
      <c r="K440" t="s">
        <v>28</v>
      </c>
      <c r="L440" t="s">
        <v>70</v>
      </c>
      <c r="M440">
        <v>4</v>
      </c>
      <c r="N440" t="s">
        <v>54</v>
      </c>
      <c r="O440">
        <v>65</v>
      </c>
      <c r="P440" t="s">
        <v>29</v>
      </c>
      <c r="Q440" t="s">
        <v>31</v>
      </c>
      <c r="R440">
        <v>2</v>
      </c>
      <c r="S440" t="s">
        <v>73</v>
      </c>
      <c r="T440">
        <v>1</v>
      </c>
      <c r="U440" t="s">
        <v>29</v>
      </c>
      <c r="V440" t="s">
        <v>33</v>
      </c>
      <c r="W440" t="s">
        <v>34</v>
      </c>
    </row>
    <row r="441" spans="1:23">
      <c r="A441" t="s">
        <v>67</v>
      </c>
      <c r="B441">
        <v>12</v>
      </c>
      <c r="C441" t="str">
        <f t="shared" si="12"/>
        <v>lo_1_year</v>
      </c>
      <c r="D441" t="s">
        <v>68</v>
      </c>
      <c r="E441" t="s">
        <v>62</v>
      </c>
      <c r="F441">
        <v>609</v>
      </c>
      <c r="G441" t="str">
        <f t="shared" si="13"/>
        <v>lo_1000</v>
      </c>
      <c r="H441" t="s">
        <v>37</v>
      </c>
      <c r="I441" t="s">
        <v>61</v>
      </c>
      <c r="J441">
        <v>4</v>
      </c>
      <c r="K441" t="s">
        <v>39</v>
      </c>
      <c r="L441" t="s">
        <v>29</v>
      </c>
      <c r="M441">
        <v>1</v>
      </c>
      <c r="N441" t="s">
        <v>30</v>
      </c>
      <c r="O441">
        <v>26</v>
      </c>
      <c r="P441" t="s">
        <v>29</v>
      </c>
      <c r="Q441" t="s">
        <v>31</v>
      </c>
      <c r="R441">
        <v>1</v>
      </c>
      <c r="S441" t="s">
        <v>73</v>
      </c>
      <c r="T441">
        <v>1</v>
      </c>
      <c r="U441" t="s">
        <v>29</v>
      </c>
      <c r="V441" t="s">
        <v>33</v>
      </c>
      <c r="W441" t="s">
        <v>40</v>
      </c>
    </row>
    <row r="442" spans="1:23">
      <c r="A442" t="s">
        <v>41</v>
      </c>
      <c r="B442">
        <v>12</v>
      </c>
      <c r="C442" t="str">
        <f t="shared" si="12"/>
        <v>lo_1_year</v>
      </c>
      <c r="D442" t="s">
        <v>36</v>
      </c>
      <c r="E442" t="s">
        <v>50</v>
      </c>
      <c r="F442">
        <v>1884</v>
      </c>
      <c r="G442" t="str">
        <f t="shared" si="13"/>
        <v>1000_2000</v>
      </c>
      <c r="H442" t="s">
        <v>37</v>
      </c>
      <c r="I442" t="s">
        <v>27</v>
      </c>
      <c r="J442">
        <v>4</v>
      </c>
      <c r="K442" t="s">
        <v>28</v>
      </c>
      <c r="L442" t="s">
        <v>29</v>
      </c>
      <c r="M442">
        <v>4</v>
      </c>
      <c r="N442" t="s">
        <v>54</v>
      </c>
      <c r="O442">
        <v>39</v>
      </c>
      <c r="P442" t="s">
        <v>29</v>
      </c>
      <c r="Q442" t="s">
        <v>31</v>
      </c>
      <c r="R442">
        <v>1</v>
      </c>
      <c r="S442" t="s">
        <v>56</v>
      </c>
      <c r="T442">
        <v>1</v>
      </c>
      <c r="U442" t="s">
        <v>33</v>
      </c>
      <c r="V442" t="s">
        <v>33</v>
      </c>
      <c r="W442" t="s">
        <v>34</v>
      </c>
    </row>
    <row r="443" spans="1:23">
      <c r="A443" t="s">
        <v>23</v>
      </c>
      <c r="B443">
        <v>12</v>
      </c>
      <c r="C443" t="str">
        <f t="shared" si="12"/>
        <v>lo_1_year</v>
      </c>
      <c r="D443" t="s">
        <v>36</v>
      </c>
      <c r="E443" t="s">
        <v>45</v>
      </c>
      <c r="F443">
        <v>1620</v>
      </c>
      <c r="G443" t="str">
        <f t="shared" si="13"/>
        <v>1000_2000</v>
      </c>
      <c r="H443" t="s">
        <v>37</v>
      </c>
      <c r="I443" t="s">
        <v>38</v>
      </c>
      <c r="J443">
        <v>2</v>
      </c>
      <c r="K443" t="s">
        <v>39</v>
      </c>
      <c r="L443" t="s">
        <v>70</v>
      </c>
      <c r="M443">
        <v>3</v>
      </c>
      <c r="N443" t="s">
        <v>47</v>
      </c>
      <c r="O443">
        <v>30</v>
      </c>
      <c r="P443" t="s">
        <v>29</v>
      </c>
      <c r="Q443" t="s">
        <v>31</v>
      </c>
      <c r="R443">
        <v>1</v>
      </c>
      <c r="S443" t="s">
        <v>32</v>
      </c>
      <c r="T443">
        <v>1</v>
      </c>
      <c r="U443" t="s">
        <v>29</v>
      </c>
      <c r="V443" t="s">
        <v>33</v>
      </c>
      <c r="W443" t="s">
        <v>34</v>
      </c>
    </row>
    <row r="444" spans="1:23">
      <c r="A444" t="s">
        <v>35</v>
      </c>
      <c r="B444">
        <v>20</v>
      </c>
      <c r="C444" t="str">
        <f t="shared" si="12"/>
        <v>1_2_years</v>
      </c>
      <c r="D444" t="s">
        <v>49</v>
      </c>
      <c r="E444" t="s">
        <v>74</v>
      </c>
      <c r="F444">
        <v>2629</v>
      </c>
      <c r="G444" t="str">
        <f t="shared" si="13"/>
        <v>up_2000</v>
      </c>
      <c r="H444" t="s">
        <v>37</v>
      </c>
      <c r="I444" t="s">
        <v>38</v>
      </c>
      <c r="J444">
        <v>2</v>
      </c>
      <c r="K444" t="s">
        <v>28</v>
      </c>
      <c r="L444" t="s">
        <v>29</v>
      </c>
      <c r="M444">
        <v>3</v>
      </c>
      <c r="N444" t="s">
        <v>54</v>
      </c>
      <c r="O444">
        <v>29</v>
      </c>
      <c r="P444" t="s">
        <v>65</v>
      </c>
      <c r="Q444" t="s">
        <v>31</v>
      </c>
      <c r="R444">
        <v>2</v>
      </c>
      <c r="S444" t="s">
        <v>32</v>
      </c>
      <c r="T444">
        <v>1</v>
      </c>
      <c r="U444" t="s">
        <v>33</v>
      </c>
      <c r="V444" t="s">
        <v>33</v>
      </c>
      <c r="W444" t="s">
        <v>34</v>
      </c>
    </row>
    <row r="445" spans="1:23">
      <c r="A445" t="s">
        <v>41</v>
      </c>
      <c r="B445">
        <v>12</v>
      </c>
      <c r="C445" t="str">
        <f t="shared" si="12"/>
        <v>lo_1_year</v>
      </c>
      <c r="D445" t="s">
        <v>36</v>
      </c>
      <c r="E445" t="s">
        <v>42</v>
      </c>
      <c r="F445">
        <v>719</v>
      </c>
      <c r="G445" t="str">
        <f t="shared" si="13"/>
        <v>lo_1000</v>
      </c>
      <c r="H445" t="s">
        <v>37</v>
      </c>
      <c r="I445" t="s">
        <v>27</v>
      </c>
      <c r="J445">
        <v>4</v>
      </c>
      <c r="K445" t="s">
        <v>28</v>
      </c>
      <c r="L445" t="s">
        <v>29</v>
      </c>
      <c r="M445">
        <v>4</v>
      </c>
      <c r="N445" t="s">
        <v>54</v>
      </c>
      <c r="O445">
        <v>41</v>
      </c>
      <c r="P445" t="s">
        <v>65</v>
      </c>
      <c r="Q445" t="s">
        <v>31</v>
      </c>
      <c r="R445">
        <v>1</v>
      </c>
      <c r="S445" t="s">
        <v>44</v>
      </c>
      <c r="T445">
        <v>2</v>
      </c>
      <c r="U445" t="s">
        <v>29</v>
      </c>
      <c r="V445" t="s">
        <v>33</v>
      </c>
      <c r="W445" t="s">
        <v>40</v>
      </c>
    </row>
    <row r="446" spans="1:23">
      <c r="A446" t="s">
        <v>35</v>
      </c>
      <c r="B446">
        <v>48</v>
      </c>
      <c r="C446" t="str">
        <f t="shared" si="12"/>
        <v>up_2_years</v>
      </c>
      <c r="D446" t="s">
        <v>24</v>
      </c>
      <c r="E446" t="s">
        <v>45</v>
      </c>
      <c r="F446">
        <v>5096</v>
      </c>
      <c r="G446" t="str">
        <f t="shared" si="13"/>
        <v>up_2000</v>
      </c>
      <c r="H446" t="s">
        <v>37</v>
      </c>
      <c r="I446" t="s">
        <v>38</v>
      </c>
      <c r="J446">
        <v>2</v>
      </c>
      <c r="K446" t="s">
        <v>39</v>
      </c>
      <c r="L446" t="s">
        <v>29</v>
      </c>
      <c r="M446">
        <v>3</v>
      </c>
      <c r="N446" t="s">
        <v>54</v>
      </c>
      <c r="O446">
        <v>30</v>
      </c>
      <c r="P446" t="s">
        <v>29</v>
      </c>
      <c r="Q446" t="s">
        <v>31</v>
      </c>
      <c r="R446">
        <v>1</v>
      </c>
      <c r="S446" t="s">
        <v>56</v>
      </c>
      <c r="T446">
        <v>1</v>
      </c>
      <c r="U446" t="s">
        <v>33</v>
      </c>
      <c r="V446" t="s">
        <v>33</v>
      </c>
      <c r="W446" t="s">
        <v>40</v>
      </c>
    </row>
    <row r="447" spans="1:23">
      <c r="A447" t="s">
        <v>41</v>
      </c>
      <c r="B447">
        <v>9</v>
      </c>
      <c r="C447" t="str">
        <f t="shared" si="12"/>
        <v>lo_1_year</v>
      </c>
      <c r="D447" t="s">
        <v>24</v>
      </c>
      <c r="E447" t="s">
        <v>42</v>
      </c>
      <c r="F447">
        <v>1244</v>
      </c>
      <c r="G447" t="str">
        <f t="shared" si="13"/>
        <v>1000_2000</v>
      </c>
      <c r="H447" t="s">
        <v>26</v>
      </c>
      <c r="I447" t="s">
        <v>27</v>
      </c>
      <c r="J447">
        <v>4</v>
      </c>
      <c r="K447" t="s">
        <v>39</v>
      </c>
      <c r="L447" t="s">
        <v>29</v>
      </c>
      <c r="M447">
        <v>4</v>
      </c>
      <c r="N447" t="s">
        <v>47</v>
      </c>
      <c r="O447">
        <v>41</v>
      </c>
      <c r="P447" t="s">
        <v>29</v>
      </c>
      <c r="Q447" t="s">
        <v>55</v>
      </c>
      <c r="R447">
        <v>2</v>
      </c>
      <c r="S447" t="s">
        <v>44</v>
      </c>
      <c r="T447">
        <v>1</v>
      </c>
      <c r="U447" t="s">
        <v>29</v>
      </c>
      <c r="V447" t="s">
        <v>33</v>
      </c>
      <c r="W447" t="s">
        <v>34</v>
      </c>
    </row>
    <row r="448" spans="1:23">
      <c r="A448" t="s">
        <v>23</v>
      </c>
      <c r="B448">
        <v>36</v>
      </c>
      <c r="C448" t="str">
        <f t="shared" si="12"/>
        <v>up_2_years</v>
      </c>
      <c r="D448" t="s">
        <v>36</v>
      </c>
      <c r="E448" t="s">
        <v>50</v>
      </c>
      <c r="F448">
        <v>1842</v>
      </c>
      <c r="G448" t="str">
        <f t="shared" si="13"/>
        <v>1000_2000</v>
      </c>
      <c r="H448" t="s">
        <v>37</v>
      </c>
      <c r="I448" t="s">
        <v>61</v>
      </c>
      <c r="J448">
        <v>4</v>
      </c>
      <c r="K448" t="s">
        <v>39</v>
      </c>
      <c r="L448" t="s">
        <v>29</v>
      </c>
      <c r="M448">
        <v>4</v>
      </c>
      <c r="N448" t="s">
        <v>54</v>
      </c>
      <c r="O448">
        <v>34</v>
      </c>
      <c r="P448" t="s">
        <v>29</v>
      </c>
      <c r="Q448" t="s">
        <v>31</v>
      </c>
      <c r="R448">
        <v>1</v>
      </c>
      <c r="S448" t="s">
        <v>32</v>
      </c>
      <c r="T448">
        <v>1</v>
      </c>
      <c r="U448" t="s">
        <v>33</v>
      </c>
      <c r="V448" t="s">
        <v>33</v>
      </c>
      <c r="W448" t="s">
        <v>40</v>
      </c>
    </row>
    <row r="449" spans="1:23">
      <c r="A449" t="s">
        <v>35</v>
      </c>
      <c r="B449">
        <v>7</v>
      </c>
      <c r="C449" t="str">
        <f t="shared" si="12"/>
        <v>lo_1_year</v>
      </c>
      <c r="D449" t="s">
        <v>36</v>
      </c>
      <c r="E449" t="s">
        <v>25</v>
      </c>
      <c r="F449">
        <v>2576</v>
      </c>
      <c r="G449" t="str">
        <f t="shared" si="13"/>
        <v>up_2000</v>
      </c>
      <c r="H449" t="s">
        <v>37</v>
      </c>
      <c r="I449" t="s">
        <v>38</v>
      </c>
      <c r="J449">
        <v>2</v>
      </c>
      <c r="K449" t="s">
        <v>28</v>
      </c>
      <c r="L449" t="s">
        <v>46</v>
      </c>
      <c r="M449">
        <v>2</v>
      </c>
      <c r="N449" t="s">
        <v>30</v>
      </c>
      <c r="O449">
        <v>35</v>
      </c>
      <c r="P449" t="s">
        <v>29</v>
      </c>
      <c r="Q449" t="s">
        <v>31</v>
      </c>
      <c r="R449">
        <v>1</v>
      </c>
      <c r="S449" t="s">
        <v>32</v>
      </c>
      <c r="T449">
        <v>1</v>
      </c>
      <c r="U449" t="s">
        <v>29</v>
      </c>
      <c r="V449" t="s">
        <v>33</v>
      </c>
      <c r="W449" t="s">
        <v>34</v>
      </c>
    </row>
    <row r="450" spans="1:23">
      <c r="A450" t="s">
        <v>67</v>
      </c>
      <c r="B450">
        <v>12</v>
      </c>
      <c r="C450" t="str">
        <f t="shared" ref="C450:C513" si="14">IF(B450&lt;=12,"lo_1_year",IF(B450&lt;=24,"1_2_years","up_2_years"))</f>
        <v>lo_1_year</v>
      </c>
      <c r="D450" t="s">
        <v>36</v>
      </c>
      <c r="E450" t="s">
        <v>45</v>
      </c>
      <c r="F450">
        <v>1424</v>
      </c>
      <c r="G450" t="str">
        <f t="shared" ref="G450:G513" si="15">IF(F450&lt;=1000,"lo_1000",IF(F450&lt;=2000,"1000_2000","up_2000"))</f>
        <v>1000_2000</v>
      </c>
      <c r="H450" t="s">
        <v>26</v>
      </c>
      <c r="I450" t="s">
        <v>27</v>
      </c>
      <c r="J450">
        <v>3</v>
      </c>
      <c r="K450" t="s">
        <v>39</v>
      </c>
      <c r="L450" t="s">
        <v>29</v>
      </c>
      <c r="M450">
        <v>4</v>
      </c>
      <c r="N450" t="s">
        <v>30</v>
      </c>
      <c r="O450">
        <v>55</v>
      </c>
      <c r="P450" t="s">
        <v>29</v>
      </c>
      <c r="Q450" t="s">
        <v>31</v>
      </c>
      <c r="R450">
        <v>1</v>
      </c>
      <c r="S450" t="s">
        <v>56</v>
      </c>
      <c r="T450">
        <v>1</v>
      </c>
      <c r="U450" t="s">
        <v>33</v>
      </c>
      <c r="V450" t="s">
        <v>33</v>
      </c>
      <c r="W450" t="s">
        <v>34</v>
      </c>
    </row>
    <row r="451" spans="1:23">
      <c r="A451" t="s">
        <v>35</v>
      </c>
      <c r="B451">
        <v>15</v>
      </c>
      <c r="C451" t="str">
        <f t="shared" si="14"/>
        <v>1_2_years</v>
      </c>
      <c r="D451" t="s">
        <v>49</v>
      </c>
      <c r="E451" t="s">
        <v>72</v>
      </c>
      <c r="F451">
        <v>1512</v>
      </c>
      <c r="G451" t="str">
        <f t="shared" si="15"/>
        <v>1000_2000</v>
      </c>
      <c r="H451" t="s">
        <v>57</v>
      </c>
      <c r="I451" t="s">
        <v>38</v>
      </c>
      <c r="J451">
        <v>3</v>
      </c>
      <c r="K451" t="s">
        <v>60</v>
      </c>
      <c r="L451" t="s">
        <v>29</v>
      </c>
      <c r="M451">
        <v>3</v>
      </c>
      <c r="N451" t="s">
        <v>47</v>
      </c>
      <c r="O451">
        <v>61</v>
      </c>
      <c r="P451" t="s">
        <v>69</v>
      </c>
      <c r="Q451" t="s">
        <v>31</v>
      </c>
      <c r="R451">
        <v>2</v>
      </c>
      <c r="S451" t="s">
        <v>32</v>
      </c>
      <c r="T451">
        <v>1</v>
      </c>
      <c r="U451" t="s">
        <v>29</v>
      </c>
      <c r="V451" t="s">
        <v>33</v>
      </c>
      <c r="W451" t="s">
        <v>40</v>
      </c>
    </row>
    <row r="452" spans="1:23">
      <c r="A452" t="s">
        <v>41</v>
      </c>
      <c r="B452">
        <v>36</v>
      </c>
      <c r="C452" t="str">
        <f t="shared" si="14"/>
        <v>up_2_years</v>
      </c>
      <c r="D452" t="s">
        <v>24</v>
      </c>
      <c r="E452" t="s">
        <v>53</v>
      </c>
      <c r="F452">
        <v>11054</v>
      </c>
      <c r="G452" t="str">
        <f t="shared" si="15"/>
        <v>up_2000</v>
      </c>
      <c r="H452" t="s">
        <v>26</v>
      </c>
      <c r="I452" t="s">
        <v>38</v>
      </c>
      <c r="J452">
        <v>4</v>
      </c>
      <c r="K452" t="s">
        <v>28</v>
      </c>
      <c r="L452" t="s">
        <v>29</v>
      </c>
      <c r="M452">
        <v>2</v>
      </c>
      <c r="N452" t="s">
        <v>54</v>
      </c>
      <c r="O452">
        <v>30</v>
      </c>
      <c r="P452" t="s">
        <v>29</v>
      </c>
      <c r="Q452" t="s">
        <v>31</v>
      </c>
      <c r="R452">
        <v>1</v>
      </c>
      <c r="S452" t="s">
        <v>56</v>
      </c>
      <c r="T452">
        <v>1</v>
      </c>
      <c r="U452" t="s">
        <v>33</v>
      </c>
      <c r="V452" t="s">
        <v>33</v>
      </c>
      <c r="W452" t="s">
        <v>34</v>
      </c>
    </row>
    <row r="453" spans="1:23">
      <c r="A453" t="s">
        <v>41</v>
      </c>
      <c r="B453">
        <v>6</v>
      </c>
      <c r="C453" t="str">
        <f t="shared" si="14"/>
        <v>lo_1_year</v>
      </c>
      <c r="D453" t="s">
        <v>36</v>
      </c>
      <c r="E453" t="s">
        <v>25</v>
      </c>
      <c r="F453">
        <v>518</v>
      </c>
      <c r="G453" t="str">
        <f t="shared" si="15"/>
        <v>lo_1000</v>
      </c>
      <c r="H453" t="s">
        <v>37</v>
      </c>
      <c r="I453" t="s">
        <v>38</v>
      </c>
      <c r="J453">
        <v>3</v>
      </c>
      <c r="K453" t="s">
        <v>39</v>
      </c>
      <c r="L453" t="s">
        <v>29</v>
      </c>
      <c r="M453">
        <v>1</v>
      </c>
      <c r="N453" t="s">
        <v>30</v>
      </c>
      <c r="O453">
        <v>29</v>
      </c>
      <c r="P453" t="s">
        <v>29</v>
      </c>
      <c r="Q453" t="s">
        <v>31</v>
      </c>
      <c r="R453">
        <v>1</v>
      </c>
      <c r="S453" t="s">
        <v>32</v>
      </c>
      <c r="T453">
        <v>1</v>
      </c>
      <c r="U453" t="s">
        <v>29</v>
      </c>
      <c r="V453" t="s">
        <v>33</v>
      </c>
      <c r="W453" t="s">
        <v>34</v>
      </c>
    </row>
    <row r="454" spans="1:23">
      <c r="A454" t="s">
        <v>41</v>
      </c>
      <c r="B454">
        <v>12</v>
      </c>
      <c r="C454" t="str">
        <f t="shared" si="14"/>
        <v>lo_1_year</v>
      </c>
      <c r="D454" t="s">
        <v>64</v>
      </c>
      <c r="E454" t="s">
        <v>45</v>
      </c>
      <c r="F454">
        <v>2759</v>
      </c>
      <c r="G454" t="str">
        <f t="shared" si="15"/>
        <v>up_2000</v>
      </c>
      <c r="H454" t="s">
        <v>37</v>
      </c>
      <c r="I454" t="s">
        <v>27</v>
      </c>
      <c r="J454">
        <v>2</v>
      </c>
      <c r="K454" t="s">
        <v>28</v>
      </c>
      <c r="L454" t="s">
        <v>29</v>
      </c>
      <c r="M454">
        <v>4</v>
      </c>
      <c r="N454" t="s">
        <v>47</v>
      </c>
      <c r="O454">
        <v>34</v>
      </c>
      <c r="P454" t="s">
        <v>29</v>
      </c>
      <c r="Q454" t="s">
        <v>31</v>
      </c>
      <c r="R454">
        <v>2</v>
      </c>
      <c r="S454" t="s">
        <v>32</v>
      </c>
      <c r="T454">
        <v>1</v>
      </c>
      <c r="U454" t="s">
        <v>29</v>
      </c>
      <c r="V454" t="s">
        <v>33</v>
      </c>
      <c r="W454" t="s">
        <v>34</v>
      </c>
    </row>
    <row r="455" spans="1:23">
      <c r="A455" t="s">
        <v>41</v>
      </c>
      <c r="B455">
        <v>24</v>
      </c>
      <c r="C455" t="str">
        <f t="shared" si="14"/>
        <v>1_2_years</v>
      </c>
      <c r="D455" t="s">
        <v>36</v>
      </c>
      <c r="E455" t="s">
        <v>53</v>
      </c>
      <c r="F455">
        <v>2670</v>
      </c>
      <c r="G455" t="str">
        <f t="shared" si="15"/>
        <v>up_2000</v>
      </c>
      <c r="H455" t="s">
        <v>37</v>
      </c>
      <c r="I455" t="s">
        <v>27</v>
      </c>
      <c r="J455">
        <v>4</v>
      </c>
      <c r="K455" t="s">
        <v>28</v>
      </c>
      <c r="L455" t="s">
        <v>29</v>
      </c>
      <c r="M455">
        <v>4</v>
      </c>
      <c r="N455" t="s">
        <v>54</v>
      </c>
      <c r="O455">
        <v>35</v>
      </c>
      <c r="P455" t="s">
        <v>29</v>
      </c>
      <c r="Q455" t="s">
        <v>31</v>
      </c>
      <c r="R455">
        <v>1</v>
      </c>
      <c r="S455" t="s">
        <v>56</v>
      </c>
      <c r="T455">
        <v>1</v>
      </c>
      <c r="U455" t="s">
        <v>33</v>
      </c>
      <c r="V455" t="s">
        <v>33</v>
      </c>
      <c r="W455" t="s">
        <v>34</v>
      </c>
    </row>
    <row r="456" spans="1:23">
      <c r="A456" t="s">
        <v>23</v>
      </c>
      <c r="B456">
        <v>24</v>
      </c>
      <c r="C456" t="str">
        <f t="shared" si="14"/>
        <v>1_2_years</v>
      </c>
      <c r="D456" t="s">
        <v>36</v>
      </c>
      <c r="E456" t="s">
        <v>50</v>
      </c>
      <c r="F456">
        <v>4817</v>
      </c>
      <c r="G456" t="str">
        <f t="shared" si="15"/>
        <v>up_2000</v>
      </c>
      <c r="H456" t="s">
        <v>37</v>
      </c>
      <c r="I456" t="s">
        <v>43</v>
      </c>
      <c r="J456">
        <v>2</v>
      </c>
      <c r="K456" t="s">
        <v>28</v>
      </c>
      <c r="L456" t="s">
        <v>70</v>
      </c>
      <c r="M456">
        <v>3</v>
      </c>
      <c r="N456" t="s">
        <v>47</v>
      </c>
      <c r="O456">
        <v>31</v>
      </c>
      <c r="P456" t="s">
        <v>29</v>
      </c>
      <c r="Q456" t="s">
        <v>31</v>
      </c>
      <c r="R456">
        <v>1</v>
      </c>
      <c r="S456" t="s">
        <v>32</v>
      </c>
      <c r="T456">
        <v>1</v>
      </c>
      <c r="U456" t="s">
        <v>33</v>
      </c>
      <c r="V456" t="s">
        <v>33</v>
      </c>
      <c r="W456" t="s">
        <v>40</v>
      </c>
    </row>
    <row r="457" spans="1:23">
      <c r="A457" t="s">
        <v>41</v>
      </c>
      <c r="B457">
        <v>24</v>
      </c>
      <c r="C457" t="str">
        <f t="shared" si="14"/>
        <v>1_2_years</v>
      </c>
      <c r="D457" t="s">
        <v>36</v>
      </c>
      <c r="E457" t="s">
        <v>53</v>
      </c>
      <c r="F457">
        <v>2679</v>
      </c>
      <c r="G457" t="str">
        <f t="shared" si="15"/>
        <v>up_2000</v>
      </c>
      <c r="H457" t="s">
        <v>37</v>
      </c>
      <c r="I457" t="s">
        <v>61</v>
      </c>
      <c r="J457">
        <v>4</v>
      </c>
      <c r="K457" t="s">
        <v>39</v>
      </c>
      <c r="L457" t="s">
        <v>29</v>
      </c>
      <c r="M457">
        <v>1</v>
      </c>
      <c r="N457" t="s">
        <v>51</v>
      </c>
      <c r="O457">
        <v>29</v>
      </c>
      <c r="P457" t="s">
        <v>29</v>
      </c>
      <c r="Q457" t="s">
        <v>31</v>
      </c>
      <c r="R457">
        <v>1</v>
      </c>
      <c r="S457" t="s">
        <v>56</v>
      </c>
      <c r="T457">
        <v>1</v>
      </c>
      <c r="U457" t="s">
        <v>33</v>
      </c>
      <c r="V457" t="s">
        <v>33</v>
      </c>
      <c r="W457" t="s">
        <v>34</v>
      </c>
    </row>
    <row r="458" spans="1:23">
      <c r="A458" t="s">
        <v>23</v>
      </c>
      <c r="B458">
        <v>11</v>
      </c>
      <c r="C458" t="str">
        <f t="shared" si="14"/>
        <v>lo_1_year</v>
      </c>
      <c r="D458" t="s">
        <v>24</v>
      </c>
      <c r="E458" t="s">
        <v>50</v>
      </c>
      <c r="F458">
        <v>3905</v>
      </c>
      <c r="G458" t="str">
        <f t="shared" si="15"/>
        <v>up_2000</v>
      </c>
      <c r="H458" t="s">
        <v>37</v>
      </c>
      <c r="I458" t="s">
        <v>38</v>
      </c>
      <c r="J458">
        <v>2</v>
      </c>
      <c r="K458" t="s">
        <v>28</v>
      </c>
      <c r="L458" t="s">
        <v>29</v>
      </c>
      <c r="M458">
        <v>2</v>
      </c>
      <c r="N458" t="s">
        <v>30</v>
      </c>
      <c r="O458">
        <v>36</v>
      </c>
      <c r="P458" t="s">
        <v>29</v>
      </c>
      <c r="Q458" t="s">
        <v>55</v>
      </c>
      <c r="R458">
        <v>2</v>
      </c>
      <c r="S458" t="s">
        <v>32</v>
      </c>
      <c r="T458">
        <v>2</v>
      </c>
      <c r="U458" t="s">
        <v>29</v>
      </c>
      <c r="V458" t="s">
        <v>33</v>
      </c>
      <c r="W458" t="s">
        <v>34</v>
      </c>
    </row>
    <row r="459" spans="1:23">
      <c r="A459" t="s">
        <v>23</v>
      </c>
      <c r="B459">
        <v>12</v>
      </c>
      <c r="C459" t="str">
        <f t="shared" si="14"/>
        <v>lo_1_year</v>
      </c>
      <c r="D459" t="s">
        <v>36</v>
      </c>
      <c r="E459" t="s">
        <v>53</v>
      </c>
      <c r="F459">
        <v>3386</v>
      </c>
      <c r="G459" t="str">
        <f t="shared" si="15"/>
        <v>up_2000</v>
      </c>
      <c r="H459" t="s">
        <v>37</v>
      </c>
      <c r="I459" t="s">
        <v>27</v>
      </c>
      <c r="J459">
        <v>3</v>
      </c>
      <c r="K459" t="s">
        <v>28</v>
      </c>
      <c r="L459" t="s">
        <v>29</v>
      </c>
      <c r="M459">
        <v>4</v>
      </c>
      <c r="N459" t="s">
        <v>51</v>
      </c>
      <c r="O459">
        <v>35</v>
      </c>
      <c r="P459" t="s">
        <v>29</v>
      </c>
      <c r="Q459" t="s">
        <v>48</v>
      </c>
      <c r="R459">
        <v>1</v>
      </c>
      <c r="S459" t="s">
        <v>32</v>
      </c>
      <c r="T459">
        <v>1</v>
      </c>
      <c r="U459" t="s">
        <v>33</v>
      </c>
      <c r="V459" t="s">
        <v>33</v>
      </c>
      <c r="W459" t="s">
        <v>40</v>
      </c>
    </row>
    <row r="460" spans="1:23">
      <c r="A460" t="s">
        <v>23</v>
      </c>
      <c r="B460">
        <v>6</v>
      </c>
      <c r="C460" t="str">
        <f t="shared" si="14"/>
        <v>lo_1_year</v>
      </c>
      <c r="D460" t="s">
        <v>36</v>
      </c>
      <c r="E460" t="s">
        <v>71</v>
      </c>
      <c r="F460">
        <v>343</v>
      </c>
      <c r="G460" t="str">
        <f t="shared" si="15"/>
        <v>lo_1000</v>
      </c>
      <c r="H460" t="s">
        <v>37</v>
      </c>
      <c r="I460" t="s">
        <v>61</v>
      </c>
      <c r="J460">
        <v>4</v>
      </c>
      <c r="K460" t="s">
        <v>39</v>
      </c>
      <c r="L460" t="s">
        <v>29</v>
      </c>
      <c r="M460">
        <v>1</v>
      </c>
      <c r="N460" t="s">
        <v>30</v>
      </c>
      <c r="O460">
        <v>27</v>
      </c>
      <c r="P460" t="s">
        <v>29</v>
      </c>
      <c r="Q460" t="s">
        <v>31</v>
      </c>
      <c r="R460">
        <v>1</v>
      </c>
      <c r="S460" t="s">
        <v>32</v>
      </c>
      <c r="T460">
        <v>1</v>
      </c>
      <c r="U460" t="s">
        <v>29</v>
      </c>
      <c r="V460" t="s">
        <v>33</v>
      </c>
      <c r="W460" t="s">
        <v>34</v>
      </c>
    </row>
    <row r="461" spans="1:23">
      <c r="A461" t="s">
        <v>41</v>
      </c>
      <c r="B461">
        <v>18</v>
      </c>
      <c r="C461" t="str">
        <f t="shared" si="14"/>
        <v>1_2_years</v>
      </c>
      <c r="D461" t="s">
        <v>36</v>
      </c>
      <c r="E461" t="s">
        <v>25</v>
      </c>
      <c r="F461">
        <v>4594</v>
      </c>
      <c r="G461" t="str">
        <f t="shared" si="15"/>
        <v>up_2000</v>
      </c>
      <c r="H461" t="s">
        <v>37</v>
      </c>
      <c r="I461" t="s">
        <v>61</v>
      </c>
      <c r="J461">
        <v>3</v>
      </c>
      <c r="K461" t="s">
        <v>28</v>
      </c>
      <c r="L461" t="s">
        <v>29</v>
      </c>
      <c r="M461">
        <v>2</v>
      </c>
      <c r="N461" t="s">
        <v>54</v>
      </c>
      <c r="O461">
        <v>32</v>
      </c>
      <c r="P461" t="s">
        <v>29</v>
      </c>
      <c r="Q461" t="s">
        <v>31</v>
      </c>
      <c r="R461">
        <v>1</v>
      </c>
      <c r="S461" t="s">
        <v>32</v>
      </c>
      <c r="T461">
        <v>1</v>
      </c>
      <c r="U461" t="s">
        <v>33</v>
      </c>
      <c r="V461" t="s">
        <v>33</v>
      </c>
      <c r="W461" t="s">
        <v>34</v>
      </c>
    </row>
    <row r="462" spans="1:23">
      <c r="A462" t="s">
        <v>23</v>
      </c>
      <c r="B462">
        <v>36</v>
      </c>
      <c r="C462" t="str">
        <f t="shared" si="14"/>
        <v>up_2_years</v>
      </c>
      <c r="D462" t="s">
        <v>36</v>
      </c>
      <c r="E462" t="s">
        <v>45</v>
      </c>
      <c r="F462">
        <v>3620</v>
      </c>
      <c r="G462" t="str">
        <f t="shared" si="15"/>
        <v>up_2000</v>
      </c>
      <c r="H462" t="s">
        <v>37</v>
      </c>
      <c r="I462" t="s">
        <v>38</v>
      </c>
      <c r="J462">
        <v>1</v>
      </c>
      <c r="K462" t="s">
        <v>28</v>
      </c>
      <c r="L462" t="s">
        <v>46</v>
      </c>
      <c r="M462">
        <v>2</v>
      </c>
      <c r="N462" t="s">
        <v>47</v>
      </c>
      <c r="O462">
        <v>37</v>
      </c>
      <c r="P462" t="s">
        <v>29</v>
      </c>
      <c r="Q462" t="s">
        <v>31</v>
      </c>
      <c r="R462">
        <v>1</v>
      </c>
      <c r="S462" t="s">
        <v>32</v>
      </c>
      <c r="T462">
        <v>2</v>
      </c>
      <c r="U462" t="s">
        <v>29</v>
      </c>
      <c r="V462" t="s">
        <v>33</v>
      </c>
      <c r="W462" t="s">
        <v>34</v>
      </c>
    </row>
    <row r="463" spans="1:23">
      <c r="A463" t="s">
        <v>23</v>
      </c>
      <c r="B463">
        <v>15</v>
      </c>
      <c r="C463" t="str">
        <f t="shared" si="14"/>
        <v>1_2_years</v>
      </c>
      <c r="D463" t="s">
        <v>36</v>
      </c>
      <c r="E463" t="s">
        <v>50</v>
      </c>
      <c r="F463">
        <v>1721</v>
      </c>
      <c r="G463" t="str">
        <f t="shared" si="15"/>
        <v>1000_2000</v>
      </c>
      <c r="H463" t="s">
        <v>37</v>
      </c>
      <c r="I463" t="s">
        <v>61</v>
      </c>
      <c r="J463">
        <v>2</v>
      </c>
      <c r="K463" t="s">
        <v>28</v>
      </c>
      <c r="L463" t="s">
        <v>29</v>
      </c>
      <c r="M463">
        <v>3</v>
      </c>
      <c r="N463" t="s">
        <v>30</v>
      </c>
      <c r="O463">
        <v>36</v>
      </c>
      <c r="P463" t="s">
        <v>29</v>
      </c>
      <c r="Q463" t="s">
        <v>31</v>
      </c>
      <c r="R463">
        <v>1</v>
      </c>
      <c r="S463" t="s">
        <v>32</v>
      </c>
      <c r="T463">
        <v>1</v>
      </c>
      <c r="U463" t="s">
        <v>29</v>
      </c>
      <c r="V463" t="s">
        <v>33</v>
      </c>
      <c r="W463" t="s">
        <v>34</v>
      </c>
    </row>
    <row r="464" spans="1:23">
      <c r="A464" t="s">
        <v>35</v>
      </c>
      <c r="B464">
        <v>12</v>
      </c>
      <c r="C464" t="str">
        <f t="shared" si="14"/>
        <v>lo_1_year</v>
      </c>
      <c r="D464" t="s">
        <v>36</v>
      </c>
      <c r="E464" t="s">
        <v>45</v>
      </c>
      <c r="F464">
        <v>3017</v>
      </c>
      <c r="G464" t="str">
        <f t="shared" si="15"/>
        <v>up_2000</v>
      </c>
      <c r="H464" t="s">
        <v>37</v>
      </c>
      <c r="I464" t="s">
        <v>61</v>
      </c>
      <c r="J464">
        <v>3</v>
      </c>
      <c r="K464" t="s">
        <v>39</v>
      </c>
      <c r="L464" t="s">
        <v>29</v>
      </c>
      <c r="M464">
        <v>1</v>
      </c>
      <c r="N464" t="s">
        <v>30</v>
      </c>
      <c r="O464">
        <v>34</v>
      </c>
      <c r="P464" t="s">
        <v>29</v>
      </c>
      <c r="Q464" t="s">
        <v>55</v>
      </c>
      <c r="R464">
        <v>1</v>
      </c>
      <c r="S464" t="s">
        <v>56</v>
      </c>
      <c r="T464">
        <v>1</v>
      </c>
      <c r="U464" t="s">
        <v>29</v>
      </c>
      <c r="V464" t="s">
        <v>33</v>
      </c>
      <c r="W464" t="s">
        <v>34</v>
      </c>
    </row>
    <row r="465" spans="1:23">
      <c r="A465" t="s">
        <v>35</v>
      </c>
      <c r="B465">
        <v>12</v>
      </c>
      <c r="C465" t="str">
        <f t="shared" si="14"/>
        <v>lo_1_year</v>
      </c>
      <c r="D465" t="s">
        <v>36</v>
      </c>
      <c r="E465" t="s">
        <v>75</v>
      </c>
      <c r="F465">
        <v>754</v>
      </c>
      <c r="G465" t="str">
        <f t="shared" si="15"/>
        <v>lo_1000</v>
      </c>
      <c r="H465" t="s">
        <v>26</v>
      </c>
      <c r="I465" t="s">
        <v>27</v>
      </c>
      <c r="J465">
        <v>4</v>
      </c>
      <c r="K465" t="s">
        <v>28</v>
      </c>
      <c r="L465" t="s">
        <v>29</v>
      </c>
      <c r="M465">
        <v>4</v>
      </c>
      <c r="N465" t="s">
        <v>47</v>
      </c>
      <c r="O465">
        <v>38</v>
      </c>
      <c r="P465" t="s">
        <v>29</v>
      </c>
      <c r="Q465" t="s">
        <v>31</v>
      </c>
      <c r="R465">
        <v>2</v>
      </c>
      <c r="S465" t="s">
        <v>32</v>
      </c>
      <c r="T465">
        <v>1</v>
      </c>
      <c r="U465" t="s">
        <v>29</v>
      </c>
      <c r="V465" t="s">
        <v>33</v>
      </c>
      <c r="W465" t="s">
        <v>34</v>
      </c>
    </row>
    <row r="466" spans="1:23">
      <c r="A466" t="s">
        <v>41</v>
      </c>
      <c r="B466">
        <v>18</v>
      </c>
      <c r="C466" t="str">
        <f t="shared" si="14"/>
        <v>1_2_years</v>
      </c>
      <c r="D466" t="s">
        <v>36</v>
      </c>
      <c r="E466" t="s">
        <v>62</v>
      </c>
      <c r="F466">
        <v>1950</v>
      </c>
      <c r="G466" t="str">
        <f t="shared" si="15"/>
        <v>1000_2000</v>
      </c>
      <c r="H466" t="s">
        <v>37</v>
      </c>
      <c r="I466" t="s">
        <v>43</v>
      </c>
      <c r="J466">
        <v>4</v>
      </c>
      <c r="K466" t="s">
        <v>28</v>
      </c>
      <c r="L466" t="s">
        <v>29</v>
      </c>
      <c r="M466">
        <v>1</v>
      </c>
      <c r="N466" t="s">
        <v>54</v>
      </c>
      <c r="O466">
        <v>34</v>
      </c>
      <c r="P466" t="s">
        <v>69</v>
      </c>
      <c r="Q466" t="s">
        <v>31</v>
      </c>
      <c r="R466">
        <v>2</v>
      </c>
      <c r="S466" t="s">
        <v>32</v>
      </c>
      <c r="T466">
        <v>1</v>
      </c>
      <c r="U466" t="s">
        <v>33</v>
      </c>
      <c r="V466" t="s">
        <v>33</v>
      </c>
      <c r="W466" t="s">
        <v>34</v>
      </c>
    </row>
    <row r="467" spans="1:23">
      <c r="A467" t="s">
        <v>23</v>
      </c>
      <c r="B467">
        <v>24</v>
      </c>
      <c r="C467" t="str">
        <f t="shared" si="14"/>
        <v>1_2_years</v>
      </c>
      <c r="D467" t="s">
        <v>36</v>
      </c>
      <c r="E467" t="s">
        <v>53</v>
      </c>
      <c r="F467">
        <v>2924</v>
      </c>
      <c r="G467" t="str">
        <f t="shared" si="15"/>
        <v>up_2000</v>
      </c>
      <c r="H467" t="s">
        <v>37</v>
      </c>
      <c r="I467" t="s">
        <v>38</v>
      </c>
      <c r="J467">
        <v>3</v>
      </c>
      <c r="K467" t="s">
        <v>28</v>
      </c>
      <c r="L467" t="s">
        <v>46</v>
      </c>
      <c r="M467">
        <v>4</v>
      </c>
      <c r="N467" t="s">
        <v>51</v>
      </c>
      <c r="O467">
        <v>63</v>
      </c>
      <c r="P467" t="s">
        <v>65</v>
      </c>
      <c r="Q467" t="s">
        <v>31</v>
      </c>
      <c r="R467">
        <v>1</v>
      </c>
      <c r="S467" t="s">
        <v>32</v>
      </c>
      <c r="T467">
        <v>2</v>
      </c>
      <c r="U467" t="s">
        <v>33</v>
      </c>
      <c r="V467" t="s">
        <v>33</v>
      </c>
      <c r="W467" t="s">
        <v>34</v>
      </c>
    </row>
    <row r="468" spans="1:23">
      <c r="A468" t="s">
        <v>23</v>
      </c>
      <c r="B468">
        <v>24</v>
      </c>
      <c r="C468" t="str">
        <f t="shared" si="14"/>
        <v>1_2_years</v>
      </c>
      <c r="D468" t="s">
        <v>49</v>
      </c>
      <c r="E468" t="s">
        <v>25</v>
      </c>
      <c r="F468">
        <v>1659</v>
      </c>
      <c r="G468" t="str">
        <f t="shared" si="15"/>
        <v>1000_2000</v>
      </c>
      <c r="H468" t="s">
        <v>37</v>
      </c>
      <c r="I468" t="s">
        <v>61</v>
      </c>
      <c r="J468">
        <v>4</v>
      </c>
      <c r="K468" t="s">
        <v>39</v>
      </c>
      <c r="L468" t="s">
        <v>29</v>
      </c>
      <c r="M468">
        <v>2</v>
      </c>
      <c r="N468" t="s">
        <v>54</v>
      </c>
      <c r="O468">
        <v>29</v>
      </c>
      <c r="P468" t="s">
        <v>29</v>
      </c>
      <c r="Q468" t="s">
        <v>55</v>
      </c>
      <c r="R468">
        <v>1</v>
      </c>
      <c r="S468" t="s">
        <v>44</v>
      </c>
      <c r="T468">
        <v>1</v>
      </c>
      <c r="U468" t="s">
        <v>33</v>
      </c>
      <c r="V468" t="s">
        <v>33</v>
      </c>
      <c r="W468" t="s">
        <v>40</v>
      </c>
    </row>
    <row r="469" spans="1:23">
      <c r="A469" t="s">
        <v>41</v>
      </c>
      <c r="B469">
        <v>48</v>
      </c>
      <c r="C469" t="str">
        <f t="shared" si="14"/>
        <v>up_2_years</v>
      </c>
      <c r="D469" t="s">
        <v>49</v>
      </c>
      <c r="E469" t="s">
        <v>25</v>
      </c>
      <c r="F469">
        <v>7238</v>
      </c>
      <c r="G469" t="str">
        <f t="shared" si="15"/>
        <v>up_2000</v>
      </c>
      <c r="H469" t="s">
        <v>26</v>
      </c>
      <c r="I469" t="s">
        <v>27</v>
      </c>
      <c r="J469">
        <v>3</v>
      </c>
      <c r="K469" t="s">
        <v>28</v>
      </c>
      <c r="L469" t="s">
        <v>29</v>
      </c>
      <c r="M469">
        <v>3</v>
      </c>
      <c r="N469" t="s">
        <v>54</v>
      </c>
      <c r="O469">
        <v>32</v>
      </c>
      <c r="P469" t="s">
        <v>65</v>
      </c>
      <c r="Q469" t="s">
        <v>31</v>
      </c>
      <c r="R469">
        <v>2</v>
      </c>
      <c r="S469" t="s">
        <v>32</v>
      </c>
      <c r="T469">
        <v>2</v>
      </c>
      <c r="U469" t="s">
        <v>29</v>
      </c>
      <c r="V469" t="s">
        <v>33</v>
      </c>
      <c r="W469" t="s">
        <v>34</v>
      </c>
    </row>
    <row r="470" spans="1:23">
      <c r="A470" t="s">
        <v>41</v>
      </c>
      <c r="B470">
        <v>33</v>
      </c>
      <c r="C470" t="str">
        <f t="shared" si="14"/>
        <v>up_2_years</v>
      </c>
      <c r="D470" t="s">
        <v>49</v>
      </c>
      <c r="E470" t="s">
        <v>62</v>
      </c>
      <c r="F470">
        <v>2764</v>
      </c>
      <c r="G470" t="str">
        <f t="shared" si="15"/>
        <v>up_2000</v>
      </c>
      <c r="H470" t="s">
        <v>37</v>
      </c>
      <c r="I470" t="s">
        <v>38</v>
      </c>
      <c r="J470">
        <v>2</v>
      </c>
      <c r="K470" t="s">
        <v>39</v>
      </c>
      <c r="L470" t="s">
        <v>29</v>
      </c>
      <c r="M470">
        <v>2</v>
      </c>
      <c r="N470" t="s">
        <v>54</v>
      </c>
      <c r="O470">
        <v>26</v>
      </c>
      <c r="P470" t="s">
        <v>29</v>
      </c>
      <c r="Q470" t="s">
        <v>31</v>
      </c>
      <c r="R470">
        <v>2</v>
      </c>
      <c r="S470" t="s">
        <v>32</v>
      </c>
      <c r="T470">
        <v>1</v>
      </c>
      <c r="U470" t="s">
        <v>33</v>
      </c>
      <c r="V470" t="s">
        <v>33</v>
      </c>
      <c r="W470" t="s">
        <v>34</v>
      </c>
    </row>
    <row r="471" spans="1:23">
      <c r="A471" t="s">
        <v>41</v>
      </c>
      <c r="B471">
        <v>24</v>
      </c>
      <c r="C471" t="str">
        <f t="shared" si="14"/>
        <v>1_2_years</v>
      </c>
      <c r="D471" t="s">
        <v>49</v>
      </c>
      <c r="E471" t="s">
        <v>53</v>
      </c>
      <c r="F471">
        <v>4679</v>
      </c>
      <c r="G471" t="str">
        <f t="shared" si="15"/>
        <v>up_2000</v>
      </c>
      <c r="H471" t="s">
        <v>37</v>
      </c>
      <c r="I471" t="s">
        <v>43</v>
      </c>
      <c r="J471">
        <v>3</v>
      </c>
      <c r="K471" t="s">
        <v>28</v>
      </c>
      <c r="L471" t="s">
        <v>29</v>
      </c>
      <c r="M471">
        <v>3</v>
      </c>
      <c r="N471" t="s">
        <v>54</v>
      </c>
      <c r="O471">
        <v>35</v>
      </c>
      <c r="P471" t="s">
        <v>29</v>
      </c>
      <c r="Q471" t="s">
        <v>31</v>
      </c>
      <c r="R471">
        <v>2</v>
      </c>
      <c r="S471" t="s">
        <v>44</v>
      </c>
      <c r="T471">
        <v>1</v>
      </c>
      <c r="U471" t="s">
        <v>33</v>
      </c>
      <c r="V471" t="s">
        <v>33</v>
      </c>
      <c r="W471" t="s">
        <v>34</v>
      </c>
    </row>
    <row r="472" spans="1:23">
      <c r="A472" t="s">
        <v>35</v>
      </c>
      <c r="B472">
        <v>24</v>
      </c>
      <c r="C472" t="str">
        <f t="shared" si="14"/>
        <v>1_2_years</v>
      </c>
      <c r="D472" t="s">
        <v>36</v>
      </c>
      <c r="E472" t="s">
        <v>25</v>
      </c>
      <c r="F472">
        <v>3092</v>
      </c>
      <c r="G472" t="str">
        <f t="shared" si="15"/>
        <v>up_2000</v>
      </c>
      <c r="H472" t="s">
        <v>63</v>
      </c>
      <c r="I472" t="s">
        <v>61</v>
      </c>
      <c r="J472">
        <v>3</v>
      </c>
      <c r="K472" t="s">
        <v>60</v>
      </c>
      <c r="L472" t="s">
        <v>29</v>
      </c>
      <c r="M472">
        <v>2</v>
      </c>
      <c r="N472" t="s">
        <v>54</v>
      </c>
      <c r="O472">
        <v>22</v>
      </c>
      <c r="P472" t="s">
        <v>29</v>
      </c>
      <c r="Q472" t="s">
        <v>55</v>
      </c>
      <c r="R472">
        <v>1</v>
      </c>
      <c r="S472" t="s">
        <v>32</v>
      </c>
      <c r="T472">
        <v>1</v>
      </c>
      <c r="U472" t="s">
        <v>33</v>
      </c>
      <c r="V472" t="s">
        <v>33</v>
      </c>
      <c r="W472" t="s">
        <v>40</v>
      </c>
    </row>
    <row r="473" spans="1:23">
      <c r="A473" t="s">
        <v>23</v>
      </c>
      <c r="B473">
        <v>6</v>
      </c>
      <c r="C473" t="str">
        <f t="shared" si="14"/>
        <v>lo_1_year</v>
      </c>
      <c r="D473" t="s">
        <v>36</v>
      </c>
      <c r="E473" t="s">
        <v>42</v>
      </c>
      <c r="F473">
        <v>448</v>
      </c>
      <c r="G473" t="str">
        <f t="shared" si="15"/>
        <v>lo_1000</v>
      </c>
      <c r="H473" t="s">
        <v>37</v>
      </c>
      <c r="I473" t="s">
        <v>61</v>
      </c>
      <c r="J473">
        <v>4</v>
      </c>
      <c r="K473" t="s">
        <v>39</v>
      </c>
      <c r="L473" t="s">
        <v>29</v>
      </c>
      <c r="M473">
        <v>4</v>
      </c>
      <c r="N473" t="s">
        <v>47</v>
      </c>
      <c r="O473">
        <v>23</v>
      </c>
      <c r="P473" t="s">
        <v>29</v>
      </c>
      <c r="Q473" t="s">
        <v>31</v>
      </c>
      <c r="R473">
        <v>1</v>
      </c>
      <c r="S473" t="s">
        <v>32</v>
      </c>
      <c r="T473">
        <v>1</v>
      </c>
      <c r="U473" t="s">
        <v>29</v>
      </c>
      <c r="V473" t="s">
        <v>33</v>
      </c>
      <c r="W473" t="s">
        <v>40</v>
      </c>
    </row>
    <row r="474" spans="1:23">
      <c r="A474" t="s">
        <v>23</v>
      </c>
      <c r="B474">
        <v>9</v>
      </c>
      <c r="C474" t="str">
        <f t="shared" si="14"/>
        <v>lo_1_year</v>
      </c>
      <c r="D474" t="s">
        <v>36</v>
      </c>
      <c r="E474" t="s">
        <v>50</v>
      </c>
      <c r="F474">
        <v>654</v>
      </c>
      <c r="G474" t="str">
        <f t="shared" si="15"/>
        <v>lo_1000</v>
      </c>
      <c r="H474" t="s">
        <v>37</v>
      </c>
      <c r="I474" t="s">
        <v>38</v>
      </c>
      <c r="J474">
        <v>4</v>
      </c>
      <c r="K474" t="s">
        <v>28</v>
      </c>
      <c r="L474" t="s">
        <v>29</v>
      </c>
      <c r="M474">
        <v>3</v>
      </c>
      <c r="N474" t="s">
        <v>54</v>
      </c>
      <c r="O474">
        <v>28</v>
      </c>
      <c r="P474" t="s">
        <v>29</v>
      </c>
      <c r="Q474" t="s">
        <v>31</v>
      </c>
      <c r="R474">
        <v>1</v>
      </c>
      <c r="S474" t="s">
        <v>44</v>
      </c>
      <c r="T474">
        <v>1</v>
      </c>
      <c r="U474" t="s">
        <v>29</v>
      </c>
      <c r="V474" t="s">
        <v>33</v>
      </c>
      <c r="W474" t="s">
        <v>40</v>
      </c>
    </row>
    <row r="475" spans="1:23">
      <c r="A475" t="s">
        <v>41</v>
      </c>
      <c r="B475">
        <v>6</v>
      </c>
      <c r="C475" t="str">
        <f t="shared" si="14"/>
        <v>lo_1_year</v>
      </c>
      <c r="D475" t="s">
        <v>36</v>
      </c>
      <c r="E475" t="s">
        <v>75</v>
      </c>
      <c r="F475">
        <v>1238</v>
      </c>
      <c r="G475" t="str">
        <f t="shared" si="15"/>
        <v>1000_2000</v>
      </c>
      <c r="H475" t="s">
        <v>26</v>
      </c>
      <c r="I475" t="s">
        <v>59</v>
      </c>
      <c r="J475">
        <v>4</v>
      </c>
      <c r="K475" t="s">
        <v>28</v>
      </c>
      <c r="L475" t="s">
        <v>29</v>
      </c>
      <c r="M475">
        <v>4</v>
      </c>
      <c r="N475" t="s">
        <v>47</v>
      </c>
      <c r="O475">
        <v>36</v>
      </c>
      <c r="P475" t="s">
        <v>29</v>
      </c>
      <c r="Q475" t="s">
        <v>31</v>
      </c>
      <c r="R475">
        <v>1</v>
      </c>
      <c r="S475" t="s">
        <v>56</v>
      </c>
      <c r="T475">
        <v>2</v>
      </c>
      <c r="U475" t="s">
        <v>33</v>
      </c>
      <c r="V475" t="s">
        <v>33</v>
      </c>
      <c r="W475" t="s">
        <v>34</v>
      </c>
    </row>
    <row r="476" spans="1:23">
      <c r="A476" t="s">
        <v>35</v>
      </c>
      <c r="B476">
        <v>18</v>
      </c>
      <c r="C476" t="str">
        <f t="shared" si="14"/>
        <v>1_2_years</v>
      </c>
      <c r="D476" t="s">
        <v>24</v>
      </c>
      <c r="E476" t="s">
        <v>25</v>
      </c>
      <c r="F476">
        <v>1245</v>
      </c>
      <c r="G476" t="str">
        <f t="shared" si="15"/>
        <v>1000_2000</v>
      </c>
      <c r="H476" t="s">
        <v>37</v>
      </c>
      <c r="I476" t="s">
        <v>38</v>
      </c>
      <c r="J476">
        <v>4</v>
      </c>
      <c r="K476" t="s">
        <v>60</v>
      </c>
      <c r="L476" t="s">
        <v>29</v>
      </c>
      <c r="M476">
        <v>2</v>
      </c>
      <c r="N476" t="s">
        <v>54</v>
      </c>
      <c r="O476">
        <v>33</v>
      </c>
      <c r="P476" t="s">
        <v>29</v>
      </c>
      <c r="Q476" t="s">
        <v>31</v>
      </c>
      <c r="R476">
        <v>1</v>
      </c>
      <c r="S476" t="s">
        <v>32</v>
      </c>
      <c r="T476">
        <v>1</v>
      </c>
      <c r="U476" t="s">
        <v>29</v>
      </c>
      <c r="V476" t="s">
        <v>33</v>
      </c>
      <c r="W476" t="s">
        <v>40</v>
      </c>
    </row>
    <row r="477" spans="1:23">
      <c r="A477" t="s">
        <v>23</v>
      </c>
      <c r="B477">
        <v>18</v>
      </c>
      <c r="C477" t="str">
        <f t="shared" si="14"/>
        <v>1_2_years</v>
      </c>
      <c r="D477" t="s">
        <v>64</v>
      </c>
      <c r="E477" t="s">
        <v>45</v>
      </c>
      <c r="F477">
        <v>3114</v>
      </c>
      <c r="G477" t="str">
        <f t="shared" si="15"/>
        <v>up_2000</v>
      </c>
      <c r="H477" t="s">
        <v>37</v>
      </c>
      <c r="I477" t="s">
        <v>61</v>
      </c>
      <c r="J477">
        <v>1</v>
      </c>
      <c r="K477" t="s">
        <v>39</v>
      </c>
      <c r="L477" t="s">
        <v>29</v>
      </c>
      <c r="M477">
        <v>4</v>
      </c>
      <c r="N477" t="s">
        <v>47</v>
      </c>
      <c r="O477">
        <v>26</v>
      </c>
      <c r="P477" t="s">
        <v>29</v>
      </c>
      <c r="Q477" t="s">
        <v>55</v>
      </c>
      <c r="R477">
        <v>1</v>
      </c>
      <c r="S477" t="s">
        <v>32</v>
      </c>
      <c r="T477">
        <v>1</v>
      </c>
      <c r="U477" t="s">
        <v>29</v>
      </c>
      <c r="V477" t="s">
        <v>33</v>
      </c>
      <c r="W477" t="s">
        <v>40</v>
      </c>
    </row>
    <row r="478" spans="1:23">
      <c r="A478" t="s">
        <v>41</v>
      </c>
      <c r="B478">
        <v>39</v>
      </c>
      <c r="C478" t="str">
        <f t="shared" si="14"/>
        <v>up_2_years</v>
      </c>
      <c r="D478" t="s">
        <v>36</v>
      </c>
      <c r="E478" t="s">
        <v>53</v>
      </c>
      <c r="F478">
        <v>2569</v>
      </c>
      <c r="G478" t="str">
        <f t="shared" si="15"/>
        <v>up_2000</v>
      </c>
      <c r="H478" t="s">
        <v>52</v>
      </c>
      <c r="I478" t="s">
        <v>38</v>
      </c>
      <c r="J478">
        <v>4</v>
      </c>
      <c r="K478" t="s">
        <v>28</v>
      </c>
      <c r="L478" t="s">
        <v>29</v>
      </c>
      <c r="M478">
        <v>4</v>
      </c>
      <c r="N478" t="s">
        <v>54</v>
      </c>
      <c r="O478">
        <v>24</v>
      </c>
      <c r="P478" t="s">
        <v>29</v>
      </c>
      <c r="Q478" t="s">
        <v>31</v>
      </c>
      <c r="R478">
        <v>1</v>
      </c>
      <c r="S478" t="s">
        <v>32</v>
      </c>
      <c r="T478">
        <v>1</v>
      </c>
      <c r="U478" t="s">
        <v>29</v>
      </c>
      <c r="V478" t="s">
        <v>33</v>
      </c>
      <c r="W478" t="s">
        <v>34</v>
      </c>
    </row>
    <row r="479" spans="1:23">
      <c r="A479" t="s">
        <v>67</v>
      </c>
      <c r="B479">
        <v>24</v>
      </c>
      <c r="C479" t="str">
        <f t="shared" si="14"/>
        <v>1_2_years</v>
      </c>
      <c r="D479" t="s">
        <v>36</v>
      </c>
      <c r="E479" t="s">
        <v>25</v>
      </c>
      <c r="F479">
        <v>5152</v>
      </c>
      <c r="G479" t="str">
        <f t="shared" si="15"/>
        <v>up_2000</v>
      </c>
      <c r="H479" t="s">
        <v>37</v>
      </c>
      <c r="I479" t="s">
        <v>43</v>
      </c>
      <c r="J479">
        <v>4</v>
      </c>
      <c r="K479" t="s">
        <v>28</v>
      </c>
      <c r="L479" t="s">
        <v>29</v>
      </c>
      <c r="M479">
        <v>2</v>
      </c>
      <c r="N479" t="s">
        <v>54</v>
      </c>
      <c r="O479">
        <v>25</v>
      </c>
      <c r="P479" t="s">
        <v>65</v>
      </c>
      <c r="Q479" t="s">
        <v>31</v>
      </c>
      <c r="R479">
        <v>1</v>
      </c>
      <c r="S479" t="s">
        <v>32</v>
      </c>
      <c r="T479">
        <v>1</v>
      </c>
      <c r="U479" t="s">
        <v>29</v>
      </c>
      <c r="V479" t="s">
        <v>33</v>
      </c>
      <c r="W479" t="s">
        <v>34</v>
      </c>
    </row>
    <row r="480" spans="1:23">
      <c r="A480" t="s">
        <v>35</v>
      </c>
      <c r="B480">
        <v>12</v>
      </c>
      <c r="C480" t="str">
        <f t="shared" si="14"/>
        <v>lo_1_year</v>
      </c>
      <c r="D480" t="s">
        <v>36</v>
      </c>
      <c r="E480" t="s">
        <v>62</v>
      </c>
      <c r="F480">
        <v>1037</v>
      </c>
      <c r="G480" t="str">
        <f t="shared" si="15"/>
        <v>1000_2000</v>
      </c>
      <c r="H480" t="s">
        <v>63</v>
      </c>
      <c r="I480" t="s">
        <v>43</v>
      </c>
      <c r="J480">
        <v>3</v>
      </c>
      <c r="K480" t="s">
        <v>28</v>
      </c>
      <c r="L480" t="s">
        <v>29</v>
      </c>
      <c r="M480">
        <v>4</v>
      </c>
      <c r="N480" t="s">
        <v>30</v>
      </c>
      <c r="O480">
        <v>39</v>
      </c>
      <c r="P480" t="s">
        <v>29</v>
      </c>
      <c r="Q480" t="s">
        <v>31</v>
      </c>
      <c r="R480">
        <v>1</v>
      </c>
      <c r="S480" t="s">
        <v>44</v>
      </c>
      <c r="T480">
        <v>1</v>
      </c>
      <c r="U480" t="s">
        <v>29</v>
      </c>
      <c r="V480" t="s">
        <v>33</v>
      </c>
      <c r="W480" t="s">
        <v>34</v>
      </c>
    </row>
    <row r="481" spans="1:23">
      <c r="A481" t="s">
        <v>23</v>
      </c>
      <c r="B481">
        <v>15</v>
      </c>
      <c r="C481" t="str">
        <f t="shared" si="14"/>
        <v>1_2_years</v>
      </c>
      <c r="D481" t="s">
        <v>24</v>
      </c>
      <c r="E481" t="s">
        <v>45</v>
      </c>
      <c r="F481">
        <v>1478</v>
      </c>
      <c r="G481" t="str">
        <f t="shared" si="15"/>
        <v>1000_2000</v>
      </c>
      <c r="H481" t="s">
        <v>37</v>
      </c>
      <c r="I481" t="s">
        <v>27</v>
      </c>
      <c r="J481">
        <v>4</v>
      </c>
      <c r="K481" t="s">
        <v>28</v>
      </c>
      <c r="L481" t="s">
        <v>29</v>
      </c>
      <c r="M481">
        <v>4</v>
      </c>
      <c r="N481" t="s">
        <v>54</v>
      </c>
      <c r="O481">
        <v>44</v>
      </c>
      <c r="P481" t="s">
        <v>29</v>
      </c>
      <c r="Q481" t="s">
        <v>31</v>
      </c>
      <c r="R481">
        <v>2</v>
      </c>
      <c r="S481" t="s">
        <v>32</v>
      </c>
      <c r="T481">
        <v>2</v>
      </c>
      <c r="U481" t="s">
        <v>33</v>
      </c>
      <c r="V481" t="s">
        <v>33</v>
      </c>
      <c r="W481" t="s">
        <v>34</v>
      </c>
    </row>
    <row r="482" spans="1:23">
      <c r="A482" t="s">
        <v>35</v>
      </c>
      <c r="B482">
        <v>12</v>
      </c>
      <c r="C482" t="str">
        <f t="shared" si="14"/>
        <v>lo_1_year</v>
      </c>
      <c r="D482" t="s">
        <v>24</v>
      </c>
      <c r="E482" t="s">
        <v>25</v>
      </c>
      <c r="F482">
        <v>3573</v>
      </c>
      <c r="G482" t="str">
        <f t="shared" si="15"/>
        <v>up_2000</v>
      </c>
      <c r="H482" t="s">
        <v>37</v>
      </c>
      <c r="I482" t="s">
        <v>38</v>
      </c>
      <c r="J482">
        <v>1</v>
      </c>
      <c r="K482" t="s">
        <v>39</v>
      </c>
      <c r="L482" t="s">
        <v>29</v>
      </c>
      <c r="M482">
        <v>1</v>
      </c>
      <c r="N482" t="s">
        <v>30</v>
      </c>
      <c r="O482">
        <v>23</v>
      </c>
      <c r="P482" t="s">
        <v>29</v>
      </c>
      <c r="Q482" t="s">
        <v>31</v>
      </c>
      <c r="R482">
        <v>1</v>
      </c>
      <c r="S482" t="s">
        <v>44</v>
      </c>
      <c r="T482">
        <v>1</v>
      </c>
      <c r="U482" t="s">
        <v>29</v>
      </c>
      <c r="V482" t="s">
        <v>33</v>
      </c>
      <c r="W482" t="s">
        <v>34</v>
      </c>
    </row>
    <row r="483" spans="1:23">
      <c r="A483" t="s">
        <v>35</v>
      </c>
      <c r="B483">
        <v>24</v>
      </c>
      <c r="C483" t="str">
        <f t="shared" si="14"/>
        <v>1_2_years</v>
      </c>
      <c r="D483" t="s">
        <v>36</v>
      </c>
      <c r="E483" t="s">
        <v>50</v>
      </c>
      <c r="F483">
        <v>1201</v>
      </c>
      <c r="G483" t="str">
        <f t="shared" si="15"/>
        <v>1000_2000</v>
      </c>
      <c r="H483" t="s">
        <v>37</v>
      </c>
      <c r="I483" t="s">
        <v>61</v>
      </c>
      <c r="J483">
        <v>4</v>
      </c>
      <c r="K483" t="s">
        <v>28</v>
      </c>
      <c r="L483" t="s">
        <v>29</v>
      </c>
      <c r="M483">
        <v>1</v>
      </c>
      <c r="N483" t="s">
        <v>47</v>
      </c>
      <c r="O483">
        <v>26</v>
      </c>
      <c r="P483" t="s">
        <v>29</v>
      </c>
      <c r="Q483" t="s">
        <v>31</v>
      </c>
      <c r="R483">
        <v>1</v>
      </c>
      <c r="S483" t="s">
        <v>32</v>
      </c>
      <c r="T483">
        <v>1</v>
      </c>
      <c r="U483" t="s">
        <v>29</v>
      </c>
      <c r="V483" t="s">
        <v>33</v>
      </c>
      <c r="W483" t="s">
        <v>34</v>
      </c>
    </row>
    <row r="484" spans="1:23">
      <c r="A484" t="s">
        <v>23</v>
      </c>
      <c r="B484">
        <v>30</v>
      </c>
      <c r="C484" t="str">
        <f t="shared" si="14"/>
        <v>up_2_years</v>
      </c>
      <c r="D484" t="s">
        <v>36</v>
      </c>
      <c r="E484" t="s">
        <v>45</v>
      </c>
      <c r="F484">
        <v>3622</v>
      </c>
      <c r="G484" t="str">
        <f t="shared" si="15"/>
        <v>up_2000</v>
      </c>
      <c r="H484" t="s">
        <v>57</v>
      </c>
      <c r="I484" t="s">
        <v>27</v>
      </c>
      <c r="J484">
        <v>4</v>
      </c>
      <c r="K484" t="s">
        <v>39</v>
      </c>
      <c r="L484" t="s">
        <v>29</v>
      </c>
      <c r="M484">
        <v>4</v>
      </c>
      <c r="N484" t="s">
        <v>47</v>
      </c>
      <c r="O484">
        <v>57</v>
      </c>
      <c r="P484" t="s">
        <v>29</v>
      </c>
      <c r="Q484" t="s">
        <v>55</v>
      </c>
      <c r="R484">
        <v>2</v>
      </c>
      <c r="S484" t="s">
        <v>32</v>
      </c>
      <c r="T484">
        <v>1</v>
      </c>
      <c r="U484" t="s">
        <v>33</v>
      </c>
      <c r="V484" t="s">
        <v>33</v>
      </c>
      <c r="W484" t="s">
        <v>34</v>
      </c>
    </row>
    <row r="485" spans="1:23">
      <c r="A485" t="s">
        <v>41</v>
      </c>
      <c r="B485">
        <v>15</v>
      </c>
      <c r="C485" t="str">
        <f t="shared" si="14"/>
        <v>1_2_years</v>
      </c>
      <c r="D485" t="s">
        <v>49</v>
      </c>
      <c r="E485" t="s">
        <v>45</v>
      </c>
      <c r="F485">
        <v>960</v>
      </c>
      <c r="G485" t="str">
        <f t="shared" si="15"/>
        <v>lo_1000</v>
      </c>
      <c r="H485" t="s">
        <v>57</v>
      </c>
      <c r="I485" t="s">
        <v>43</v>
      </c>
      <c r="J485">
        <v>3</v>
      </c>
      <c r="K485" t="s">
        <v>39</v>
      </c>
      <c r="L485" t="s">
        <v>29</v>
      </c>
      <c r="M485">
        <v>2</v>
      </c>
      <c r="N485" t="s">
        <v>47</v>
      </c>
      <c r="O485">
        <v>30</v>
      </c>
      <c r="P485" t="s">
        <v>29</v>
      </c>
      <c r="Q485" t="s">
        <v>31</v>
      </c>
      <c r="R485">
        <v>2</v>
      </c>
      <c r="S485" t="s">
        <v>32</v>
      </c>
      <c r="T485">
        <v>1</v>
      </c>
      <c r="U485" t="s">
        <v>29</v>
      </c>
      <c r="V485" t="s">
        <v>33</v>
      </c>
      <c r="W485" t="s">
        <v>34</v>
      </c>
    </row>
    <row r="486" spans="1:23">
      <c r="A486" t="s">
        <v>41</v>
      </c>
      <c r="B486">
        <v>12</v>
      </c>
      <c r="C486" t="str">
        <f t="shared" si="14"/>
        <v>lo_1_year</v>
      </c>
      <c r="D486" t="s">
        <v>24</v>
      </c>
      <c r="E486" t="s">
        <v>50</v>
      </c>
      <c r="F486">
        <v>1163</v>
      </c>
      <c r="G486" t="str">
        <f t="shared" si="15"/>
        <v>1000_2000</v>
      </c>
      <c r="H486" t="s">
        <v>52</v>
      </c>
      <c r="I486" t="s">
        <v>38</v>
      </c>
      <c r="J486">
        <v>4</v>
      </c>
      <c r="K486" t="s">
        <v>28</v>
      </c>
      <c r="L486" t="s">
        <v>29</v>
      </c>
      <c r="M486">
        <v>4</v>
      </c>
      <c r="N486" t="s">
        <v>30</v>
      </c>
      <c r="O486">
        <v>44</v>
      </c>
      <c r="P486" t="s">
        <v>29</v>
      </c>
      <c r="Q486" t="s">
        <v>31</v>
      </c>
      <c r="R486">
        <v>1</v>
      </c>
      <c r="S486" t="s">
        <v>32</v>
      </c>
      <c r="T486">
        <v>1</v>
      </c>
      <c r="U486" t="s">
        <v>33</v>
      </c>
      <c r="V486" t="s">
        <v>33</v>
      </c>
      <c r="W486" t="s">
        <v>34</v>
      </c>
    </row>
    <row r="487" spans="1:23">
      <c r="A487" t="s">
        <v>35</v>
      </c>
      <c r="B487">
        <v>6</v>
      </c>
      <c r="C487" t="str">
        <f t="shared" si="14"/>
        <v>lo_1_year</v>
      </c>
      <c r="D487" t="s">
        <v>49</v>
      </c>
      <c r="E487" t="s">
        <v>50</v>
      </c>
      <c r="F487">
        <v>1209</v>
      </c>
      <c r="G487" t="str">
        <f t="shared" si="15"/>
        <v>1000_2000</v>
      </c>
      <c r="H487" t="s">
        <v>37</v>
      </c>
      <c r="I487" t="s">
        <v>59</v>
      </c>
      <c r="J487">
        <v>4</v>
      </c>
      <c r="K487" t="s">
        <v>28</v>
      </c>
      <c r="L487" t="s">
        <v>29</v>
      </c>
      <c r="M487">
        <v>4</v>
      </c>
      <c r="N487" t="s">
        <v>47</v>
      </c>
      <c r="O487">
        <v>47</v>
      </c>
      <c r="P487" t="s">
        <v>29</v>
      </c>
      <c r="Q487" t="s">
        <v>31</v>
      </c>
      <c r="R487">
        <v>1</v>
      </c>
      <c r="S487" t="s">
        <v>56</v>
      </c>
      <c r="T487">
        <v>1</v>
      </c>
      <c r="U487" t="s">
        <v>33</v>
      </c>
      <c r="V487" t="s">
        <v>33</v>
      </c>
      <c r="W487" t="s">
        <v>40</v>
      </c>
    </row>
    <row r="488" spans="1:23">
      <c r="A488" t="s">
        <v>41</v>
      </c>
      <c r="B488">
        <v>12</v>
      </c>
      <c r="C488" t="str">
        <f t="shared" si="14"/>
        <v>lo_1_year</v>
      </c>
      <c r="D488" t="s">
        <v>36</v>
      </c>
      <c r="E488" t="s">
        <v>25</v>
      </c>
      <c r="F488">
        <v>3077</v>
      </c>
      <c r="G488" t="str">
        <f t="shared" si="15"/>
        <v>up_2000</v>
      </c>
      <c r="H488" t="s">
        <v>37</v>
      </c>
      <c r="I488" t="s">
        <v>38</v>
      </c>
      <c r="J488">
        <v>2</v>
      </c>
      <c r="K488" t="s">
        <v>28</v>
      </c>
      <c r="L488" t="s">
        <v>29</v>
      </c>
      <c r="M488">
        <v>4</v>
      </c>
      <c r="N488" t="s">
        <v>54</v>
      </c>
      <c r="O488">
        <v>52</v>
      </c>
      <c r="P488" t="s">
        <v>29</v>
      </c>
      <c r="Q488" t="s">
        <v>31</v>
      </c>
      <c r="R488">
        <v>1</v>
      </c>
      <c r="S488" t="s">
        <v>32</v>
      </c>
      <c r="T488">
        <v>1</v>
      </c>
      <c r="U488" t="s">
        <v>33</v>
      </c>
      <c r="V488" t="s">
        <v>33</v>
      </c>
      <c r="W488" t="s">
        <v>34</v>
      </c>
    </row>
    <row r="489" spans="1:23">
      <c r="A489" t="s">
        <v>41</v>
      </c>
      <c r="B489">
        <v>24</v>
      </c>
      <c r="C489" t="str">
        <f t="shared" si="14"/>
        <v>1_2_years</v>
      </c>
      <c r="D489" t="s">
        <v>36</v>
      </c>
      <c r="E489" t="s">
        <v>50</v>
      </c>
      <c r="F489">
        <v>3757</v>
      </c>
      <c r="G489" t="str">
        <f t="shared" si="15"/>
        <v>up_2000</v>
      </c>
      <c r="H489" t="s">
        <v>37</v>
      </c>
      <c r="I489" t="s">
        <v>27</v>
      </c>
      <c r="J489">
        <v>4</v>
      </c>
      <c r="K489" t="s">
        <v>39</v>
      </c>
      <c r="L489" t="s">
        <v>70</v>
      </c>
      <c r="M489">
        <v>4</v>
      </c>
      <c r="N489" t="s">
        <v>51</v>
      </c>
      <c r="O489">
        <v>62</v>
      </c>
      <c r="P489" t="s">
        <v>29</v>
      </c>
      <c r="Q489" t="s">
        <v>48</v>
      </c>
      <c r="R489">
        <v>1</v>
      </c>
      <c r="S489" t="s">
        <v>32</v>
      </c>
      <c r="T489">
        <v>1</v>
      </c>
      <c r="U489" t="s">
        <v>33</v>
      </c>
      <c r="V489" t="s">
        <v>33</v>
      </c>
      <c r="W489" t="s">
        <v>34</v>
      </c>
    </row>
    <row r="490" spans="1:23">
      <c r="A490" t="s">
        <v>41</v>
      </c>
      <c r="B490">
        <v>10</v>
      </c>
      <c r="C490" t="str">
        <f t="shared" si="14"/>
        <v>lo_1_year</v>
      </c>
      <c r="D490" t="s">
        <v>36</v>
      </c>
      <c r="E490" t="s">
        <v>50</v>
      </c>
      <c r="F490">
        <v>1418</v>
      </c>
      <c r="G490" t="str">
        <f t="shared" si="15"/>
        <v>1000_2000</v>
      </c>
      <c r="H490" t="s">
        <v>63</v>
      </c>
      <c r="I490" t="s">
        <v>38</v>
      </c>
      <c r="J490">
        <v>3</v>
      </c>
      <c r="K490" t="s">
        <v>28</v>
      </c>
      <c r="L490" t="s">
        <v>29</v>
      </c>
      <c r="M490">
        <v>2</v>
      </c>
      <c r="N490" t="s">
        <v>30</v>
      </c>
      <c r="O490">
        <v>35</v>
      </c>
      <c r="P490" t="s">
        <v>29</v>
      </c>
      <c r="Q490" t="s">
        <v>55</v>
      </c>
      <c r="R490">
        <v>1</v>
      </c>
      <c r="S490" t="s">
        <v>44</v>
      </c>
      <c r="T490">
        <v>1</v>
      </c>
      <c r="U490" t="s">
        <v>29</v>
      </c>
      <c r="V490" t="s">
        <v>66</v>
      </c>
      <c r="W490" t="s">
        <v>34</v>
      </c>
    </row>
    <row r="491" spans="1:23">
      <c r="A491" t="s">
        <v>41</v>
      </c>
      <c r="B491">
        <v>6</v>
      </c>
      <c r="C491" t="str">
        <f t="shared" si="14"/>
        <v>lo_1_year</v>
      </c>
      <c r="D491" t="s">
        <v>36</v>
      </c>
      <c r="E491" t="s">
        <v>50</v>
      </c>
      <c r="F491">
        <v>3518</v>
      </c>
      <c r="G491" t="str">
        <f t="shared" si="15"/>
        <v>up_2000</v>
      </c>
      <c r="H491" t="s">
        <v>37</v>
      </c>
      <c r="I491" t="s">
        <v>38</v>
      </c>
      <c r="J491">
        <v>2</v>
      </c>
      <c r="K491" t="s">
        <v>28</v>
      </c>
      <c r="L491" t="s">
        <v>46</v>
      </c>
      <c r="M491">
        <v>3</v>
      </c>
      <c r="N491" t="s">
        <v>47</v>
      </c>
      <c r="O491">
        <v>26</v>
      </c>
      <c r="P491" t="s">
        <v>29</v>
      </c>
      <c r="Q491" t="s">
        <v>55</v>
      </c>
      <c r="R491">
        <v>1</v>
      </c>
      <c r="S491" t="s">
        <v>32</v>
      </c>
      <c r="T491">
        <v>1</v>
      </c>
      <c r="U491" t="s">
        <v>29</v>
      </c>
      <c r="V491" t="s">
        <v>33</v>
      </c>
      <c r="W491" t="s">
        <v>34</v>
      </c>
    </row>
    <row r="492" spans="1:23">
      <c r="A492" t="s">
        <v>41</v>
      </c>
      <c r="B492">
        <v>12</v>
      </c>
      <c r="C492" t="str">
        <f t="shared" si="14"/>
        <v>lo_1_year</v>
      </c>
      <c r="D492" t="s">
        <v>24</v>
      </c>
      <c r="E492" t="s">
        <v>25</v>
      </c>
      <c r="F492">
        <v>1934</v>
      </c>
      <c r="G492" t="str">
        <f t="shared" si="15"/>
        <v>1000_2000</v>
      </c>
      <c r="H492" t="s">
        <v>37</v>
      </c>
      <c r="I492" t="s">
        <v>27</v>
      </c>
      <c r="J492">
        <v>2</v>
      </c>
      <c r="K492" t="s">
        <v>28</v>
      </c>
      <c r="L492" t="s">
        <v>29</v>
      </c>
      <c r="M492">
        <v>2</v>
      </c>
      <c r="N492" t="s">
        <v>51</v>
      </c>
      <c r="O492">
        <v>26</v>
      </c>
      <c r="P492" t="s">
        <v>29</v>
      </c>
      <c r="Q492" t="s">
        <v>31</v>
      </c>
      <c r="R492">
        <v>2</v>
      </c>
      <c r="S492" t="s">
        <v>32</v>
      </c>
      <c r="T492">
        <v>1</v>
      </c>
      <c r="U492" t="s">
        <v>29</v>
      </c>
      <c r="V492" t="s">
        <v>33</v>
      </c>
      <c r="W492" t="s">
        <v>34</v>
      </c>
    </row>
    <row r="493" spans="1:23">
      <c r="A493" t="s">
        <v>35</v>
      </c>
      <c r="B493">
        <v>27</v>
      </c>
      <c r="C493" t="str">
        <f t="shared" si="14"/>
        <v>up_2_years</v>
      </c>
      <c r="D493" t="s">
        <v>64</v>
      </c>
      <c r="E493" t="s">
        <v>62</v>
      </c>
      <c r="F493">
        <v>8318</v>
      </c>
      <c r="G493" t="str">
        <f t="shared" si="15"/>
        <v>up_2000</v>
      </c>
      <c r="H493" t="s">
        <v>37</v>
      </c>
      <c r="I493" t="s">
        <v>27</v>
      </c>
      <c r="J493">
        <v>2</v>
      </c>
      <c r="K493" t="s">
        <v>39</v>
      </c>
      <c r="L493" t="s">
        <v>29</v>
      </c>
      <c r="M493">
        <v>4</v>
      </c>
      <c r="N493" t="s">
        <v>51</v>
      </c>
      <c r="O493">
        <v>42</v>
      </c>
      <c r="P493" t="s">
        <v>29</v>
      </c>
      <c r="Q493" t="s">
        <v>48</v>
      </c>
      <c r="R493">
        <v>2</v>
      </c>
      <c r="S493" t="s">
        <v>56</v>
      </c>
      <c r="T493">
        <v>1</v>
      </c>
      <c r="U493" t="s">
        <v>33</v>
      </c>
      <c r="V493" t="s">
        <v>33</v>
      </c>
      <c r="W493" t="s">
        <v>40</v>
      </c>
    </row>
    <row r="494" spans="1:23">
      <c r="A494" t="s">
        <v>41</v>
      </c>
      <c r="B494">
        <v>6</v>
      </c>
      <c r="C494" t="str">
        <f t="shared" si="14"/>
        <v>lo_1_year</v>
      </c>
      <c r="D494" t="s">
        <v>24</v>
      </c>
      <c r="E494" t="s">
        <v>25</v>
      </c>
      <c r="F494">
        <v>1237</v>
      </c>
      <c r="G494" t="str">
        <f t="shared" si="15"/>
        <v>1000_2000</v>
      </c>
      <c r="H494" t="s">
        <v>63</v>
      </c>
      <c r="I494" t="s">
        <v>38</v>
      </c>
      <c r="J494">
        <v>1</v>
      </c>
      <c r="K494" t="s">
        <v>39</v>
      </c>
      <c r="L494" t="s">
        <v>29</v>
      </c>
      <c r="M494">
        <v>1</v>
      </c>
      <c r="N494" t="s">
        <v>47</v>
      </c>
      <c r="O494">
        <v>27</v>
      </c>
      <c r="P494" t="s">
        <v>29</v>
      </c>
      <c r="Q494" t="s">
        <v>31</v>
      </c>
      <c r="R494">
        <v>2</v>
      </c>
      <c r="S494" t="s">
        <v>32</v>
      </c>
      <c r="T494">
        <v>1</v>
      </c>
      <c r="U494" t="s">
        <v>29</v>
      </c>
      <c r="V494" t="s">
        <v>33</v>
      </c>
      <c r="W494" t="s">
        <v>34</v>
      </c>
    </row>
    <row r="495" spans="1:23">
      <c r="A495" t="s">
        <v>35</v>
      </c>
      <c r="B495">
        <v>6</v>
      </c>
      <c r="C495" t="str">
        <f t="shared" si="14"/>
        <v>lo_1_year</v>
      </c>
      <c r="D495" t="s">
        <v>36</v>
      </c>
      <c r="E495" t="s">
        <v>25</v>
      </c>
      <c r="F495">
        <v>368</v>
      </c>
      <c r="G495" t="str">
        <f t="shared" si="15"/>
        <v>lo_1000</v>
      </c>
      <c r="H495" t="s">
        <v>26</v>
      </c>
      <c r="I495" t="s">
        <v>27</v>
      </c>
      <c r="J495">
        <v>4</v>
      </c>
      <c r="K495" t="s">
        <v>28</v>
      </c>
      <c r="L495" t="s">
        <v>29</v>
      </c>
      <c r="M495">
        <v>4</v>
      </c>
      <c r="N495" t="s">
        <v>47</v>
      </c>
      <c r="O495">
        <v>38</v>
      </c>
      <c r="P495" t="s">
        <v>29</v>
      </c>
      <c r="Q495" t="s">
        <v>31</v>
      </c>
      <c r="R495">
        <v>1</v>
      </c>
      <c r="S495" t="s">
        <v>32</v>
      </c>
      <c r="T495">
        <v>1</v>
      </c>
      <c r="U495" t="s">
        <v>29</v>
      </c>
      <c r="V495" t="s">
        <v>33</v>
      </c>
      <c r="W495" t="s">
        <v>34</v>
      </c>
    </row>
    <row r="496" spans="1:23">
      <c r="A496" t="s">
        <v>23</v>
      </c>
      <c r="B496">
        <v>12</v>
      </c>
      <c r="C496" t="str">
        <f t="shared" si="14"/>
        <v>lo_1_year</v>
      </c>
      <c r="D496" t="s">
        <v>24</v>
      </c>
      <c r="E496" t="s">
        <v>50</v>
      </c>
      <c r="F496">
        <v>2122</v>
      </c>
      <c r="G496" t="str">
        <f t="shared" si="15"/>
        <v>up_2000</v>
      </c>
      <c r="H496" t="s">
        <v>37</v>
      </c>
      <c r="I496" t="s">
        <v>38</v>
      </c>
      <c r="J496">
        <v>3</v>
      </c>
      <c r="K496" t="s">
        <v>28</v>
      </c>
      <c r="L496" t="s">
        <v>29</v>
      </c>
      <c r="M496">
        <v>2</v>
      </c>
      <c r="N496" t="s">
        <v>30</v>
      </c>
      <c r="O496">
        <v>39</v>
      </c>
      <c r="P496" t="s">
        <v>29</v>
      </c>
      <c r="Q496" t="s">
        <v>55</v>
      </c>
      <c r="R496">
        <v>2</v>
      </c>
      <c r="S496" t="s">
        <v>44</v>
      </c>
      <c r="T496">
        <v>2</v>
      </c>
      <c r="U496" t="s">
        <v>29</v>
      </c>
      <c r="V496" t="s">
        <v>66</v>
      </c>
      <c r="W496" t="s">
        <v>34</v>
      </c>
    </row>
    <row r="497" spans="1:23">
      <c r="A497" t="s">
        <v>23</v>
      </c>
      <c r="B497">
        <v>24</v>
      </c>
      <c r="C497" t="str">
        <f t="shared" si="14"/>
        <v>1_2_years</v>
      </c>
      <c r="D497" t="s">
        <v>36</v>
      </c>
      <c r="E497" t="s">
        <v>45</v>
      </c>
      <c r="F497">
        <v>2996</v>
      </c>
      <c r="G497" t="str">
        <f t="shared" si="15"/>
        <v>up_2000</v>
      </c>
      <c r="H497" t="s">
        <v>26</v>
      </c>
      <c r="I497" t="s">
        <v>38</v>
      </c>
      <c r="J497">
        <v>2</v>
      </c>
      <c r="K497" t="s">
        <v>60</v>
      </c>
      <c r="L497" t="s">
        <v>29</v>
      </c>
      <c r="M497">
        <v>4</v>
      </c>
      <c r="N497" t="s">
        <v>54</v>
      </c>
      <c r="O497">
        <v>20</v>
      </c>
      <c r="P497" t="s">
        <v>29</v>
      </c>
      <c r="Q497" t="s">
        <v>31</v>
      </c>
      <c r="R497">
        <v>1</v>
      </c>
      <c r="S497" t="s">
        <v>32</v>
      </c>
      <c r="T497">
        <v>1</v>
      </c>
      <c r="U497" t="s">
        <v>29</v>
      </c>
      <c r="V497" t="s">
        <v>33</v>
      </c>
      <c r="W497" t="s">
        <v>40</v>
      </c>
    </row>
    <row r="498" spans="1:23">
      <c r="A498" t="s">
        <v>35</v>
      </c>
      <c r="B498">
        <v>36</v>
      </c>
      <c r="C498" t="str">
        <f t="shared" si="14"/>
        <v>up_2_years</v>
      </c>
      <c r="D498" t="s">
        <v>36</v>
      </c>
      <c r="E498" t="s">
        <v>45</v>
      </c>
      <c r="F498">
        <v>9034</v>
      </c>
      <c r="G498" t="str">
        <f t="shared" si="15"/>
        <v>up_2000</v>
      </c>
      <c r="H498" t="s">
        <v>63</v>
      </c>
      <c r="I498" t="s">
        <v>61</v>
      </c>
      <c r="J498">
        <v>4</v>
      </c>
      <c r="K498" t="s">
        <v>28</v>
      </c>
      <c r="L498" t="s">
        <v>70</v>
      </c>
      <c r="M498">
        <v>1</v>
      </c>
      <c r="N498" t="s">
        <v>51</v>
      </c>
      <c r="O498">
        <v>29</v>
      </c>
      <c r="P498" t="s">
        <v>29</v>
      </c>
      <c r="Q498" t="s">
        <v>55</v>
      </c>
      <c r="R498">
        <v>1</v>
      </c>
      <c r="S498" t="s">
        <v>56</v>
      </c>
      <c r="T498">
        <v>1</v>
      </c>
      <c r="U498" t="s">
        <v>33</v>
      </c>
      <c r="V498" t="s">
        <v>33</v>
      </c>
      <c r="W498" t="s">
        <v>40</v>
      </c>
    </row>
    <row r="499" spans="1:23">
      <c r="A499" t="s">
        <v>41</v>
      </c>
      <c r="B499">
        <v>24</v>
      </c>
      <c r="C499" t="str">
        <f t="shared" si="14"/>
        <v>1_2_years</v>
      </c>
      <c r="D499" t="s">
        <v>24</v>
      </c>
      <c r="E499" t="s">
        <v>45</v>
      </c>
      <c r="F499">
        <v>1585</v>
      </c>
      <c r="G499" t="str">
        <f t="shared" si="15"/>
        <v>1000_2000</v>
      </c>
      <c r="H499" t="s">
        <v>37</v>
      </c>
      <c r="I499" t="s">
        <v>43</v>
      </c>
      <c r="J499">
        <v>4</v>
      </c>
      <c r="K499" t="s">
        <v>28</v>
      </c>
      <c r="L499" t="s">
        <v>29</v>
      </c>
      <c r="M499">
        <v>3</v>
      </c>
      <c r="N499" t="s">
        <v>47</v>
      </c>
      <c r="O499">
        <v>40</v>
      </c>
      <c r="P499" t="s">
        <v>29</v>
      </c>
      <c r="Q499" t="s">
        <v>31</v>
      </c>
      <c r="R499">
        <v>2</v>
      </c>
      <c r="S499" t="s">
        <v>32</v>
      </c>
      <c r="T499">
        <v>1</v>
      </c>
      <c r="U499" t="s">
        <v>29</v>
      </c>
      <c r="V499" t="s">
        <v>33</v>
      </c>
      <c r="W499" t="s">
        <v>34</v>
      </c>
    </row>
    <row r="500" spans="1:23">
      <c r="A500" t="s">
        <v>35</v>
      </c>
      <c r="B500">
        <v>18</v>
      </c>
      <c r="C500" t="str">
        <f t="shared" si="14"/>
        <v>1_2_years</v>
      </c>
      <c r="D500" t="s">
        <v>36</v>
      </c>
      <c r="E500" t="s">
        <v>25</v>
      </c>
      <c r="F500">
        <v>1301</v>
      </c>
      <c r="G500" t="str">
        <f t="shared" si="15"/>
        <v>1000_2000</v>
      </c>
      <c r="H500" t="s">
        <v>37</v>
      </c>
      <c r="I500" t="s">
        <v>27</v>
      </c>
      <c r="J500">
        <v>4</v>
      </c>
      <c r="K500" t="s">
        <v>60</v>
      </c>
      <c r="L500" t="s">
        <v>46</v>
      </c>
      <c r="M500">
        <v>2</v>
      </c>
      <c r="N500" t="s">
        <v>30</v>
      </c>
      <c r="O500">
        <v>32</v>
      </c>
      <c r="P500" t="s">
        <v>29</v>
      </c>
      <c r="Q500" t="s">
        <v>31</v>
      </c>
      <c r="R500">
        <v>1</v>
      </c>
      <c r="S500" t="s">
        <v>44</v>
      </c>
      <c r="T500">
        <v>1</v>
      </c>
      <c r="U500" t="s">
        <v>29</v>
      </c>
      <c r="V500" t="s">
        <v>33</v>
      </c>
      <c r="W500" t="s">
        <v>34</v>
      </c>
    </row>
    <row r="501" spans="1:23">
      <c r="A501" t="s">
        <v>67</v>
      </c>
      <c r="B501">
        <v>6</v>
      </c>
      <c r="C501" t="str">
        <f t="shared" si="14"/>
        <v>lo_1_year</v>
      </c>
      <c r="D501" t="s">
        <v>24</v>
      </c>
      <c r="E501" t="s">
        <v>50</v>
      </c>
      <c r="F501">
        <v>1323</v>
      </c>
      <c r="G501" t="str">
        <f t="shared" si="15"/>
        <v>1000_2000</v>
      </c>
      <c r="H501" t="s">
        <v>63</v>
      </c>
      <c r="I501" t="s">
        <v>27</v>
      </c>
      <c r="J501">
        <v>2</v>
      </c>
      <c r="K501" t="s">
        <v>58</v>
      </c>
      <c r="L501" t="s">
        <v>29</v>
      </c>
      <c r="M501">
        <v>4</v>
      </c>
      <c r="N501" t="s">
        <v>54</v>
      </c>
      <c r="O501">
        <v>28</v>
      </c>
      <c r="P501" t="s">
        <v>29</v>
      </c>
      <c r="Q501" t="s">
        <v>31</v>
      </c>
      <c r="R501">
        <v>2</v>
      </c>
      <c r="S501" t="s">
        <v>32</v>
      </c>
      <c r="T501">
        <v>2</v>
      </c>
      <c r="U501" t="s">
        <v>33</v>
      </c>
      <c r="V501" t="s">
        <v>33</v>
      </c>
      <c r="W501" t="s">
        <v>34</v>
      </c>
    </row>
    <row r="502" spans="1:23">
      <c r="A502" t="s">
        <v>23</v>
      </c>
      <c r="B502">
        <v>24</v>
      </c>
      <c r="C502" t="str">
        <f t="shared" si="14"/>
        <v>1_2_years</v>
      </c>
      <c r="D502" t="s">
        <v>36</v>
      </c>
      <c r="E502" t="s">
        <v>50</v>
      </c>
      <c r="F502">
        <v>3123</v>
      </c>
      <c r="G502" t="str">
        <f t="shared" si="15"/>
        <v>up_2000</v>
      </c>
      <c r="H502" t="s">
        <v>37</v>
      </c>
      <c r="I502" t="s">
        <v>61</v>
      </c>
      <c r="J502">
        <v>4</v>
      </c>
      <c r="K502" t="s">
        <v>39</v>
      </c>
      <c r="L502" t="s">
        <v>29</v>
      </c>
      <c r="M502">
        <v>1</v>
      </c>
      <c r="N502" t="s">
        <v>47</v>
      </c>
      <c r="O502">
        <v>27</v>
      </c>
      <c r="P502" t="s">
        <v>29</v>
      </c>
      <c r="Q502" t="s">
        <v>31</v>
      </c>
      <c r="R502">
        <v>1</v>
      </c>
      <c r="S502" t="s">
        <v>32</v>
      </c>
      <c r="T502">
        <v>1</v>
      </c>
      <c r="U502" t="s">
        <v>29</v>
      </c>
      <c r="V502" t="s">
        <v>33</v>
      </c>
      <c r="W502" t="s">
        <v>40</v>
      </c>
    </row>
    <row r="503" spans="1:23">
      <c r="A503" t="s">
        <v>23</v>
      </c>
      <c r="B503">
        <v>36</v>
      </c>
      <c r="C503" t="str">
        <f t="shared" si="14"/>
        <v>up_2_years</v>
      </c>
      <c r="D503" t="s">
        <v>36</v>
      </c>
      <c r="E503" t="s">
        <v>53</v>
      </c>
      <c r="F503">
        <v>5493</v>
      </c>
      <c r="G503" t="str">
        <f t="shared" si="15"/>
        <v>up_2000</v>
      </c>
      <c r="H503" t="s">
        <v>37</v>
      </c>
      <c r="I503" t="s">
        <v>27</v>
      </c>
      <c r="J503">
        <v>2</v>
      </c>
      <c r="K503" t="s">
        <v>28</v>
      </c>
      <c r="L503" t="s">
        <v>29</v>
      </c>
      <c r="M503">
        <v>4</v>
      </c>
      <c r="N503" t="s">
        <v>51</v>
      </c>
      <c r="O503">
        <v>42</v>
      </c>
      <c r="P503" t="s">
        <v>29</v>
      </c>
      <c r="Q503" t="s">
        <v>48</v>
      </c>
      <c r="R503">
        <v>1</v>
      </c>
      <c r="S503" t="s">
        <v>32</v>
      </c>
      <c r="T503">
        <v>2</v>
      </c>
      <c r="U503" t="s">
        <v>29</v>
      </c>
      <c r="V503" t="s">
        <v>33</v>
      </c>
      <c r="W503" t="s">
        <v>34</v>
      </c>
    </row>
    <row r="504" spans="1:23">
      <c r="A504" t="s">
        <v>67</v>
      </c>
      <c r="B504">
        <v>9</v>
      </c>
      <c r="C504" t="str">
        <f t="shared" si="14"/>
        <v>lo_1_year</v>
      </c>
      <c r="D504" t="s">
        <v>36</v>
      </c>
      <c r="E504" t="s">
        <v>25</v>
      </c>
      <c r="F504">
        <v>1126</v>
      </c>
      <c r="G504" t="str">
        <f t="shared" si="15"/>
        <v>1000_2000</v>
      </c>
      <c r="H504" t="s">
        <v>63</v>
      </c>
      <c r="I504" t="s">
        <v>27</v>
      </c>
      <c r="J504">
        <v>2</v>
      </c>
      <c r="K504" t="s">
        <v>58</v>
      </c>
      <c r="L504" t="s">
        <v>29</v>
      </c>
      <c r="M504">
        <v>4</v>
      </c>
      <c r="N504" t="s">
        <v>30</v>
      </c>
      <c r="O504">
        <v>49</v>
      </c>
      <c r="P504" t="s">
        <v>29</v>
      </c>
      <c r="Q504" t="s">
        <v>31</v>
      </c>
      <c r="R504">
        <v>1</v>
      </c>
      <c r="S504" t="s">
        <v>32</v>
      </c>
      <c r="T504">
        <v>1</v>
      </c>
      <c r="U504" t="s">
        <v>29</v>
      </c>
      <c r="V504" t="s">
        <v>33</v>
      </c>
      <c r="W504" t="s">
        <v>34</v>
      </c>
    </row>
    <row r="505" spans="1:23">
      <c r="A505" t="s">
        <v>35</v>
      </c>
      <c r="B505">
        <v>24</v>
      </c>
      <c r="C505" t="str">
        <f t="shared" si="14"/>
        <v>1_2_years</v>
      </c>
      <c r="D505" t="s">
        <v>24</v>
      </c>
      <c r="E505" t="s">
        <v>25</v>
      </c>
      <c r="F505">
        <v>1216</v>
      </c>
      <c r="G505" t="str">
        <f t="shared" si="15"/>
        <v>1000_2000</v>
      </c>
      <c r="H505" t="s">
        <v>63</v>
      </c>
      <c r="I505" t="s">
        <v>61</v>
      </c>
      <c r="J505">
        <v>4</v>
      </c>
      <c r="K505" t="s">
        <v>28</v>
      </c>
      <c r="L505" t="s">
        <v>29</v>
      </c>
      <c r="M505">
        <v>4</v>
      </c>
      <c r="N505" t="s">
        <v>51</v>
      </c>
      <c r="O505">
        <v>38</v>
      </c>
      <c r="P505" t="s">
        <v>65</v>
      </c>
      <c r="Q505" t="s">
        <v>31</v>
      </c>
      <c r="R505">
        <v>2</v>
      </c>
      <c r="S505" t="s">
        <v>32</v>
      </c>
      <c r="T505">
        <v>2</v>
      </c>
      <c r="U505" t="s">
        <v>29</v>
      </c>
      <c r="V505" t="s">
        <v>33</v>
      </c>
      <c r="W505" t="s">
        <v>40</v>
      </c>
    </row>
    <row r="506" spans="1:23">
      <c r="A506" t="s">
        <v>23</v>
      </c>
      <c r="B506">
        <v>24</v>
      </c>
      <c r="C506" t="str">
        <f t="shared" si="14"/>
        <v>1_2_years</v>
      </c>
      <c r="D506" t="s">
        <v>36</v>
      </c>
      <c r="E506" t="s">
        <v>50</v>
      </c>
      <c r="F506">
        <v>1207</v>
      </c>
      <c r="G506" t="str">
        <f t="shared" si="15"/>
        <v>1000_2000</v>
      </c>
      <c r="H506" t="s">
        <v>37</v>
      </c>
      <c r="I506" t="s">
        <v>61</v>
      </c>
      <c r="J506">
        <v>4</v>
      </c>
      <c r="K506" t="s">
        <v>39</v>
      </c>
      <c r="L506" t="s">
        <v>29</v>
      </c>
      <c r="M506">
        <v>4</v>
      </c>
      <c r="N506" t="s">
        <v>47</v>
      </c>
      <c r="O506">
        <v>24</v>
      </c>
      <c r="P506" t="s">
        <v>29</v>
      </c>
      <c r="Q506" t="s">
        <v>55</v>
      </c>
      <c r="R506">
        <v>1</v>
      </c>
      <c r="S506" t="s">
        <v>32</v>
      </c>
      <c r="T506">
        <v>1</v>
      </c>
      <c r="U506" t="s">
        <v>29</v>
      </c>
      <c r="V506" t="s">
        <v>33</v>
      </c>
      <c r="W506" t="s">
        <v>40</v>
      </c>
    </row>
    <row r="507" spans="1:23">
      <c r="A507" t="s">
        <v>41</v>
      </c>
      <c r="B507">
        <v>10</v>
      </c>
      <c r="C507" t="str">
        <f t="shared" si="14"/>
        <v>lo_1_year</v>
      </c>
      <c r="D507" t="s">
        <v>36</v>
      </c>
      <c r="E507" t="s">
        <v>50</v>
      </c>
      <c r="F507">
        <v>1309</v>
      </c>
      <c r="G507" t="str">
        <f t="shared" si="15"/>
        <v>1000_2000</v>
      </c>
      <c r="H507" t="s">
        <v>26</v>
      </c>
      <c r="I507" t="s">
        <v>38</v>
      </c>
      <c r="J507">
        <v>4</v>
      </c>
      <c r="K507" t="s">
        <v>28</v>
      </c>
      <c r="L507" t="s">
        <v>46</v>
      </c>
      <c r="M507">
        <v>4</v>
      </c>
      <c r="N507" t="s">
        <v>47</v>
      </c>
      <c r="O507">
        <v>27</v>
      </c>
      <c r="P507" t="s">
        <v>29</v>
      </c>
      <c r="Q507" t="s">
        <v>31</v>
      </c>
      <c r="R507">
        <v>1</v>
      </c>
      <c r="S507" t="s">
        <v>44</v>
      </c>
      <c r="T507">
        <v>1</v>
      </c>
      <c r="U507" t="s">
        <v>29</v>
      </c>
      <c r="V507" t="s">
        <v>33</v>
      </c>
      <c r="W507" t="s">
        <v>40</v>
      </c>
    </row>
    <row r="508" spans="1:23">
      <c r="A508" t="s">
        <v>67</v>
      </c>
      <c r="B508">
        <v>15</v>
      </c>
      <c r="C508" t="str">
        <f t="shared" si="14"/>
        <v>1_2_years</v>
      </c>
      <c r="D508" t="s">
        <v>24</v>
      </c>
      <c r="E508" t="s">
        <v>53</v>
      </c>
      <c r="F508">
        <v>2360</v>
      </c>
      <c r="G508" t="str">
        <f t="shared" si="15"/>
        <v>up_2000</v>
      </c>
      <c r="H508" t="s">
        <v>52</v>
      </c>
      <c r="I508" t="s">
        <v>38</v>
      </c>
      <c r="J508">
        <v>2</v>
      </c>
      <c r="K508" t="s">
        <v>28</v>
      </c>
      <c r="L508" t="s">
        <v>29</v>
      </c>
      <c r="M508">
        <v>2</v>
      </c>
      <c r="N508" t="s">
        <v>54</v>
      </c>
      <c r="O508">
        <v>36</v>
      </c>
      <c r="P508" t="s">
        <v>29</v>
      </c>
      <c r="Q508" t="s">
        <v>31</v>
      </c>
      <c r="R508">
        <v>1</v>
      </c>
      <c r="S508" t="s">
        <v>32</v>
      </c>
      <c r="T508">
        <v>1</v>
      </c>
      <c r="U508" t="s">
        <v>33</v>
      </c>
      <c r="V508" t="s">
        <v>33</v>
      </c>
      <c r="W508" t="s">
        <v>34</v>
      </c>
    </row>
    <row r="509" spans="1:23">
      <c r="A509" t="s">
        <v>35</v>
      </c>
      <c r="B509">
        <v>15</v>
      </c>
      <c r="C509" t="str">
        <f t="shared" si="14"/>
        <v>1_2_years</v>
      </c>
      <c r="D509" t="s">
        <v>68</v>
      </c>
      <c r="E509" t="s">
        <v>50</v>
      </c>
      <c r="F509">
        <v>6850</v>
      </c>
      <c r="G509" t="str">
        <f t="shared" si="15"/>
        <v>up_2000</v>
      </c>
      <c r="H509" t="s">
        <v>63</v>
      </c>
      <c r="I509" t="s">
        <v>59</v>
      </c>
      <c r="J509">
        <v>1</v>
      </c>
      <c r="K509" t="s">
        <v>28</v>
      </c>
      <c r="L509" t="s">
        <v>29</v>
      </c>
      <c r="M509">
        <v>2</v>
      </c>
      <c r="N509" t="s">
        <v>47</v>
      </c>
      <c r="O509">
        <v>34</v>
      </c>
      <c r="P509" t="s">
        <v>29</v>
      </c>
      <c r="Q509" t="s">
        <v>31</v>
      </c>
      <c r="R509">
        <v>1</v>
      </c>
      <c r="S509" t="s">
        <v>56</v>
      </c>
      <c r="T509">
        <v>2</v>
      </c>
      <c r="U509" t="s">
        <v>33</v>
      </c>
      <c r="V509" t="s">
        <v>33</v>
      </c>
      <c r="W509" t="s">
        <v>40</v>
      </c>
    </row>
    <row r="510" spans="1:23">
      <c r="A510" t="s">
        <v>41</v>
      </c>
      <c r="B510">
        <v>24</v>
      </c>
      <c r="C510" t="str">
        <f t="shared" si="14"/>
        <v>1_2_years</v>
      </c>
      <c r="D510" t="s">
        <v>36</v>
      </c>
      <c r="E510" t="s">
        <v>25</v>
      </c>
      <c r="F510">
        <v>1413</v>
      </c>
      <c r="G510" t="str">
        <f t="shared" si="15"/>
        <v>1000_2000</v>
      </c>
      <c r="H510" t="s">
        <v>37</v>
      </c>
      <c r="I510" t="s">
        <v>38</v>
      </c>
      <c r="J510">
        <v>4</v>
      </c>
      <c r="K510" t="s">
        <v>60</v>
      </c>
      <c r="L510" t="s">
        <v>29</v>
      </c>
      <c r="M510">
        <v>2</v>
      </c>
      <c r="N510" t="s">
        <v>47</v>
      </c>
      <c r="O510">
        <v>28</v>
      </c>
      <c r="P510" t="s">
        <v>29</v>
      </c>
      <c r="Q510" t="s">
        <v>31</v>
      </c>
      <c r="R510">
        <v>1</v>
      </c>
      <c r="S510" t="s">
        <v>32</v>
      </c>
      <c r="T510">
        <v>1</v>
      </c>
      <c r="U510" t="s">
        <v>29</v>
      </c>
      <c r="V510" t="s">
        <v>33</v>
      </c>
      <c r="W510" t="s">
        <v>34</v>
      </c>
    </row>
    <row r="511" spans="1:23">
      <c r="A511" t="s">
        <v>41</v>
      </c>
      <c r="B511">
        <v>39</v>
      </c>
      <c r="C511" t="str">
        <f t="shared" si="14"/>
        <v>up_2_years</v>
      </c>
      <c r="D511" t="s">
        <v>36</v>
      </c>
      <c r="E511" t="s">
        <v>53</v>
      </c>
      <c r="F511">
        <v>8588</v>
      </c>
      <c r="G511" t="str">
        <f t="shared" si="15"/>
        <v>up_2000</v>
      </c>
      <c r="H511" t="s">
        <v>63</v>
      </c>
      <c r="I511" t="s">
        <v>27</v>
      </c>
      <c r="J511">
        <v>4</v>
      </c>
      <c r="K511" t="s">
        <v>28</v>
      </c>
      <c r="L511" t="s">
        <v>29</v>
      </c>
      <c r="M511">
        <v>2</v>
      </c>
      <c r="N511" t="s">
        <v>54</v>
      </c>
      <c r="O511">
        <v>45</v>
      </c>
      <c r="P511" t="s">
        <v>29</v>
      </c>
      <c r="Q511" t="s">
        <v>31</v>
      </c>
      <c r="R511">
        <v>1</v>
      </c>
      <c r="S511" t="s">
        <v>56</v>
      </c>
      <c r="T511">
        <v>1</v>
      </c>
      <c r="U511" t="s">
        <v>33</v>
      </c>
      <c r="V511" t="s">
        <v>33</v>
      </c>
      <c r="W511" t="s">
        <v>34</v>
      </c>
    </row>
    <row r="512" spans="1:23">
      <c r="A512" t="s">
        <v>23</v>
      </c>
      <c r="B512">
        <v>12</v>
      </c>
      <c r="C512" t="str">
        <f t="shared" si="14"/>
        <v>lo_1_year</v>
      </c>
      <c r="D512" t="s">
        <v>36</v>
      </c>
      <c r="E512" t="s">
        <v>50</v>
      </c>
      <c r="F512">
        <v>759</v>
      </c>
      <c r="G512" t="str">
        <f t="shared" si="15"/>
        <v>lo_1000</v>
      </c>
      <c r="H512" t="s">
        <v>37</v>
      </c>
      <c r="I512" t="s">
        <v>43</v>
      </c>
      <c r="J512">
        <v>4</v>
      </c>
      <c r="K512" t="s">
        <v>28</v>
      </c>
      <c r="L512" t="s">
        <v>29</v>
      </c>
      <c r="M512">
        <v>2</v>
      </c>
      <c r="N512" t="s">
        <v>30</v>
      </c>
      <c r="O512">
        <v>26</v>
      </c>
      <c r="P512" t="s">
        <v>29</v>
      </c>
      <c r="Q512" t="s">
        <v>31</v>
      </c>
      <c r="R512">
        <v>1</v>
      </c>
      <c r="S512" t="s">
        <v>32</v>
      </c>
      <c r="T512">
        <v>1</v>
      </c>
      <c r="U512" t="s">
        <v>29</v>
      </c>
      <c r="V512" t="s">
        <v>33</v>
      </c>
      <c r="W512" t="s">
        <v>40</v>
      </c>
    </row>
    <row r="513" spans="1:23">
      <c r="A513" t="s">
        <v>41</v>
      </c>
      <c r="B513">
        <v>36</v>
      </c>
      <c r="C513" t="str">
        <f t="shared" si="14"/>
        <v>up_2_years</v>
      </c>
      <c r="D513" t="s">
        <v>36</v>
      </c>
      <c r="E513" t="s">
        <v>53</v>
      </c>
      <c r="F513">
        <v>4686</v>
      </c>
      <c r="G513" t="str">
        <f t="shared" si="15"/>
        <v>up_2000</v>
      </c>
      <c r="H513" t="s">
        <v>37</v>
      </c>
      <c r="I513" t="s">
        <v>38</v>
      </c>
      <c r="J513">
        <v>2</v>
      </c>
      <c r="K513" t="s">
        <v>28</v>
      </c>
      <c r="L513" t="s">
        <v>29</v>
      </c>
      <c r="M513">
        <v>2</v>
      </c>
      <c r="N513" t="s">
        <v>51</v>
      </c>
      <c r="O513">
        <v>32</v>
      </c>
      <c r="P513" t="s">
        <v>29</v>
      </c>
      <c r="Q513" t="s">
        <v>48</v>
      </c>
      <c r="R513">
        <v>1</v>
      </c>
      <c r="S513" t="s">
        <v>56</v>
      </c>
      <c r="T513">
        <v>1</v>
      </c>
      <c r="U513" t="s">
        <v>33</v>
      </c>
      <c r="V513" t="s">
        <v>33</v>
      </c>
      <c r="W513" t="s">
        <v>34</v>
      </c>
    </row>
    <row r="514" spans="1:23">
      <c r="A514" t="s">
        <v>67</v>
      </c>
      <c r="B514">
        <v>15</v>
      </c>
      <c r="C514" t="str">
        <f t="shared" ref="C514:C577" si="16">IF(B514&lt;=12,"lo_1_year",IF(B514&lt;=24,"1_2_years","up_2_years"))</f>
        <v>1_2_years</v>
      </c>
      <c r="D514" t="s">
        <v>36</v>
      </c>
      <c r="E514" t="s">
        <v>62</v>
      </c>
      <c r="F514">
        <v>2687</v>
      </c>
      <c r="G514" t="str">
        <f t="shared" ref="G514:G577" si="17">IF(F514&lt;=1000,"lo_1000",IF(F514&lt;=2000,"1000_2000","up_2000"))</f>
        <v>up_2000</v>
      </c>
      <c r="H514" t="s">
        <v>37</v>
      </c>
      <c r="I514" t="s">
        <v>43</v>
      </c>
      <c r="J514">
        <v>2</v>
      </c>
      <c r="K514" t="s">
        <v>28</v>
      </c>
      <c r="L514" t="s">
        <v>29</v>
      </c>
      <c r="M514">
        <v>4</v>
      </c>
      <c r="N514" t="s">
        <v>47</v>
      </c>
      <c r="O514">
        <v>26</v>
      </c>
      <c r="P514" t="s">
        <v>29</v>
      </c>
      <c r="Q514" t="s">
        <v>55</v>
      </c>
      <c r="R514">
        <v>1</v>
      </c>
      <c r="S514" t="s">
        <v>32</v>
      </c>
      <c r="T514">
        <v>1</v>
      </c>
      <c r="U514" t="s">
        <v>33</v>
      </c>
      <c r="V514" t="s">
        <v>33</v>
      </c>
      <c r="W514" t="s">
        <v>34</v>
      </c>
    </row>
    <row r="515" spans="1:23">
      <c r="A515" t="s">
        <v>35</v>
      </c>
      <c r="B515">
        <v>12</v>
      </c>
      <c r="C515" t="str">
        <f t="shared" si="16"/>
        <v>lo_1_year</v>
      </c>
      <c r="D515" t="s">
        <v>49</v>
      </c>
      <c r="E515" t="s">
        <v>25</v>
      </c>
      <c r="F515">
        <v>585</v>
      </c>
      <c r="G515" t="str">
        <f t="shared" si="17"/>
        <v>lo_1000</v>
      </c>
      <c r="H515" t="s">
        <v>37</v>
      </c>
      <c r="I515" t="s">
        <v>38</v>
      </c>
      <c r="J515">
        <v>4</v>
      </c>
      <c r="K515" t="s">
        <v>60</v>
      </c>
      <c r="L515" t="s">
        <v>70</v>
      </c>
      <c r="M515">
        <v>4</v>
      </c>
      <c r="N515" t="s">
        <v>30</v>
      </c>
      <c r="O515">
        <v>20</v>
      </c>
      <c r="P515" t="s">
        <v>29</v>
      </c>
      <c r="Q515" t="s">
        <v>55</v>
      </c>
      <c r="R515">
        <v>2</v>
      </c>
      <c r="S515" t="s">
        <v>32</v>
      </c>
      <c r="T515">
        <v>1</v>
      </c>
      <c r="U515" t="s">
        <v>29</v>
      </c>
      <c r="V515" t="s">
        <v>33</v>
      </c>
      <c r="W515" t="s">
        <v>34</v>
      </c>
    </row>
    <row r="516" spans="1:23">
      <c r="A516" t="s">
        <v>41</v>
      </c>
      <c r="B516">
        <v>24</v>
      </c>
      <c r="C516" t="str">
        <f t="shared" si="16"/>
        <v>1_2_years</v>
      </c>
      <c r="D516" t="s">
        <v>36</v>
      </c>
      <c r="E516" t="s">
        <v>50</v>
      </c>
      <c r="F516">
        <v>2255</v>
      </c>
      <c r="G516" t="str">
        <f t="shared" si="17"/>
        <v>up_2000</v>
      </c>
      <c r="H516" t="s">
        <v>26</v>
      </c>
      <c r="I516" t="s">
        <v>61</v>
      </c>
      <c r="J516">
        <v>4</v>
      </c>
      <c r="K516" t="s">
        <v>28</v>
      </c>
      <c r="L516" t="s">
        <v>29</v>
      </c>
      <c r="M516">
        <v>1</v>
      </c>
      <c r="N516" t="s">
        <v>47</v>
      </c>
      <c r="O516">
        <v>54</v>
      </c>
      <c r="P516" t="s">
        <v>29</v>
      </c>
      <c r="Q516" t="s">
        <v>31</v>
      </c>
      <c r="R516">
        <v>1</v>
      </c>
      <c r="S516" t="s">
        <v>32</v>
      </c>
      <c r="T516">
        <v>1</v>
      </c>
      <c r="U516" t="s">
        <v>29</v>
      </c>
      <c r="V516" t="s">
        <v>33</v>
      </c>
      <c r="W516" t="s">
        <v>34</v>
      </c>
    </row>
    <row r="517" spans="1:23">
      <c r="A517" t="s">
        <v>23</v>
      </c>
      <c r="B517">
        <v>6</v>
      </c>
      <c r="C517" t="str">
        <f t="shared" si="16"/>
        <v>lo_1_year</v>
      </c>
      <c r="D517" t="s">
        <v>24</v>
      </c>
      <c r="E517" t="s">
        <v>50</v>
      </c>
      <c r="F517">
        <v>609</v>
      </c>
      <c r="G517" t="str">
        <f t="shared" si="17"/>
        <v>lo_1000</v>
      </c>
      <c r="H517" t="s">
        <v>37</v>
      </c>
      <c r="I517" t="s">
        <v>43</v>
      </c>
      <c r="J517">
        <v>4</v>
      </c>
      <c r="K517" t="s">
        <v>39</v>
      </c>
      <c r="L517" t="s">
        <v>29</v>
      </c>
      <c r="M517">
        <v>3</v>
      </c>
      <c r="N517" t="s">
        <v>47</v>
      </c>
      <c r="O517">
        <v>37</v>
      </c>
      <c r="P517" t="s">
        <v>29</v>
      </c>
      <c r="Q517" t="s">
        <v>31</v>
      </c>
      <c r="R517">
        <v>2</v>
      </c>
      <c r="S517" t="s">
        <v>32</v>
      </c>
      <c r="T517">
        <v>1</v>
      </c>
      <c r="U517" t="s">
        <v>29</v>
      </c>
      <c r="V517" t="s">
        <v>66</v>
      </c>
      <c r="W517" t="s">
        <v>34</v>
      </c>
    </row>
    <row r="518" spans="1:23">
      <c r="A518" t="s">
        <v>23</v>
      </c>
      <c r="B518">
        <v>6</v>
      </c>
      <c r="C518" t="str">
        <f t="shared" si="16"/>
        <v>lo_1_year</v>
      </c>
      <c r="D518" t="s">
        <v>24</v>
      </c>
      <c r="E518" t="s">
        <v>50</v>
      </c>
      <c r="F518">
        <v>1361</v>
      </c>
      <c r="G518" t="str">
        <f t="shared" si="17"/>
        <v>1000_2000</v>
      </c>
      <c r="H518" t="s">
        <v>37</v>
      </c>
      <c r="I518" t="s">
        <v>61</v>
      </c>
      <c r="J518">
        <v>2</v>
      </c>
      <c r="K518" t="s">
        <v>28</v>
      </c>
      <c r="L518" t="s">
        <v>29</v>
      </c>
      <c r="M518">
        <v>4</v>
      </c>
      <c r="N518" t="s">
        <v>30</v>
      </c>
      <c r="O518">
        <v>40</v>
      </c>
      <c r="P518" t="s">
        <v>29</v>
      </c>
      <c r="Q518" t="s">
        <v>31</v>
      </c>
      <c r="R518">
        <v>1</v>
      </c>
      <c r="S518" t="s">
        <v>44</v>
      </c>
      <c r="T518">
        <v>2</v>
      </c>
      <c r="U518" t="s">
        <v>29</v>
      </c>
      <c r="V518" t="s">
        <v>66</v>
      </c>
      <c r="W518" t="s">
        <v>34</v>
      </c>
    </row>
    <row r="519" spans="1:23">
      <c r="A519" t="s">
        <v>41</v>
      </c>
      <c r="B519">
        <v>36</v>
      </c>
      <c r="C519" t="str">
        <f t="shared" si="16"/>
        <v>up_2_years</v>
      </c>
      <c r="D519" t="s">
        <v>24</v>
      </c>
      <c r="E519" t="s">
        <v>45</v>
      </c>
      <c r="F519">
        <v>7127</v>
      </c>
      <c r="G519" t="str">
        <f t="shared" si="17"/>
        <v>up_2000</v>
      </c>
      <c r="H519" t="s">
        <v>37</v>
      </c>
      <c r="I519" t="s">
        <v>61</v>
      </c>
      <c r="J519">
        <v>2</v>
      </c>
      <c r="K519" t="s">
        <v>39</v>
      </c>
      <c r="L519" t="s">
        <v>29</v>
      </c>
      <c r="M519">
        <v>4</v>
      </c>
      <c r="N519" t="s">
        <v>47</v>
      </c>
      <c r="O519">
        <v>23</v>
      </c>
      <c r="P519" t="s">
        <v>29</v>
      </c>
      <c r="Q519" t="s">
        <v>55</v>
      </c>
      <c r="R519">
        <v>2</v>
      </c>
      <c r="S519" t="s">
        <v>32</v>
      </c>
      <c r="T519">
        <v>1</v>
      </c>
      <c r="U519" t="s">
        <v>33</v>
      </c>
      <c r="V519" t="s">
        <v>33</v>
      </c>
      <c r="W519" t="s">
        <v>40</v>
      </c>
    </row>
    <row r="520" spans="1:23">
      <c r="A520" t="s">
        <v>23</v>
      </c>
      <c r="B520">
        <v>6</v>
      </c>
      <c r="C520" t="str">
        <f t="shared" si="16"/>
        <v>lo_1_year</v>
      </c>
      <c r="D520" t="s">
        <v>36</v>
      </c>
      <c r="E520" t="s">
        <v>50</v>
      </c>
      <c r="F520">
        <v>1203</v>
      </c>
      <c r="G520" t="str">
        <f t="shared" si="17"/>
        <v>1000_2000</v>
      </c>
      <c r="H520" t="s">
        <v>63</v>
      </c>
      <c r="I520" t="s">
        <v>27</v>
      </c>
      <c r="J520">
        <v>3</v>
      </c>
      <c r="K520" t="s">
        <v>28</v>
      </c>
      <c r="L520" t="s">
        <v>29</v>
      </c>
      <c r="M520">
        <v>2</v>
      </c>
      <c r="N520" t="s">
        <v>47</v>
      </c>
      <c r="O520">
        <v>43</v>
      </c>
      <c r="P520" t="s">
        <v>29</v>
      </c>
      <c r="Q520" t="s">
        <v>31</v>
      </c>
      <c r="R520">
        <v>1</v>
      </c>
      <c r="S520" t="s">
        <v>32</v>
      </c>
      <c r="T520">
        <v>1</v>
      </c>
      <c r="U520" t="s">
        <v>33</v>
      </c>
      <c r="V520" t="s">
        <v>33</v>
      </c>
      <c r="W520" t="s">
        <v>34</v>
      </c>
    </row>
    <row r="521" spans="1:23">
      <c r="A521" t="s">
        <v>41</v>
      </c>
      <c r="B521">
        <v>6</v>
      </c>
      <c r="C521" t="str">
        <f t="shared" si="16"/>
        <v>lo_1_year</v>
      </c>
      <c r="D521" t="s">
        <v>24</v>
      </c>
      <c r="E521" t="s">
        <v>25</v>
      </c>
      <c r="F521">
        <v>700</v>
      </c>
      <c r="G521" t="str">
        <f t="shared" si="17"/>
        <v>lo_1000</v>
      </c>
      <c r="H521" t="s">
        <v>26</v>
      </c>
      <c r="I521" t="s">
        <v>27</v>
      </c>
      <c r="J521">
        <v>4</v>
      </c>
      <c r="K521" t="s">
        <v>28</v>
      </c>
      <c r="L521" t="s">
        <v>29</v>
      </c>
      <c r="M521">
        <v>4</v>
      </c>
      <c r="N521" t="s">
        <v>51</v>
      </c>
      <c r="O521">
        <v>36</v>
      </c>
      <c r="P521" t="s">
        <v>29</v>
      </c>
      <c r="Q521" t="s">
        <v>48</v>
      </c>
      <c r="R521">
        <v>2</v>
      </c>
      <c r="S521" t="s">
        <v>32</v>
      </c>
      <c r="T521">
        <v>1</v>
      </c>
      <c r="U521" t="s">
        <v>29</v>
      </c>
      <c r="V521" t="s">
        <v>33</v>
      </c>
      <c r="W521" t="s">
        <v>34</v>
      </c>
    </row>
    <row r="522" spans="1:23">
      <c r="A522" t="s">
        <v>41</v>
      </c>
      <c r="B522">
        <v>24</v>
      </c>
      <c r="C522" t="str">
        <f t="shared" si="16"/>
        <v>1_2_years</v>
      </c>
      <c r="D522" t="s">
        <v>24</v>
      </c>
      <c r="E522" t="s">
        <v>72</v>
      </c>
      <c r="F522">
        <v>5507</v>
      </c>
      <c r="G522" t="str">
        <f t="shared" si="17"/>
        <v>up_2000</v>
      </c>
      <c r="H522" t="s">
        <v>37</v>
      </c>
      <c r="I522" t="s">
        <v>27</v>
      </c>
      <c r="J522">
        <v>3</v>
      </c>
      <c r="K522" t="s">
        <v>28</v>
      </c>
      <c r="L522" t="s">
        <v>29</v>
      </c>
      <c r="M522">
        <v>4</v>
      </c>
      <c r="N522" t="s">
        <v>51</v>
      </c>
      <c r="O522">
        <v>44</v>
      </c>
      <c r="P522" t="s">
        <v>29</v>
      </c>
      <c r="Q522" t="s">
        <v>48</v>
      </c>
      <c r="R522">
        <v>2</v>
      </c>
      <c r="S522" t="s">
        <v>32</v>
      </c>
      <c r="T522">
        <v>1</v>
      </c>
      <c r="U522" t="s">
        <v>29</v>
      </c>
      <c r="V522" t="s">
        <v>33</v>
      </c>
      <c r="W522" t="s">
        <v>34</v>
      </c>
    </row>
    <row r="523" spans="1:23">
      <c r="A523" t="s">
        <v>23</v>
      </c>
      <c r="B523">
        <v>18</v>
      </c>
      <c r="C523" t="str">
        <f t="shared" si="16"/>
        <v>1_2_years</v>
      </c>
      <c r="D523" t="s">
        <v>36</v>
      </c>
      <c r="E523" t="s">
        <v>25</v>
      </c>
      <c r="F523">
        <v>3190</v>
      </c>
      <c r="G523" t="str">
        <f t="shared" si="17"/>
        <v>up_2000</v>
      </c>
      <c r="H523" t="s">
        <v>37</v>
      </c>
      <c r="I523" t="s">
        <v>38</v>
      </c>
      <c r="J523">
        <v>2</v>
      </c>
      <c r="K523" t="s">
        <v>39</v>
      </c>
      <c r="L523" t="s">
        <v>29</v>
      </c>
      <c r="M523">
        <v>2</v>
      </c>
      <c r="N523" t="s">
        <v>30</v>
      </c>
      <c r="O523">
        <v>24</v>
      </c>
      <c r="P523" t="s">
        <v>29</v>
      </c>
      <c r="Q523" t="s">
        <v>31</v>
      </c>
      <c r="R523">
        <v>1</v>
      </c>
      <c r="S523" t="s">
        <v>32</v>
      </c>
      <c r="T523">
        <v>1</v>
      </c>
      <c r="U523" t="s">
        <v>29</v>
      </c>
      <c r="V523" t="s">
        <v>33</v>
      </c>
      <c r="W523" t="s">
        <v>40</v>
      </c>
    </row>
    <row r="524" spans="1:23">
      <c r="A524" t="s">
        <v>23</v>
      </c>
      <c r="B524">
        <v>48</v>
      </c>
      <c r="C524" t="str">
        <f t="shared" si="16"/>
        <v>up_2_years</v>
      </c>
      <c r="D524" t="s">
        <v>64</v>
      </c>
      <c r="E524" t="s">
        <v>45</v>
      </c>
      <c r="F524">
        <v>7119</v>
      </c>
      <c r="G524" t="str">
        <f t="shared" si="17"/>
        <v>up_2000</v>
      </c>
      <c r="H524" t="s">
        <v>37</v>
      </c>
      <c r="I524" t="s">
        <v>38</v>
      </c>
      <c r="J524">
        <v>3</v>
      </c>
      <c r="K524" t="s">
        <v>28</v>
      </c>
      <c r="L524" t="s">
        <v>29</v>
      </c>
      <c r="M524">
        <v>4</v>
      </c>
      <c r="N524" t="s">
        <v>51</v>
      </c>
      <c r="O524">
        <v>53</v>
      </c>
      <c r="P524" t="s">
        <v>29</v>
      </c>
      <c r="Q524" t="s">
        <v>48</v>
      </c>
      <c r="R524">
        <v>2</v>
      </c>
      <c r="S524" t="s">
        <v>32</v>
      </c>
      <c r="T524">
        <v>2</v>
      </c>
      <c r="U524" t="s">
        <v>29</v>
      </c>
      <c r="V524" t="s">
        <v>33</v>
      </c>
      <c r="W524" t="s">
        <v>40</v>
      </c>
    </row>
    <row r="525" spans="1:23">
      <c r="A525" t="s">
        <v>41</v>
      </c>
      <c r="B525">
        <v>24</v>
      </c>
      <c r="C525" t="str">
        <f t="shared" si="16"/>
        <v>1_2_years</v>
      </c>
      <c r="D525" t="s">
        <v>36</v>
      </c>
      <c r="E525" t="s">
        <v>53</v>
      </c>
      <c r="F525">
        <v>3488</v>
      </c>
      <c r="G525" t="str">
        <f t="shared" si="17"/>
        <v>up_2000</v>
      </c>
      <c r="H525" t="s">
        <v>63</v>
      </c>
      <c r="I525" t="s">
        <v>43</v>
      </c>
      <c r="J525">
        <v>3</v>
      </c>
      <c r="K525" t="s">
        <v>39</v>
      </c>
      <c r="L525" t="s">
        <v>29</v>
      </c>
      <c r="M525">
        <v>4</v>
      </c>
      <c r="N525" t="s">
        <v>54</v>
      </c>
      <c r="O525">
        <v>23</v>
      </c>
      <c r="P525" t="s">
        <v>29</v>
      </c>
      <c r="Q525" t="s">
        <v>31</v>
      </c>
      <c r="R525">
        <v>1</v>
      </c>
      <c r="S525" t="s">
        <v>32</v>
      </c>
      <c r="T525">
        <v>1</v>
      </c>
      <c r="U525" t="s">
        <v>29</v>
      </c>
      <c r="V525" t="s">
        <v>33</v>
      </c>
      <c r="W525" t="s">
        <v>34</v>
      </c>
    </row>
    <row r="526" spans="1:23">
      <c r="A526" t="s">
        <v>35</v>
      </c>
      <c r="B526">
        <v>18</v>
      </c>
      <c r="C526" t="str">
        <f t="shared" si="16"/>
        <v>1_2_years</v>
      </c>
      <c r="D526" t="s">
        <v>36</v>
      </c>
      <c r="E526" t="s">
        <v>25</v>
      </c>
      <c r="F526">
        <v>1113</v>
      </c>
      <c r="G526" t="str">
        <f t="shared" si="17"/>
        <v>1000_2000</v>
      </c>
      <c r="H526" t="s">
        <v>37</v>
      </c>
      <c r="I526" t="s">
        <v>38</v>
      </c>
      <c r="J526">
        <v>4</v>
      </c>
      <c r="K526" t="s">
        <v>39</v>
      </c>
      <c r="L526" t="s">
        <v>46</v>
      </c>
      <c r="M526">
        <v>4</v>
      </c>
      <c r="N526" t="s">
        <v>30</v>
      </c>
      <c r="O526">
        <v>26</v>
      </c>
      <c r="P526" t="s">
        <v>29</v>
      </c>
      <c r="Q526" t="s">
        <v>31</v>
      </c>
      <c r="R526">
        <v>1</v>
      </c>
      <c r="S526" t="s">
        <v>44</v>
      </c>
      <c r="T526">
        <v>2</v>
      </c>
      <c r="U526" t="s">
        <v>29</v>
      </c>
      <c r="V526" t="s">
        <v>33</v>
      </c>
      <c r="W526" t="s">
        <v>34</v>
      </c>
    </row>
    <row r="527" spans="1:23">
      <c r="A527" t="s">
        <v>35</v>
      </c>
      <c r="B527">
        <v>26</v>
      </c>
      <c r="C527" t="str">
        <f t="shared" si="16"/>
        <v>up_2_years</v>
      </c>
      <c r="D527" t="s">
        <v>36</v>
      </c>
      <c r="E527" t="s">
        <v>53</v>
      </c>
      <c r="F527">
        <v>7966</v>
      </c>
      <c r="G527" t="str">
        <f t="shared" si="17"/>
        <v>up_2000</v>
      </c>
      <c r="H527" t="s">
        <v>37</v>
      </c>
      <c r="I527" t="s">
        <v>61</v>
      </c>
      <c r="J527">
        <v>2</v>
      </c>
      <c r="K527" t="s">
        <v>28</v>
      </c>
      <c r="L527" t="s">
        <v>29</v>
      </c>
      <c r="M527">
        <v>3</v>
      </c>
      <c r="N527" t="s">
        <v>54</v>
      </c>
      <c r="O527">
        <v>30</v>
      </c>
      <c r="P527" t="s">
        <v>29</v>
      </c>
      <c r="Q527" t="s">
        <v>31</v>
      </c>
      <c r="R527">
        <v>2</v>
      </c>
      <c r="S527" t="s">
        <v>32</v>
      </c>
      <c r="T527">
        <v>1</v>
      </c>
      <c r="U527" t="s">
        <v>29</v>
      </c>
      <c r="V527" t="s">
        <v>33</v>
      </c>
      <c r="W527" t="s">
        <v>34</v>
      </c>
    </row>
    <row r="528" spans="1:23">
      <c r="A528" t="s">
        <v>41</v>
      </c>
      <c r="B528">
        <v>15</v>
      </c>
      <c r="C528" t="str">
        <f t="shared" si="16"/>
        <v>1_2_years</v>
      </c>
      <c r="D528" t="s">
        <v>24</v>
      </c>
      <c r="E528" t="s">
        <v>42</v>
      </c>
      <c r="F528">
        <v>1532</v>
      </c>
      <c r="G528" t="str">
        <f t="shared" si="17"/>
        <v>1000_2000</v>
      </c>
      <c r="H528" t="s">
        <v>63</v>
      </c>
      <c r="I528" t="s">
        <v>38</v>
      </c>
      <c r="J528">
        <v>4</v>
      </c>
      <c r="K528" t="s">
        <v>39</v>
      </c>
      <c r="L528" t="s">
        <v>29</v>
      </c>
      <c r="M528">
        <v>3</v>
      </c>
      <c r="N528" t="s">
        <v>54</v>
      </c>
      <c r="O528">
        <v>31</v>
      </c>
      <c r="P528" t="s">
        <v>29</v>
      </c>
      <c r="Q528" t="s">
        <v>31</v>
      </c>
      <c r="R528">
        <v>1</v>
      </c>
      <c r="S528" t="s">
        <v>32</v>
      </c>
      <c r="T528">
        <v>1</v>
      </c>
      <c r="U528" t="s">
        <v>29</v>
      </c>
      <c r="V528" t="s">
        <v>33</v>
      </c>
      <c r="W528" t="s">
        <v>34</v>
      </c>
    </row>
    <row r="529" spans="1:23">
      <c r="A529" t="s">
        <v>41</v>
      </c>
      <c r="B529">
        <v>4</v>
      </c>
      <c r="C529" t="str">
        <f t="shared" si="16"/>
        <v>lo_1_year</v>
      </c>
      <c r="D529" t="s">
        <v>24</v>
      </c>
      <c r="E529" t="s">
        <v>25</v>
      </c>
      <c r="F529">
        <v>1503</v>
      </c>
      <c r="G529" t="str">
        <f t="shared" si="17"/>
        <v>1000_2000</v>
      </c>
      <c r="H529" t="s">
        <v>37</v>
      </c>
      <c r="I529" t="s">
        <v>43</v>
      </c>
      <c r="J529">
        <v>2</v>
      </c>
      <c r="K529" t="s">
        <v>28</v>
      </c>
      <c r="L529" t="s">
        <v>29</v>
      </c>
      <c r="M529">
        <v>1</v>
      </c>
      <c r="N529" t="s">
        <v>30</v>
      </c>
      <c r="O529">
        <v>42</v>
      </c>
      <c r="P529" t="s">
        <v>29</v>
      </c>
      <c r="Q529" t="s">
        <v>31</v>
      </c>
      <c r="R529">
        <v>2</v>
      </c>
      <c r="S529" t="s">
        <v>44</v>
      </c>
      <c r="T529">
        <v>2</v>
      </c>
      <c r="U529" t="s">
        <v>29</v>
      </c>
      <c r="V529" t="s">
        <v>33</v>
      </c>
      <c r="W529" t="s">
        <v>34</v>
      </c>
    </row>
    <row r="530" spans="1:23">
      <c r="A530" t="s">
        <v>23</v>
      </c>
      <c r="B530">
        <v>36</v>
      </c>
      <c r="C530" t="str">
        <f t="shared" si="16"/>
        <v>up_2_years</v>
      </c>
      <c r="D530" t="s">
        <v>36</v>
      </c>
      <c r="E530" t="s">
        <v>25</v>
      </c>
      <c r="F530">
        <v>2302</v>
      </c>
      <c r="G530" t="str">
        <f t="shared" si="17"/>
        <v>up_2000</v>
      </c>
      <c r="H530" t="s">
        <v>37</v>
      </c>
      <c r="I530" t="s">
        <v>38</v>
      </c>
      <c r="J530">
        <v>4</v>
      </c>
      <c r="K530" t="s">
        <v>58</v>
      </c>
      <c r="L530" t="s">
        <v>29</v>
      </c>
      <c r="M530">
        <v>4</v>
      </c>
      <c r="N530" t="s">
        <v>54</v>
      </c>
      <c r="O530">
        <v>31</v>
      </c>
      <c r="P530" t="s">
        <v>29</v>
      </c>
      <c r="Q530" t="s">
        <v>55</v>
      </c>
      <c r="R530">
        <v>1</v>
      </c>
      <c r="S530" t="s">
        <v>32</v>
      </c>
      <c r="T530">
        <v>1</v>
      </c>
      <c r="U530" t="s">
        <v>29</v>
      </c>
      <c r="V530" t="s">
        <v>33</v>
      </c>
      <c r="W530" t="s">
        <v>40</v>
      </c>
    </row>
    <row r="531" spans="1:23">
      <c r="A531" t="s">
        <v>23</v>
      </c>
      <c r="B531">
        <v>6</v>
      </c>
      <c r="C531" t="str">
        <f t="shared" si="16"/>
        <v>lo_1_year</v>
      </c>
      <c r="D531" t="s">
        <v>36</v>
      </c>
      <c r="E531" t="s">
        <v>50</v>
      </c>
      <c r="F531">
        <v>662</v>
      </c>
      <c r="G531" t="str">
        <f t="shared" si="17"/>
        <v>lo_1000</v>
      </c>
      <c r="H531" t="s">
        <v>37</v>
      </c>
      <c r="I531" t="s">
        <v>61</v>
      </c>
      <c r="J531">
        <v>3</v>
      </c>
      <c r="K531" t="s">
        <v>28</v>
      </c>
      <c r="L531" t="s">
        <v>29</v>
      </c>
      <c r="M531">
        <v>4</v>
      </c>
      <c r="N531" t="s">
        <v>30</v>
      </c>
      <c r="O531">
        <v>41</v>
      </c>
      <c r="P531" t="s">
        <v>29</v>
      </c>
      <c r="Q531" t="s">
        <v>31</v>
      </c>
      <c r="R531">
        <v>1</v>
      </c>
      <c r="S531" t="s">
        <v>44</v>
      </c>
      <c r="T531">
        <v>2</v>
      </c>
      <c r="U531" t="s">
        <v>33</v>
      </c>
      <c r="V531" t="s">
        <v>33</v>
      </c>
      <c r="W531" t="s">
        <v>34</v>
      </c>
    </row>
    <row r="532" spans="1:23">
      <c r="A532" t="s">
        <v>35</v>
      </c>
      <c r="B532">
        <v>36</v>
      </c>
      <c r="C532" t="str">
        <f t="shared" si="16"/>
        <v>up_2_years</v>
      </c>
      <c r="D532" t="s">
        <v>36</v>
      </c>
      <c r="E532" t="s">
        <v>42</v>
      </c>
      <c r="F532">
        <v>2273</v>
      </c>
      <c r="G532" t="str">
        <f t="shared" si="17"/>
        <v>up_2000</v>
      </c>
      <c r="H532" t="s">
        <v>37</v>
      </c>
      <c r="I532" t="s">
        <v>43</v>
      </c>
      <c r="J532">
        <v>3</v>
      </c>
      <c r="K532" t="s">
        <v>28</v>
      </c>
      <c r="L532" t="s">
        <v>29</v>
      </c>
      <c r="M532">
        <v>1</v>
      </c>
      <c r="N532" t="s">
        <v>54</v>
      </c>
      <c r="O532">
        <v>32</v>
      </c>
      <c r="P532" t="s">
        <v>29</v>
      </c>
      <c r="Q532" t="s">
        <v>31</v>
      </c>
      <c r="R532">
        <v>2</v>
      </c>
      <c r="S532" t="s">
        <v>32</v>
      </c>
      <c r="T532">
        <v>2</v>
      </c>
      <c r="U532" t="s">
        <v>29</v>
      </c>
      <c r="V532" t="s">
        <v>33</v>
      </c>
      <c r="W532" t="s">
        <v>34</v>
      </c>
    </row>
    <row r="533" spans="1:23">
      <c r="A533" t="s">
        <v>35</v>
      </c>
      <c r="B533">
        <v>15</v>
      </c>
      <c r="C533" t="str">
        <f t="shared" si="16"/>
        <v>1_2_years</v>
      </c>
      <c r="D533" t="s">
        <v>36</v>
      </c>
      <c r="E533" t="s">
        <v>50</v>
      </c>
      <c r="F533">
        <v>2631</v>
      </c>
      <c r="G533" t="str">
        <f t="shared" si="17"/>
        <v>up_2000</v>
      </c>
      <c r="H533" t="s">
        <v>63</v>
      </c>
      <c r="I533" t="s">
        <v>38</v>
      </c>
      <c r="J533">
        <v>2</v>
      </c>
      <c r="K533" t="s">
        <v>39</v>
      </c>
      <c r="L533" t="s">
        <v>29</v>
      </c>
      <c r="M533">
        <v>4</v>
      </c>
      <c r="N533" t="s">
        <v>54</v>
      </c>
      <c r="O533">
        <v>28</v>
      </c>
      <c r="P533" t="s">
        <v>29</v>
      </c>
      <c r="Q533" t="s">
        <v>55</v>
      </c>
      <c r="R533">
        <v>2</v>
      </c>
      <c r="S533" t="s">
        <v>32</v>
      </c>
      <c r="T533">
        <v>1</v>
      </c>
      <c r="U533" t="s">
        <v>33</v>
      </c>
      <c r="V533" t="s">
        <v>33</v>
      </c>
      <c r="W533" t="s">
        <v>40</v>
      </c>
    </row>
    <row r="534" spans="1:23">
      <c r="A534" t="s">
        <v>41</v>
      </c>
      <c r="B534">
        <v>12</v>
      </c>
      <c r="C534" t="str">
        <f t="shared" si="16"/>
        <v>lo_1_year</v>
      </c>
      <c r="D534" t="s">
        <v>49</v>
      </c>
      <c r="E534" t="s">
        <v>53</v>
      </c>
      <c r="F534">
        <v>1503</v>
      </c>
      <c r="G534" t="str">
        <f t="shared" si="17"/>
        <v>1000_2000</v>
      </c>
      <c r="H534" t="s">
        <v>37</v>
      </c>
      <c r="I534" t="s">
        <v>38</v>
      </c>
      <c r="J534">
        <v>4</v>
      </c>
      <c r="K534" t="s">
        <v>60</v>
      </c>
      <c r="L534" t="s">
        <v>29</v>
      </c>
      <c r="M534">
        <v>4</v>
      </c>
      <c r="N534" t="s">
        <v>30</v>
      </c>
      <c r="O534">
        <v>41</v>
      </c>
      <c r="P534" t="s">
        <v>29</v>
      </c>
      <c r="Q534" t="s">
        <v>55</v>
      </c>
      <c r="R534">
        <v>1</v>
      </c>
      <c r="S534" t="s">
        <v>32</v>
      </c>
      <c r="T534">
        <v>1</v>
      </c>
      <c r="U534" t="s">
        <v>29</v>
      </c>
      <c r="V534" t="s">
        <v>33</v>
      </c>
      <c r="W534" t="s">
        <v>34</v>
      </c>
    </row>
    <row r="535" spans="1:23">
      <c r="A535" t="s">
        <v>41</v>
      </c>
      <c r="B535">
        <v>24</v>
      </c>
      <c r="C535" t="str">
        <f t="shared" si="16"/>
        <v>1_2_years</v>
      </c>
      <c r="D535" t="s">
        <v>36</v>
      </c>
      <c r="E535" t="s">
        <v>25</v>
      </c>
      <c r="F535">
        <v>1311</v>
      </c>
      <c r="G535" t="str">
        <f t="shared" si="17"/>
        <v>1000_2000</v>
      </c>
      <c r="H535" t="s">
        <v>63</v>
      </c>
      <c r="I535" t="s">
        <v>43</v>
      </c>
      <c r="J535">
        <v>4</v>
      </c>
      <c r="K535" t="s">
        <v>60</v>
      </c>
      <c r="L535" t="s">
        <v>29</v>
      </c>
      <c r="M535">
        <v>3</v>
      </c>
      <c r="N535" t="s">
        <v>47</v>
      </c>
      <c r="O535">
        <v>26</v>
      </c>
      <c r="P535" t="s">
        <v>29</v>
      </c>
      <c r="Q535" t="s">
        <v>31</v>
      </c>
      <c r="R535">
        <v>1</v>
      </c>
      <c r="S535" t="s">
        <v>32</v>
      </c>
      <c r="T535">
        <v>1</v>
      </c>
      <c r="U535" t="s">
        <v>33</v>
      </c>
      <c r="V535" t="s">
        <v>33</v>
      </c>
      <c r="W535" t="s">
        <v>34</v>
      </c>
    </row>
    <row r="536" spans="1:23">
      <c r="A536" t="s">
        <v>41</v>
      </c>
      <c r="B536">
        <v>24</v>
      </c>
      <c r="C536" t="str">
        <f t="shared" si="16"/>
        <v>1_2_years</v>
      </c>
      <c r="D536" t="s">
        <v>36</v>
      </c>
      <c r="E536" t="s">
        <v>25</v>
      </c>
      <c r="F536">
        <v>3105</v>
      </c>
      <c r="G536" t="str">
        <f t="shared" si="17"/>
        <v>up_2000</v>
      </c>
      <c r="H536" t="s">
        <v>26</v>
      </c>
      <c r="I536" t="s">
        <v>61</v>
      </c>
      <c r="J536">
        <v>4</v>
      </c>
      <c r="K536" t="s">
        <v>28</v>
      </c>
      <c r="L536" t="s">
        <v>29</v>
      </c>
      <c r="M536">
        <v>2</v>
      </c>
      <c r="N536" t="s">
        <v>54</v>
      </c>
      <c r="O536">
        <v>25</v>
      </c>
      <c r="P536" t="s">
        <v>29</v>
      </c>
      <c r="Q536" t="s">
        <v>31</v>
      </c>
      <c r="R536">
        <v>2</v>
      </c>
      <c r="S536" t="s">
        <v>32</v>
      </c>
      <c r="T536">
        <v>1</v>
      </c>
      <c r="U536" t="s">
        <v>29</v>
      </c>
      <c r="V536" t="s">
        <v>33</v>
      </c>
      <c r="W536" t="s">
        <v>34</v>
      </c>
    </row>
    <row r="537" spans="1:23">
      <c r="A537" t="s">
        <v>67</v>
      </c>
      <c r="B537">
        <v>21</v>
      </c>
      <c r="C537" t="str">
        <f t="shared" si="16"/>
        <v>1_2_years</v>
      </c>
      <c r="D537" t="s">
        <v>24</v>
      </c>
      <c r="E537" t="s">
        <v>42</v>
      </c>
      <c r="F537">
        <v>2319</v>
      </c>
      <c r="G537" t="str">
        <f t="shared" si="17"/>
        <v>up_2000</v>
      </c>
      <c r="H537" t="s">
        <v>37</v>
      </c>
      <c r="I537" t="s">
        <v>61</v>
      </c>
      <c r="J537">
        <v>2</v>
      </c>
      <c r="K537" t="s">
        <v>58</v>
      </c>
      <c r="L537" t="s">
        <v>29</v>
      </c>
      <c r="M537">
        <v>1</v>
      </c>
      <c r="N537" t="s">
        <v>54</v>
      </c>
      <c r="O537">
        <v>33</v>
      </c>
      <c r="P537" t="s">
        <v>29</v>
      </c>
      <c r="Q537" t="s">
        <v>55</v>
      </c>
      <c r="R537">
        <v>1</v>
      </c>
      <c r="S537" t="s">
        <v>32</v>
      </c>
      <c r="T537">
        <v>1</v>
      </c>
      <c r="U537" t="s">
        <v>29</v>
      </c>
      <c r="V537" t="s">
        <v>33</v>
      </c>
      <c r="W537" t="s">
        <v>40</v>
      </c>
    </row>
    <row r="538" spans="1:23">
      <c r="A538" t="s">
        <v>23</v>
      </c>
      <c r="B538">
        <v>6</v>
      </c>
      <c r="C538" t="str">
        <f t="shared" si="16"/>
        <v>lo_1_year</v>
      </c>
      <c r="D538" t="s">
        <v>36</v>
      </c>
      <c r="E538" t="s">
        <v>50</v>
      </c>
      <c r="F538">
        <v>1374</v>
      </c>
      <c r="G538" t="str">
        <f t="shared" si="17"/>
        <v>1000_2000</v>
      </c>
      <c r="H538" t="s">
        <v>26</v>
      </c>
      <c r="I538" t="s">
        <v>59</v>
      </c>
      <c r="J538">
        <v>4</v>
      </c>
      <c r="K538" t="s">
        <v>39</v>
      </c>
      <c r="L538" t="s">
        <v>29</v>
      </c>
      <c r="M538">
        <v>3</v>
      </c>
      <c r="N538" t="s">
        <v>47</v>
      </c>
      <c r="O538">
        <v>75</v>
      </c>
      <c r="P538" t="s">
        <v>29</v>
      </c>
      <c r="Q538" t="s">
        <v>31</v>
      </c>
      <c r="R538">
        <v>1</v>
      </c>
      <c r="S538" t="s">
        <v>56</v>
      </c>
      <c r="T538">
        <v>1</v>
      </c>
      <c r="U538" t="s">
        <v>33</v>
      </c>
      <c r="V538" t="s">
        <v>33</v>
      </c>
      <c r="W538" t="s">
        <v>34</v>
      </c>
    </row>
    <row r="539" spans="1:23">
      <c r="A539" t="s">
        <v>35</v>
      </c>
      <c r="B539">
        <v>18</v>
      </c>
      <c r="C539" t="str">
        <f t="shared" si="16"/>
        <v>1_2_years</v>
      </c>
      <c r="D539" t="s">
        <v>24</v>
      </c>
      <c r="E539" t="s">
        <v>45</v>
      </c>
      <c r="F539">
        <v>3612</v>
      </c>
      <c r="G539" t="str">
        <f t="shared" si="17"/>
        <v>up_2000</v>
      </c>
      <c r="H539" t="s">
        <v>37</v>
      </c>
      <c r="I539" t="s">
        <v>27</v>
      </c>
      <c r="J539">
        <v>3</v>
      </c>
      <c r="K539" t="s">
        <v>39</v>
      </c>
      <c r="L539" t="s">
        <v>29</v>
      </c>
      <c r="M539">
        <v>4</v>
      </c>
      <c r="N539" t="s">
        <v>47</v>
      </c>
      <c r="O539">
        <v>37</v>
      </c>
      <c r="P539" t="s">
        <v>29</v>
      </c>
      <c r="Q539" t="s">
        <v>31</v>
      </c>
      <c r="R539">
        <v>1</v>
      </c>
      <c r="S539" t="s">
        <v>32</v>
      </c>
      <c r="T539">
        <v>1</v>
      </c>
      <c r="U539" t="s">
        <v>33</v>
      </c>
      <c r="V539" t="s">
        <v>33</v>
      </c>
      <c r="W539" t="s">
        <v>34</v>
      </c>
    </row>
    <row r="540" spans="1:23">
      <c r="A540" t="s">
        <v>23</v>
      </c>
      <c r="B540">
        <v>48</v>
      </c>
      <c r="C540" t="str">
        <f t="shared" si="16"/>
        <v>up_2_years</v>
      </c>
      <c r="D540" t="s">
        <v>36</v>
      </c>
      <c r="E540" t="s">
        <v>50</v>
      </c>
      <c r="F540">
        <v>7763</v>
      </c>
      <c r="G540" t="str">
        <f t="shared" si="17"/>
        <v>up_2000</v>
      </c>
      <c r="H540" t="s">
        <v>37</v>
      </c>
      <c r="I540" t="s">
        <v>27</v>
      </c>
      <c r="J540">
        <v>4</v>
      </c>
      <c r="K540" t="s">
        <v>28</v>
      </c>
      <c r="L540" t="s">
        <v>29</v>
      </c>
      <c r="M540">
        <v>4</v>
      </c>
      <c r="N540" t="s">
        <v>51</v>
      </c>
      <c r="O540">
        <v>42</v>
      </c>
      <c r="P540" t="s">
        <v>65</v>
      </c>
      <c r="Q540" t="s">
        <v>48</v>
      </c>
      <c r="R540">
        <v>1</v>
      </c>
      <c r="S540" t="s">
        <v>56</v>
      </c>
      <c r="T540">
        <v>1</v>
      </c>
      <c r="U540" t="s">
        <v>29</v>
      </c>
      <c r="V540" t="s">
        <v>33</v>
      </c>
      <c r="W540" t="s">
        <v>40</v>
      </c>
    </row>
    <row r="541" spans="1:23">
      <c r="A541" t="s">
        <v>67</v>
      </c>
      <c r="B541">
        <v>18</v>
      </c>
      <c r="C541" t="str">
        <f t="shared" si="16"/>
        <v>1_2_years</v>
      </c>
      <c r="D541" t="s">
        <v>36</v>
      </c>
      <c r="E541" t="s">
        <v>45</v>
      </c>
      <c r="F541">
        <v>3049</v>
      </c>
      <c r="G541" t="str">
        <f t="shared" si="17"/>
        <v>up_2000</v>
      </c>
      <c r="H541" t="s">
        <v>37</v>
      </c>
      <c r="I541" t="s">
        <v>61</v>
      </c>
      <c r="J541">
        <v>1</v>
      </c>
      <c r="K541" t="s">
        <v>39</v>
      </c>
      <c r="L541" t="s">
        <v>29</v>
      </c>
      <c r="M541">
        <v>1</v>
      </c>
      <c r="N541" t="s">
        <v>47</v>
      </c>
      <c r="O541">
        <v>45</v>
      </c>
      <c r="P541" t="s">
        <v>69</v>
      </c>
      <c r="Q541" t="s">
        <v>31</v>
      </c>
      <c r="R541">
        <v>1</v>
      </c>
      <c r="S541" t="s">
        <v>44</v>
      </c>
      <c r="T541">
        <v>1</v>
      </c>
      <c r="U541" t="s">
        <v>29</v>
      </c>
      <c r="V541" t="s">
        <v>33</v>
      </c>
      <c r="W541" t="s">
        <v>34</v>
      </c>
    </row>
    <row r="542" spans="1:23">
      <c r="A542" t="s">
        <v>35</v>
      </c>
      <c r="B542">
        <v>12</v>
      </c>
      <c r="C542" t="str">
        <f t="shared" si="16"/>
        <v>lo_1_year</v>
      </c>
      <c r="D542" t="s">
        <v>36</v>
      </c>
      <c r="E542" t="s">
        <v>25</v>
      </c>
      <c r="F542">
        <v>1534</v>
      </c>
      <c r="G542" t="str">
        <f t="shared" si="17"/>
        <v>1000_2000</v>
      </c>
      <c r="H542" t="s">
        <v>37</v>
      </c>
      <c r="I542" t="s">
        <v>61</v>
      </c>
      <c r="J542">
        <v>1</v>
      </c>
      <c r="K542" t="s">
        <v>60</v>
      </c>
      <c r="L542" t="s">
        <v>29</v>
      </c>
      <c r="M542">
        <v>1</v>
      </c>
      <c r="N542" t="s">
        <v>30</v>
      </c>
      <c r="O542">
        <v>23</v>
      </c>
      <c r="P542" t="s">
        <v>29</v>
      </c>
      <c r="Q542" t="s">
        <v>55</v>
      </c>
      <c r="R542">
        <v>1</v>
      </c>
      <c r="S542" t="s">
        <v>32</v>
      </c>
      <c r="T542">
        <v>1</v>
      </c>
      <c r="U542" t="s">
        <v>29</v>
      </c>
      <c r="V542" t="s">
        <v>33</v>
      </c>
      <c r="W542" t="s">
        <v>40</v>
      </c>
    </row>
    <row r="543" spans="1:23">
      <c r="A543" t="s">
        <v>41</v>
      </c>
      <c r="B543">
        <v>24</v>
      </c>
      <c r="C543" t="str">
        <f t="shared" si="16"/>
        <v>1_2_years</v>
      </c>
      <c r="D543" t="s">
        <v>49</v>
      </c>
      <c r="E543" t="s">
        <v>50</v>
      </c>
      <c r="F543">
        <v>2032</v>
      </c>
      <c r="G543" t="str">
        <f t="shared" si="17"/>
        <v>up_2000</v>
      </c>
      <c r="H543" t="s">
        <v>37</v>
      </c>
      <c r="I543" t="s">
        <v>27</v>
      </c>
      <c r="J543">
        <v>4</v>
      </c>
      <c r="K543" t="s">
        <v>28</v>
      </c>
      <c r="L543" t="s">
        <v>29</v>
      </c>
      <c r="M543">
        <v>4</v>
      </c>
      <c r="N543" t="s">
        <v>51</v>
      </c>
      <c r="O543">
        <v>60</v>
      </c>
      <c r="P543" t="s">
        <v>29</v>
      </c>
      <c r="Q543" t="s">
        <v>48</v>
      </c>
      <c r="R543">
        <v>2</v>
      </c>
      <c r="S543" t="s">
        <v>32</v>
      </c>
      <c r="T543">
        <v>1</v>
      </c>
      <c r="U543" t="s">
        <v>33</v>
      </c>
      <c r="V543" t="s">
        <v>33</v>
      </c>
      <c r="W543" t="s">
        <v>34</v>
      </c>
    </row>
    <row r="544" spans="1:23">
      <c r="A544" t="s">
        <v>23</v>
      </c>
      <c r="B544">
        <v>30</v>
      </c>
      <c r="C544" t="str">
        <f t="shared" si="16"/>
        <v>up_2_years</v>
      </c>
      <c r="D544" t="s">
        <v>36</v>
      </c>
      <c r="E544" t="s">
        <v>45</v>
      </c>
      <c r="F544">
        <v>6350</v>
      </c>
      <c r="G544" t="str">
        <f t="shared" si="17"/>
        <v>up_2000</v>
      </c>
      <c r="H544" t="s">
        <v>26</v>
      </c>
      <c r="I544" t="s">
        <v>27</v>
      </c>
      <c r="J544">
        <v>4</v>
      </c>
      <c r="K544" t="s">
        <v>28</v>
      </c>
      <c r="L544" t="s">
        <v>29</v>
      </c>
      <c r="M544">
        <v>4</v>
      </c>
      <c r="N544" t="s">
        <v>47</v>
      </c>
      <c r="O544">
        <v>31</v>
      </c>
      <c r="P544" t="s">
        <v>29</v>
      </c>
      <c r="Q544" t="s">
        <v>31</v>
      </c>
      <c r="R544">
        <v>1</v>
      </c>
      <c r="S544" t="s">
        <v>32</v>
      </c>
      <c r="T544">
        <v>1</v>
      </c>
      <c r="U544" t="s">
        <v>29</v>
      </c>
      <c r="V544" t="s">
        <v>33</v>
      </c>
      <c r="W544" t="s">
        <v>40</v>
      </c>
    </row>
    <row r="545" spans="1:23">
      <c r="A545" t="s">
        <v>67</v>
      </c>
      <c r="B545">
        <v>18</v>
      </c>
      <c r="C545" t="str">
        <f t="shared" si="16"/>
        <v>1_2_years</v>
      </c>
      <c r="D545" t="s">
        <v>36</v>
      </c>
      <c r="E545" t="s">
        <v>45</v>
      </c>
      <c r="F545">
        <v>2864</v>
      </c>
      <c r="G545" t="str">
        <f t="shared" si="17"/>
        <v>up_2000</v>
      </c>
      <c r="H545" t="s">
        <v>37</v>
      </c>
      <c r="I545" t="s">
        <v>38</v>
      </c>
      <c r="J545">
        <v>2</v>
      </c>
      <c r="K545" t="s">
        <v>28</v>
      </c>
      <c r="L545" t="s">
        <v>29</v>
      </c>
      <c r="M545">
        <v>1</v>
      </c>
      <c r="N545" t="s">
        <v>30</v>
      </c>
      <c r="O545">
        <v>34</v>
      </c>
      <c r="P545" t="s">
        <v>29</v>
      </c>
      <c r="Q545" t="s">
        <v>31</v>
      </c>
      <c r="R545">
        <v>1</v>
      </c>
      <c r="S545" t="s">
        <v>44</v>
      </c>
      <c r="T545">
        <v>2</v>
      </c>
      <c r="U545" t="s">
        <v>29</v>
      </c>
      <c r="V545" t="s">
        <v>33</v>
      </c>
      <c r="W545" t="s">
        <v>40</v>
      </c>
    </row>
    <row r="546" spans="1:23">
      <c r="A546" t="s">
        <v>41</v>
      </c>
      <c r="B546">
        <v>12</v>
      </c>
      <c r="C546" t="str">
        <f t="shared" si="16"/>
        <v>lo_1_year</v>
      </c>
      <c r="D546" t="s">
        <v>24</v>
      </c>
      <c r="E546" t="s">
        <v>50</v>
      </c>
      <c r="F546">
        <v>1255</v>
      </c>
      <c r="G546" t="str">
        <f t="shared" si="17"/>
        <v>1000_2000</v>
      </c>
      <c r="H546" t="s">
        <v>37</v>
      </c>
      <c r="I546" t="s">
        <v>27</v>
      </c>
      <c r="J546">
        <v>4</v>
      </c>
      <c r="K546" t="s">
        <v>28</v>
      </c>
      <c r="L546" t="s">
        <v>29</v>
      </c>
      <c r="M546">
        <v>4</v>
      </c>
      <c r="N546" t="s">
        <v>30</v>
      </c>
      <c r="O546">
        <v>61</v>
      </c>
      <c r="P546" t="s">
        <v>29</v>
      </c>
      <c r="Q546" t="s">
        <v>31</v>
      </c>
      <c r="R546">
        <v>2</v>
      </c>
      <c r="S546" t="s">
        <v>44</v>
      </c>
      <c r="T546">
        <v>1</v>
      </c>
      <c r="U546" t="s">
        <v>29</v>
      </c>
      <c r="V546" t="s">
        <v>33</v>
      </c>
      <c r="W546" t="s">
        <v>34</v>
      </c>
    </row>
    <row r="547" spans="1:23">
      <c r="A547" t="s">
        <v>23</v>
      </c>
      <c r="B547">
        <v>24</v>
      </c>
      <c r="C547" t="str">
        <f t="shared" si="16"/>
        <v>1_2_years</v>
      </c>
      <c r="D547" t="s">
        <v>49</v>
      </c>
      <c r="E547" t="s">
        <v>50</v>
      </c>
      <c r="F547">
        <v>1333</v>
      </c>
      <c r="G547" t="str">
        <f t="shared" si="17"/>
        <v>1000_2000</v>
      </c>
      <c r="H547" t="s">
        <v>37</v>
      </c>
      <c r="I547" t="s">
        <v>59</v>
      </c>
      <c r="J547">
        <v>4</v>
      </c>
      <c r="K547" t="s">
        <v>28</v>
      </c>
      <c r="L547" t="s">
        <v>29</v>
      </c>
      <c r="M547">
        <v>2</v>
      </c>
      <c r="N547" t="s">
        <v>30</v>
      </c>
      <c r="O547">
        <v>43</v>
      </c>
      <c r="P547" t="s">
        <v>29</v>
      </c>
      <c r="Q547" t="s">
        <v>48</v>
      </c>
      <c r="R547">
        <v>2</v>
      </c>
      <c r="S547" t="s">
        <v>32</v>
      </c>
      <c r="T547">
        <v>2</v>
      </c>
      <c r="U547" t="s">
        <v>29</v>
      </c>
      <c r="V547" t="s">
        <v>33</v>
      </c>
      <c r="W547" t="s">
        <v>40</v>
      </c>
    </row>
    <row r="548" spans="1:23">
      <c r="A548" t="s">
        <v>41</v>
      </c>
      <c r="B548">
        <v>24</v>
      </c>
      <c r="C548" t="str">
        <f t="shared" si="16"/>
        <v>1_2_years</v>
      </c>
      <c r="D548" t="s">
        <v>24</v>
      </c>
      <c r="E548" t="s">
        <v>50</v>
      </c>
      <c r="F548">
        <v>2022</v>
      </c>
      <c r="G548" t="str">
        <f t="shared" si="17"/>
        <v>up_2000</v>
      </c>
      <c r="H548" t="s">
        <v>37</v>
      </c>
      <c r="I548" t="s">
        <v>38</v>
      </c>
      <c r="J548">
        <v>4</v>
      </c>
      <c r="K548" t="s">
        <v>39</v>
      </c>
      <c r="L548" t="s">
        <v>29</v>
      </c>
      <c r="M548">
        <v>4</v>
      </c>
      <c r="N548" t="s">
        <v>54</v>
      </c>
      <c r="O548">
        <v>37</v>
      </c>
      <c r="P548" t="s">
        <v>29</v>
      </c>
      <c r="Q548" t="s">
        <v>31</v>
      </c>
      <c r="R548">
        <v>1</v>
      </c>
      <c r="S548" t="s">
        <v>32</v>
      </c>
      <c r="T548">
        <v>1</v>
      </c>
      <c r="U548" t="s">
        <v>33</v>
      </c>
      <c r="V548" t="s">
        <v>33</v>
      </c>
      <c r="W548" t="s">
        <v>34</v>
      </c>
    </row>
    <row r="549" spans="1:23">
      <c r="A549" t="s">
        <v>41</v>
      </c>
      <c r="B549">
        <v>24</v>
      </c>
      <c r="C549" t="str">
        <f t="shared" si="16"/>
        <v>1_2_years</v>
      </c>
      <c r="D549" t="s">
        <v>36</v>
      </c>
      <c r="E549" t="s">
        <v>25</v>
      </c>
      <c r="F549">
        <v>1552</v>
      </c>
      <c r="G549" t="str">
        <f t="shared" si="17"/>
        <v>1000_2000</v>
      </c>
      <c r="H549" t="s">
        <v>37</v>
      </c>
      <c r="I549" t="s">
        <v>43</v>
      </c>
      <c r="J549">
        <v>3</v>
      </c>
      <c r="K549" t="s">
        <v>28</v>
      </c>
      <c r="L549" t="s">
        <v>29</v>
      </c>
      <c r="M549">
        <v>1</v>
      </c>
      <c r="N549" t="s">
        <v>54</v>
      </c>
      <c r="O549">
        <v>32</v>
      </c>
      <c r="P549" t="s">
        <v>65</v>
      </c>
      <c r="Q549" t="s">
        <v>31</v>
      </c>
      <c r="R549">
        <v>1</v>
      </c>
      <c r="S549" t="s">
        <v>32</v>
      </c>
      <c r="T549">
        <v>2</v>
      </c>
      <c r="U549" t="s">
        <v>29</v>
      </c>
      <c r="V549" t="s">
        <v>33</v>
      </c>
      <c r="W549" t="s">
        <v>34</v>
      </c>
    </row>
    <row r="550" spans="1:23">
      <c r="A550" t="s">
        <v>23</v>
      </c>
      <c r="B550">
        <v>12</v>
      </c>
      <c r="C550" t="str">
        <f t="shared" si="16"/>
        <v>lo_1_year</v>
      </c>
      <c r="D550" t="s">
        <v>68</v>
      </c>
      <c r="E550" t="s">
        <v>25</v>
      </c>
      <c r="F550">
        <v>626</v>
      </c>
      <c r="G550" t="str">
        <f t="shared" si="17"/>
        <v>lo_1000</v>
      </c>
      <c r="H550" t="s">
        <v>37</v>
      </c>
      <c r="I550" t="s">
        <v>38</v>
      </c>
      <c r="J550">
        <v>4</v>
      </c>
      <c r="K550" t="s">
        <v>39</v>
      </c>
      <c r="L550" t="s">
        <v>29</v>
      </c>
      <c r="M550">
        <v>4</v>
      </c>
      <c r="N550" t="s">
        <v>30</v>
      </c>
      <c r="O550">
        <v>24</v>
      </c>
      <c r="P550" t="s">
        <v>65</v>
      </c>
      <c r="Q550" t="s">
        <v>31</v>
      </c>
      <c r="R550">
        <v>1</v>
      </c>
      <c r="S550" t="s">
        <v>44</v>
      </c>
      <c r="T550">
        <v>1</v>
      </c>
      <c r="U550" t="s">
        <v>29</v>
      </c>
      <c r="V550" t="s">
        <v>33</v>
      </c>
      <c r="W550" t="s">
        <v>40</v>
      </c>
    </row>
    <row r="551" spans="1:23">
      <c r="A551" t="s">
        <v>41</v>
      </c>
      <c r="B551">
        <v>48</v>
      </c>
      <c r="C551" t="str">
        <f t="shared" si="16"/>
        <v>up_2_years</v>
      </c>
      <c r="D551" t="s">
        <v>24</v>
      </c>
      <c r="E551" t="s">
        <v>53</v>
      </c>
      <c r="F551">
        <v>8858</v>
      </c>
      <c r="G551" t="str">
        <f t="shared" si="17"/>
        <v>up_2000</v>
      </c>
      <c r="H551" t="s">
        <v>26</v>
      </c>
      <c r="I551" t="s">
        <v>43</v>
      </c>
      <c r="J551">
        <v>2</v>
      </c>
      <c r="K551" t="s">
        <v>28</v>
      </c>
      <c r="L551" t="s">
        <v>29</v>
      </c>
      <c r="M551">
        <v>1</v>
      </c>
      <c r="N551" t="s">
        <v>51</v>
      </c>
      <c r="O551">
        <v>35</v>
      </c>
      <c r="P551" t="s">
        <v>29</v>
      </c>
      <c r="Q551" t="s">
        <v>48</v>
      </c>
      <c r="R551">
        <v>2</v>
      </c>
      <c r="S551" t="s">
        <v>32</v>
      </c>
      <c r="T551">
        <v>1</v>
      </c>
      <c r="U551" t="s">
        <v>33</v>
      </c>
      <c r="V551" t="s">
        <v>33</v>
      </c>
      <c r="W551" t="s">
        <v>34</v>
      </c>
    </row>
    <row r="552" spans="1:23">
      <c r="A552" t="s">
        <v>41</v>
      </c>
      <c r="B552">
        <v>12</v>
      </c>
      <c r="C552" t="str">
        <f t="shared" si="16"/>
        <v>lo_1_year</v>
      </c>
      <c r="D552" t="s">
        <v>24</v>
      </c>
      <c r="E552" t="s">
        <v>72</v>
      </c>
      <c r="F552">
        <v>996</v>
      </c>
      <c r="G552" t="str">
        <f t="shared" si="17"/>
        <v>lo_1000</v>
      </c>
      <c r="H552" t="s">
        <v>26</v>
      </c>
      <c r="I552" t="s">
        <v>43</v>
      </c>
      <c r="J552">
        <v>4</v>
      </c>
      <c r="K552" t="s">
        <v>39</v>
      </c>
      <c r="L552" t="s">
        <v>29</v>
      </c>
      <c r="M552">
        <v>4</v>
      </c>
      <c r="N552" t="s">
        <v>30</v>
      </c>
      <c r="O552">
        <v>23</v>
      </c>
      <c r="P552" t="s">
        <v>29</v>
      </c>
      <c r="Q552" t="s">
        <v>31</v>
      </c>
      <c r="R552">
        <v>2</v>
      </c>
      <c r="S552" t="s">
        <v>32</v>
      </c>
      <c r="T552">
        <v>1</v>
      </c>
      <c r="U552" t="s">
        <v>29</v>
      </c>
      <c r="V552" t="s">
        <v>33</v>
      </c>
      <c r="W552" t="s">
        <v>34</v>
      </c>
    </row>
    <row r="553" spans="1:23">
      <c r="A553" t="s">
        <v>41</v>
      </c>
      <c r="B553">
        <v>6</v>
      </c>
      <c r="C553" t="str">
        <f t="shared" si="16"/>
        <v>lo_1_year</v>
      </c>
      <c r="D553" t="s">
        <v>68</v>
      </c>
      <c r="E553" t="s">
        <v>25</v>
      </c>
      <c r="F553">
        <v>1750</v>
      </c>
      <c r="G553" t="str">
        <f t="shared" si="17"/>
        <v>1000_2000</v>
      </c>
      <c r="H553" t="s">
        <v>52</v>
      </c>
      <c r="I553" t="s">
        <v>27</v>
      </c>
      <c r="J553">
        <v>2</v>
      </c>
      <c r="K553" t="s">
        <v>28</v>
      </c>
      <c r="L553" t="s">
        <v>29</v>
      </c>
      <c r="M553">
        <v>4</v>
      </c>
      <c r="N553" t="s">
        <v>47</v>
      </c>
      <c r="O553">
        <v>45</v>
      </c>
      <c r="P553" t="s">
        <v>65</v>
      </c>
      <c r="Q553" t="s">
        <v>31</v>
      </c>
      <c r="R553">
        <v>1</v>
      </c>
      <c r="S553" t="s">
        <v>44</v>
      </c>
      <c r="T553">
        <v>2</v>
      </c>
      <c r="U553" t="s">
        <v>29</v>
      </c>
      <c r="V553" t="s">
        <v>33</v>
      </c>
      <c r="W553" t="s">
        <v>34</v>
      </c>
    </row>
    <row r="554" spans="1:23">
      <c r="A554" t="s">
        <v>23</v>
      </c>
      <c r="B554">
        <v>48</v>
      </c>
      <c r="C554" t="str">
        <f t="shared" si="16"/>
        <v>up_2_years</v>
      </c>
      <c r="D554" t="s">
        <v>36</v>
      </c>
      <c r="E554" t="s">
        <v>25</v>
      </c>
      <c r="F554">
        <v>6999</v>
      </c>
      <c r="G554" t="str">
        <f t="shared" si="17"/>
        <v>up_2000</v>
      </c>
      <c r="H554" t="s">
        <v>37</v>
      </c>
      <c r="I554" t="s">
        <v>43</v>
      </c>
      <c r="J554">
        <v>1</v>
      </c>
      <c r="K554" t="s">
        <v>60</v>
      </c>
      <c r="L554" t="s">
        <v>46</v>
      </c>
      <c r="M554">
        <v>1</v>
      </c>
      <c r="N554" t="s">
        <v>30</v>
      </c>
      <c r="O554">
        <v>34</v>
      </c>
      <c r="P554" t="s">
        <v>29</v>
      </c>
      <c r="Q554" t="s">
        <v>31</v>
      </c>
      <c r="R554">
        <v>2</v>
      </c>
      <c r="S554" t="s">
        <v>32</v>
      </c>
      <c r="T554">
        <v>1</v>
      </c>
      <c r="U554" t="s">
        <v>33</v>
      </c>
      <c r="V554" t="s">
        <v>33</v>
      </c>
      <c r="W554" t="s">
        <v>40</v>
      </c>
    </row>
    <row r="555" spans="1:23">
      <c r="A555" t="s">
        <v>35</v>
      </c>
      <c r="B555">
        <v>12</v>
      </c>
      <c r="C555" t="str">
        <f t="shared" si="16"/>
        <v>lo_1_year</v>
      </c>
      <c r="D555" t="s">
        <v>24</v>
      </c>
      <c r="E555" t="s">
        <v>50</v>
      </c>
      <c r="F555">
        <v>1995</v>
      </c>
      <c r="G555" t="str">
        <f t="shared" si="17"/>
        <v>1000_2000</v>
      </c>
      <c r="H555" t="s">
        <v>63</v>
      </c>
      <c r="I555" t="s">
        <v>61</v>
      </c>
      <c r="J555">
        <v>4</v>
      </c>
      <c r="K555" t="s">
        <v>28</v>
      </c>
      <c r="L555" t="s">
        <v>29</v>
      </c>
      <c r="M555">
        <v>1</v>
      </c>
      <c r="N555" t="s">
        <v>54</v>
      </c>
      <c r="O555">
        <v>27</v>
      </c>
      <c r="P555" t="s">
        <v>29</v>
      </c>
      <c r="Q555" t="s">
        <v>31</v>
      </c>
      <c r="R555">
        <v>1</v>
      </c>
      <c r="S555" t="s">
        <v>32</v>
      </c>
      <c r="T555">
        <v>1</v>
      </c>
      <c r="U555" t="s">
        <v>29</v>
      </c>
      <c r="V555" t="s">
        <v>33</v>
      </c>
      <c r="W555" t="s">
        <v>34</v>
      </c>
    </row>
    <row r="556" spans="1:23">
      <c r="A556" t="s">
        <v>35</v>
      </c>
      <c r="B556">
        <v>9</v>
      </c>
      <c r="C556" t="str">
        <f t="shared" si="16"/>
        <v>lo_1_year</v>
      </c>
      <c r="D556" t="s">
        <v>36</v>
      </c>
      <c r="E556" t="s">
        <v>42</v>
      </c>
      <c r="F556">
        <v>1199</v>
      </c>
      <c r="G556" t="str">
        <f t="shared" si="17"/>
        <v>1000_2000</v>
      </c>
      <c r="H556" t="s">
        <v>37</v>
      </c>
      <c r="I556" t="s">
        <v>43</v>
      </c>
      <c r="J556">
        <v>4</v>
      </c>
      <c r="K556" t="s">
        <v>39</v>
      </c>
      <c r="L556" t="s">
        <v>29</v>
      </c>
      <c r="M556">
        <v>4</v>
      </c>
      <c r="N556" t="s">
        <v>47</v>
      </c>
      <c r="O556">
        <v>67</v>
      </c>
      <c r="P556" t="s">
        <v>29</v>
      </c>
      <c r="Q556" t="s">
        <v>31</v>
      </c>
      <c r="R556">
        <v>2</v>
      </c>
      <c r="S556" t="s">
        <v>56</v>
      </c>
      <c r="T556">
        <v>1</v>
      </c>
      <c r="U556" t="s">
        <v>33</v>
      </c>
      <c r="V556" t="s">
        <v>33</v>
      </c>
      <c r="W556" t="s">
        <v>34</v>
      </c>
    </row>
    <row r="557" spans="1:23">
      <c r="A557" t="s">
        <v>35</v>
      </c>
      <c r="B557">
        <v>12</v>
      </c>
      <c r="C557" t="str">
        <f t="shared" si="16"/>
        <v>lo_1_year</v>
      </c>
      <c r="D557" t="s">
        <v>36</v>
      </c>
      <c r="E557" t="s">
        <v>25</v>
      </c>
      <c r="F557">
        <v>1331</v>
      </c>
      <c r="G557" t="str">
        <f t="shared" si="17"/>
        <v>1000_2000</v>
      </c>
      <c r="H557" t="s">
        <v>37</v>
      </c>
      <c r="I557" t="s">
        <v>61</v>
      </c>
      <c r="J557">
        <v>2</v>
      </c>
      <c r="K557" t="s">
        <v>28</v>
      </c>
      <c r="L557" t="s">
        <v>29</v>
      </c>
      <c r="M557">
        <v>1</v>
      </c>
      <c r="N557" t="s">
        <v>54</v>
      </c>
      <c r="O557">
        <v>22</v>
      </c>
      <c r="P557" t="s">
        <v>69</v>
      </c>
      <c r="Q557" t="s">
        <v>31</v>
      </c>
      <c r="R557">
        <v>1</v>
      </c>
      <c r="S557" t="s">
        <v>32</v>
      </c>
      <c r="T557">
        <v>1</v>
      </c>
      <c r="U557" t="s">
        <v>29</v>
      </c>
      <c r="V557" t="s">
        <v>33</v>
      </c>
      <c r="W557" t="s">
        <v>40</v>
      </c>
    </row>
    <row r="558" spans="1:23">
      <c r="A558" t="s">
        <v>35</v>
      </c>
      <c r="B558">
        <v>18</v>
      </c>
      <c r="C558" t="str">
        <f t="shared" si="16"/>
        <v>1_2_years</v>
      </c>
      <c r="D558" t="s">
        <v>64</v>
      </c>
      <c r="E558" t="s">
        <v>50</v>
      </c>
      <c r="F558">
        <v>2278</v>
      </c>
      <c r="G558" t="str">
        <f t="shared" si="17"/>
        <v>up_2000</v>
      </c>
      <c r="H558" t="s">
        <v>63</v>
      </c>
      <c r="I558" t="s">
        <v>61</v>
      </c>
      <c r="J558">
        <v>3</v>
      </c>
      <c r="K558" t="s">
        <v>39</v>
      </c>
      <c r="L558" t="s">
        <v>29</v>
      </c>
      <c r="M558">
        <v>3</v>
      </c>
      <c r="N558" t="s">
        <v>54</v>
      </c>
      <c r="O558">
        <v>28</v>
      </c>
      <c r="P558" t="s">
        <v>29</v>
      </c>
      <c r="Q558" t="s">
        <v>31</v>
      </c>
      <c r="R558">
        <v>2</v>
      </c>
      <c r="S558" t="s">
        <v>32</v>
      </c>
      <c r="T558">
        <v>1</v>
      </c>
      <c r="U558" t="s">
        <v>29</v>
      </c>
      <c r="V558" t="s">
        <v>33</v>
      </c>
      <c r="W558" t="s">
        <v>40</v>
      </c>
    </row>
    <row r="559" spans="1:23">
      <c r="A559" t="s">
        <v>41</v>
      </c>
      <c r="B559">
        <v>21</v>
      </c>
      <c r="C559" t="str">
        <f t="shared" si="16"/>
        <v>1_2_years</v>
      </c>
      <c r="D559" t="s">
        <v>64</v>
      </c>
      <c r="E559" t="s">
        <v>50</v>
      </c>
      <c r="F559">
        <v>5003</v>
      </c>
      <c r="G559" t="str">
        <f t="shared" si="17"/>
        <v>up_2000</v>
      </c>
      <c r="H559" t="s">
        <v>26</v>
      </c>
      <c r="I559" t="s">
        <v>38</v>
      </c>
      <c r="J559">
        <v>1</v>
      </c>
      <c r="K559" t="s">
        <v>39</v>
      </c>
      <c r="L559" t="s">
        <v>29</v>
      </c>
      <c r="M559">
        <v>4</v>
      </c>
      <c r="N559" t="s">
        <v>47</v>
      </c>
      <c r="O559">
        <v>29</v>
      </c>
      <c r="P559" t="s">
        <v>65</v>
      </c>
      <c r="Q559" t="s">
        <v>31</v>
      </c>
      <c r="R559">
        <v>2</v>
      </c>
      <c r="S559" t="s">
        <v>32</v>
      </c>
      <c r="T559">
        <v>1</v>
      </c>
      <c r="U559" t="s">
        <v>33</v>
      </c>
      <c r="V559" t="s">
        <v>33</v>
      </c>
      <c r="W559" t="s">
        <v>40</v>
      </c>
    </row>
    <row r="560" spans="1:23">
      <c r="A560" t="s">
        <v>23</v>
      </c>
      <c r="B560">
        <v>24</v>
      </c>
      <c r="C560" t="str">
        <f t="shared" si="16"/>
        <v>1_2_years</v>
      </c>
      <c r="D560" t="s">
        <v>68</v>
      </c>
      <c r="E560" t="s">
        <v>45</v>
      </c>
      <c r="F560">
        <v>3552</v>
      </c>
      <c r="G560" t="str">
        <f t="shared" si="17"/>
        <v>up_2000</v>
      </c>
      <c r="H560" t="s">
        <v>37</v>
      </c>
      <c r="I560" t="s">
        <v>43</v>
      </c>
      <c r="J560">
        <v>3</v>
      </c>
      <c r="K560" t="s">
        <v>28</v>
      </c>
      <c r="L560" t="s">
        <v>29</v>
      </c>
      <c r="M560">
        <v>4</v>
      </c>
      <c r="N560" t="s">
        <v>54</v>
      </c>
      <c r="O560">
        <v>27</v>
      </c>
      <c r="P560" t="s">
        <v>65</v>
      </c>
      <c r="Q560" t="s">
        <v>31</v>
      </c>
      <c r="R560">
        <v>1</v>
      </c>
      <c r="S560" t="s">
        <v>32</v>
      </c>
      <c r="T560">
        <v>1</v>
      </c>
      <c r="U560" t="s">
        <v>29</v>
      </c>
      <c r="V560" t="s">
        <v>33</v>
      </c>
      <c r="W560" t="s">
        <v>40</v>
      </c>
    </row>
    <row r="561" spans="1:23">
      <c r="A561" t="s">
        <v>35</v>
      </c>
      <c r="B561">
        <v>18</v>
      </c>
      <c r="C561" t="str">
        <f t="shared" si="16"/>
        <v>1_2_years</v>
      </c>
      <c r="D561" t="s">
        <v>24</v>
      </c>
      <c r="E561" t="s">
        <v>45</v>
      </c>
      <c r="F561">
        <v>1928</v>
      </c>
      <c r="G561" t="str">
        <f t="shared" si="17"/>
        <v>1000_2000</v>
      </c>
      <c r="H561" t="s">
        <v>37</v>
      </c>
      <c r="I561" t="s">
        <v>61</v>
      </c>
      <c r="J561">
        <v>2</v>
      </c>
      <c r="K561" t="s">
        <v>28</v>
      </c>
      <c r="L561" t="s">
        <v>29</v>
      </c>
      <c r="M561">
        <v>2</v>
      </c>
      <c r="N561" t="s">
        <v>30</v>
      </c>
      <c r="O561">
        <v>31</v>
      </c>
      <c r="P561" t="s">
        <v>29</v>
      </c>
      <c r="Q561" t="s">
        <v>31</v>
      </c>
      <c r="R561">
        <v>2</v>
      </c>
      <c r="S561" t="s">
        <v>44</v>
      </c>
      <c r="T561">
        <v>1</v>
      </c>
      <c r="U561" t="s">
        <v>29</v>
      </c>
      <c r="V561" t="s">
        <v>33</v>
      </c>
      <c r="W561" t="s">
        <v>40</v>
      </c>
    </row>
    <row r="562" spans="1:23">
      <c r="A562" t="s">
        <v>23</v>
      </c>
      <c r="B562">
        <v>24</v>
      </c>
      <c r="C562" t="str">
        <f t="shared" si="16"/>
        <v>1_2_years</v>
      </c>
      <c r="D562" t="s">
        <v>36</v>
      </c>
      <c r="E562" t="s">
        <v>53</v>
      </c>
      <c r="F562">
        <v>2964</v>
      </c>
      <c r="G562" t="str">
        <f t="shared" si="17"/>
        <v>up_2000</v>
      </c>
      <c r="H562" t="s">
        <v>26</v>
      </c>
      <c r="I562" t="s">
        <v>27</v>
      </c>
      <c r="J562">
        <v>4</v>
      </c>
      <c r="K562" t="s">
        <v>28</v>
      </c>
      <c r="L562" t="s">
        <v>29</v>
      </c>
      <c r="M562">
        <v>4</v>
      </c>
      <c r="N562" t="s">
        <v>51</v>
      </c>
      <c r="O562">
        <v>49</v>
      </c>
      <c r="P562" t="s">
        <v>65</v>
      </c>
      <c r="Q562" t="s">
        <v>48</v>
      </c>
      <c r="R562">
        <v>1</v>
      </c>
      <c r="S562" t="s">
        <v>32</v>
      </c>
      <c r="T562">
        <v>2</v>
      </c>
      <c r="U562" t="s">
        <v>33</v>
      </c>
      <c r="V562" t="s">
        <v>33</v>
      </c>
      <c r="W562" t="s">
        <v>34</v>
      </c>
    </row>
    <row r="563" spans="1:23">
      <c r="A563" t="s">
        <v>23</v>
      </c>
      <c r="B563">
        <v>24</v>
      </c>
      <c r="C563" t="str">
        <f t="shared" si="16"/>
        <v>1_2_years</v>
      </c>
      <c r="D563" t="s">
        <v>68</v>
      </c>
      <c r="E563" t="s">
        <v>25</v>
      </c>
      <c r="F563">
        <v>1546</v>
      </c>
      <c r="G563" t="str">
        <f t="shared" si="17"/>
        <v>1000_2000</v>
      </c>
      <c r="H563" t="s">
        <v>37</v>
      </c>
      <c r="I563" t="s">
        <v>43</v>
      </c>
      <c r="J563">
        <v>4</v>
      </c>
      <c r="K563" t="s">
        <v>28</v>
      </c>
      <c r="L563" t="s">
        <v>46</v>
      </c>
      <c r="M563">
        <v>4</v>
      </c>
      <c r="N563" t="s">
        <v>54</v>
      </c>
      <c r="O563">
        <v>24</v>
      </c>
      <c r="P563" t="s">
        <v>65</v>
      </c>
      <c r="Q563" t="s">
        <v>55</v>
      </c>
      <c r="R563">
        <v>1</v>
      </c>
      <c r="S563" t="s">
        <v>44</v>
      </c>
      <c r="T563">
        <v>1</v>
      </c>
      <c r="U563" t="s">
        <v>29</v>
      </c>
      <c r="V563" t="s">
        <v>33</v>
      </c>
      <c r="W563" t="s">
        <v>40</v>
      </c>
    </row>
    <row r="564" spans="1:23">
      <c r="A564" t="s">
        <v>67</v>
      </c>
      <c r="B564">
        <v>6</v>
      </c>
      <c r="C564" t="str">
        <f t="shared" si="16"/>
        <v>lo_1_year</v>
      </c>
      <c r="D564" t="s">
        <v>49</v>
      </c>
      <c r="E564" t="s">
        <v>25</v>
      </c>
      <c r="F564">
        <v>683</v>
      </c>
      <c r="G564" t="str">
        <f t="shared" si="17"/>
        <v>lo_1000</v>
      </c>
      <c r="H564" t="s">
        <v>37</v>
      </c>
      <c r="I564" t="s">
        <v>61</v>
      </c>
      <c r="J564">
        <v>2</v>
      </c>
      <c r="K564" t="s">
        <v>39</v>
      </c>
      <c r="L564" t="s">
        <v>29</v>
      </c>
      <c r="M564">
        <v>1</v>
      </c>
      <c r="N564" t="s">
        <v>47</v>
      </c>
      <c r="O564">
        <v>29</v>
      </c>
      <c r="P564" t="s">
        <v>65</v>
      </c>
      <c r="Q564" t="s">
        <v>31</v>
      </c>
      <c r="R564">
        <v>1</v>
      </c>
      <c r="S564" t="s">
        <v>32</v>
      </c>
      <c r="T564">
        <v>1</v>
      </c>
      <c r="U564" t="s">
        <v>29</v>
      </c>
      <c r="V564" t="s">
        <v>33</v>
      </c>
      <c r="W564" t="s">
        <v>34</v>
      </c>
    </row>
    <row r="565" spans="1:23">
      <c r="A565" t="s">
        <v>35</v>
      </c>
      <c r="B565">
        <v>36</v>
      </c>
      <c r="C565" t="str">
        <f t="shared" si="16"/>
        <v>up_2_years</v>
      </c>
      <c r="D565" t="s">
        <v>36</v>
      </c>
      <c r="E565" t="s">
        <v>50</v>
      </c>
      <c r="F565">
        <v>12389</v>
      </c>
      <c r="G565" t="str">
        <f t="shared" si="17"/>
        <v>up_2000</v>
      </c>
      <c r="H565" t="s">
        <v>26</v>
      </c>
      <c r="I565" t="s">
        <v>38</v>
      </c>
      <c r="J565">
        <v>1</v>
      </c>
      <c r="K565" t="s">
        <v>28</v>
      </c>
      <c r="L565" t="s">
        <v>29</v>
      </c>
      <c r="M565">
        <v>4</v>
      </c>
      <c r="N565" t="s">
        <v>51</v>
      </c>
      <c r="O565">
        <v>37</v>
      </c>
      <c r="P565" t="s">
        <v>29</v>
      </c>
      <c r="Q565" t="s">
        <v>48</v>
      </c>
      <c r="R565">
        <v>1</v>
      </c>
      <c r="S565" t="s">
        <v>32</v>
      </c>
      <c r="T565">
        <v>1</v>
      </c>
      <c r="U565" t="s">
        <v>33</v>
      </c>
      <c r="V565" t="s">
        <v>33</v>
      </c>
      <c r="W565" t="s">
        <v>40</v>
      </c>
    </row>
    <row r="566" spans="1:23">
      <c r="A566" t="s">
        <v>35</v>
      </c>
      <c r="B566">
        <v>24</v>
      </c>
      <c r="C566" t="str">
        <f t="shared" si="16"/>
        <v>1_2_years</v>
      </c>
      <c r="D566" t="s">
        <v>49</v>
      </c>
      <c r="E566" t="s">
        <v>62</v>
      </c>
      <c r="F566">
        <v>4712</v>
      </c>
      <c r="G566" t="str">
        <f t="shared" si="17"/>
        <v>up_2000</v>
      </c>
      <c r="H566" t="s">
        <v>26</v>
      </c>
      <c r="I566" t="s">
        <v>38</v>
      </c>
      <c r="J566">
        <v>4</v>
      </c>
      <c r="K566" t="s">
        <v>28</v>
      </c>
      <c r="L566" t="s">
        <v>29</v>
      </c>
      <c r="M566">
        <v>2</v>
      </c>
      <c r="N566" t="s">
        <v>47</v>
      </c>
      <c r="O566">
        <v>37</v>
      </c>
      <c r="P566" t="s">
        <v>65</v>
      </c>
      <c r="Q566" t="s">
        <v>31</v>
      </c>
      <c r="R566">
        <v>2</v>
      </c>
      <c r="S566" t="s">
        <v>56</v>
      </c>
      <c r="T566">
        <v>1</v>
      </c>
      <c r="U566" t="s">
        <v>33</v>
      </c>
      <c r="V566" t="s">
        <v>33</v>
      </c>
      <c r="W566" t="s">
        <v>34</v>
      </c>
    </row>
    <row r="567" spans="1:23">
      <c r="A567" t="s">
        <v>35</v>
      </c>
      <c r="B567">
        <v>24</v>
      </c>
      <c r="C567" t="str">
        <f t="shared" si="16"/>
        <v>1_2_years</v>
      </c>
      <c r="D567" t="s">
        <v>49</v>
      </c>
      <c r="E567" t="s">
        <v>25</v>
      </c>
      <c r="F567">
        <v>1553</v>
      </c>
      <c r="G567" t="str">
        <f t="shared" si="17"/>
        <v>1000_2000</v>
      </c>
      <c r="H567" t="s">
        <v>63</v>
      </c>
      <c r="I567" t="s">
        <v>43</v>
      </c>
      <c r="J567">
        <v>3</v>
      </c>
      <c r="K567" t="s">
        <v>39</v>
      </c>
      <c r="L567" t="s">
        <v>29</v>
      </c>
      <c r="M567">
        <v>2</v>
      </c>
      <c r="N567" t="s">
        <v>47</v>
      </c>
      <c r="O567">
        <v>23</v>
      </c>
      <c r="P567" t="s">
        <v>29</v>
      </c>
      <c r="Q567" t="s">
        <v>55</v>
      </c>
      <c r="R567">
        <v>2</v>
      </c>
      <c r="S567" t="s">
        <v>32</v>
      </c>
      <c r="T567">
        <v>1</v>
      </c>
      <c r="U567" t="s">
        <v>33</v>
      </c>
      <c r="V567" t="s">
        <v>33</v>
      </c>
      <c r="W567" t="s">
        <v>34</v>
      </c>
    </row>
    <row r="568" spans="1:23">
      <c r="A568" t="s">
        <v>23</v>
      </c>
      <c r="B568">
        <v>12</v>
      </c>
      <c r="C568" t="str">
        <f t="shared" si="16"/>
        <v>lo_1_year</v>
      </c>
      <c r="D568" t="s">
        <v>36</v>
      </c>
      <c r="E568" t="s">
        <v>50</v>
      </c>
      <c r="F568">
        <v>1372</v>
      </c>
      <c r="G568" t="str">
        <f t="shared" si="17"/>
        <v>1000_2000</v>
      </c>
      <c r="H568" t="s">
        <v>37</v>
      </c>
      <c r="I568" t="s">
        <v>43</v>
      </c>
      <c r="J568">
        <v>2</v>
      </c>
      <c r="K568" t="s">
        <v>58</v>
      </c>
      <c r="L568" t="s">
        <v>29</v>
      </c>
      <c r="M568">
        <v>3</v>
      </c>
      <c r="N568" t="s">
        <v>54</v>
      </c>
      <c r="O568">
        <v>36</v>
      </c>
      <c r="P568" t="s">
        <v>29</v>
      </c>
      <c r="Q568" t="s">
        <v>31</v>
      </c>
      <c r="R568">
        <v>1</v>
      </c>
      <c r="S568" t="s">
        <v>32</v>
      </c>
      <c r="T568">
        <v>1</v>
      </c>
      <c r="U568" t="s">
        <v>29</v>
      </c>
      <c r="V568" t="s">
        <v>33</v>
      </c>
      <c r="W568" t="s">
        <v>40</v>
      </c>
    </row>
    <row r="569" spans="1:23">
      <c r="A569" t="s">
        <v>41</v>
      </c>
      <c r="B569">
        <v>24</v>
      </c>
      <c r="C569" t="str">
        <f t="shared" si="16"/>
        <v>1_2_years</v>
      </c>
      <c r="D569" t="s">
        <v>24</v>
      </c>
      <c r="E569" t="s">
        <v>25</v>
      </c>
      <c r="F569">
        <v>2578</v>
      </c>
      <c r="G569" t="str">
        <f t="shared" si="17"/>
        <v>up_2000</v>
      </c>
      <c r="H569" t="s">
        <v>57</v>
      </c>
      <c r="I569" t="s">
        <v>27</v>
      </c>
      <c r="J569">
        <v>2</v>
      </c>
      <c r="K569" t="s">
        <v>28</v>
      </c>
      <c r="L569" t="s">
        <v>29</v>
      </c>
      <c r="M569">
        <v>2</v>
      </c>
      <c r="N569" t="s">
        <v>54</v>
      </c>
      <c r="O569">
        <v>34</v>
      </c>
      <c r="P569" t="s">
        <v>29</v>
      </c>
      <c r="Q569" t="s">
        <v>31</v>
      </c>
      <c r="R569">
        <v>1</v>
      </c>
      <c r="S569" t="s">
        <v>32</v>
      </c>
      <c r="T569">
        <v>1</v>
      </c>
      <c r="U569" t="s">
        <v>29</v>
      </c>
      <c r="V569" t="s">
        <v>33</v>
      </c>
      <c r="W569" t="s">
        <v>34</v>
      </c>
    </row>
    <row r="570" spans="1:23">
      <c r="A570" t="s">
        <v>35</v>
      </c>
      <c r="B570">
        <v>48</v>
      </c>
      <c r="C570" t="str">
        <f t="shared" si="16"/>
        <v>up_2_years</v>
      </c>
      <c r="D570" t="s">
        <v>36</v>
      </c>
      <c r="E570" t="s">
        <v>25</v>
      </c>
      <c r="F570">
        <v>3979</v>
      </c>
      <c r="G570" t="str">
        <f t="shared" si="17"/>
        <v>up_2000</v>
      </c>
      <c r="H570" t="s">
        <v>26</v>
      </c>
      <c r="I570" t="s">
        <v>43</v>
      </c>
      <c r="J570">
        <v>4</v>
      </c>
      <c r="K570" t="s">
        <v>28</v>
      </c>
      <c r="L570" t="s">
        <v>29</v>
      </c>
      <c r="M570">
        <v>1</v>
      </c>
      <c r="N570" t="s">
        <v>54</v>
      </c>
      <c r="O570">
        <v>41</v>
      </c>
      <c r="P570" t="s">
        <v>29</v>
      </c>
      <c r="Q570" t="s">
        <v>31</v>
      </c>
      <c r="R570">
        <v>2</v>
      </c>
      <c r="S570" t="s">
        <v>32</v>
      </c>
      <c r="T570">
        <v>2</v>
      </c>
      <c r="U570" t="s">
        <v>33</v>
      </c>
      <c r="V570" t="s">
        <v>33</v>
      </c>
      <c r="W570" t="s">
        <v>34</v>
      </c>
    </row>
    <row r="571" spans="1:23">
      <c r="A571" t="s">
        <v>23</v>
      </c>
      <c r="B571">
        <v>48</v>
      </c>
      <c r="C571" t="str">
        <f t="shared" si="16"/>
        <v>up_2_years</v>
      </c>
      <c r="D571" t="s">
        <v>36</v>
      </c>
      <c r="E571" t="s">
        <v>25</v>
      </c>
      <c r="F571">
        <v>6758</v>
      </c>
      <c r="G571" t="str">
        <f t="shared" si="17"/>
        <v>up_2000</v>
      </c>
      <c r="H571" t="s">
        <v>37</v>
      </c>
      <c r="I571" t="s">
        <v>38</v>
      </c>
      <c r="J571">
        <v>3</v>
      </c>
      <c r="K571" t="s">
        <v>39</v>
      </c>
      <c r="L571" t="s">
        <v>29</v>
      </c>
      <c r="M571">
        <v>2</v>
      </c>
      <c r="N571" t="s">
        <v>54</v>
      </c>
      <c r="O571">
        <v>31</v>
      </c>
      <c r="P571" t="s">
        <v>29</v>
      </c>
      <c r="Q571" t="s">
        <v>31</v>
      </c>
      <c r="R571">
        <v>1</v>
      </c>
      <c r="S571" t="s">
        <v>32</v>
      </c>
      <c r="T571">
        <v>1</v>
      </c>
      <c r="U571" t="s">
        <v>33</v>
      </c>
      <c r="V571" t="s">
        <v>33</v>
      </c>
      <c r="W571" t="s">
        <v>40</v>
      </c>
    </row>
    <row r="572" spans="1:23">
      <c r="A572" t="s">
        <v>23</v>
      </c>
      <c r="B572">
        <v>24</v>
      </c>
      <c r="C572" t="str">
        <f t="shared" si="16"/>
        <v>1_2_years</v>
      </c>
      <c r="D572" t="s">
        <v>36</v>
      </c>
      <c r="E572" t="s">
        <v>45</v>
      </c>
      <c r="F572">
        <v>3234</v>
      </c>
      <c r="G572" t="str">
        <f t="shared" si="17"/>
        <v>up_2000</v>
      </c>
      <c r="H572" t="s">
        <v>37</v>
      </c>
      <c r="I572" t="s">
        <v>61</v>
      </c>
      <c r="J572">
        <v>4</v>
      </c>
      <c r="K572" t="s">
        <v>39</v>
      </c>
      <c r="L572" t="s">
        <v>29</v>
      </c>
      <c r="M572">
        <v>4</v>
      </c>
      <c r="N572" t="s">
        <v>30</v>
      </c>
      <c r="O572">
        <v>23</v>
      </c>
      <c r="P572" t="s">
        <v>29</v>
      </c>
      <c r="Q572" t="s">
        <v>55</v>
      </c>
      <c r="R572">
        <v>1</v>
      </c>
      <c r="S572" t="s">
        <v>44</v>
      </c>
      <c r="T572">
        <v>1</v>
      </c>
      <c r="U572" t="s">
        <v>33</v>
      </c>
      <c r="V572" t="s">
        <v>33</v>
      </c>
      <c r="W572" t="s">
        <v>40</v>
      </c>
    </row>
    <row r="573" spans="1:23">
      <c r="A573" t="s">
        <v>41</v>
      </c>
      <c r="B573">
        <v>30</v>
      </c>
      <c r="C573" t="str">
        <f t="shared" si="16"/>
        <v>up_2_years</v>
      </c>
      <c r="D573" t="s">
        <v>24</v>
      </c>
      <c r="E573" t="s">
        <v>25</v>
      </c>
      <c r="F573">
        <v>5954</v>
      </c>
      <c r="G573" t="str">
        <f t="shared" si="17"/>
        <v>up_2000</v>
      </c>
      <c r="H573" t="s">
        <v>37</v>
      </c>
      <c r="I573" t="s">
        <v>43</v>
      </c>
      <c r="J573">
        <v>3</v>
      </c>
      <c r="K573" t="s">
        <v>28</v>
      </c>
      <c r="L573" t="s">
        <v>70</v>
      </c>
      <c r="M573">
        <v>2</v>
      </c>
      <c r="N573" t="s">
        <v>54</v>
      </c>
      <c r="O573">
        <v>38</v>
      </c>
      <c r="P573" t="s">
        <v>29</v>
      </c>
      <c r="Q573" t="s">
        <v>31</v>
      </c>
      <c r="R573">
        <v>1</v>
      </c>
      <c r="S573" t="s">
        <v>32</v>
      </c>
      <c r="T573">
        <v>1</v>
      </c>
      <c r="U573" t="s">
        <v>29</v>
      </c>
      <c r="V573" t="s">
        <v>33</v>
      </c>
      <c r="W573" t="s">
        <v>34</v>
      </c>
    </row>
    <row r="574" spans="1:23">
      <c r="A574" t="s">
        <v>41</v>
      </c>
      <c r="B574">
        <v>24</v>
      </c>
      <c r="C574" t="str">
        <f t="shared" si="16"/>
        <v>1_2_years</v>
      </c>
      <c r="D574" t="s">
        <v>36</v>
      </c>
      <c r="E574" t="s">
        <v>53</v>
      </c>
      <c r="F574">
        <v>5433</v>
      </c>
      <c r="G574" t="str">
        <f t="shared" si="17"/>
        <v>up_2000</v>
      </c>
      <c r="H574" t="s">
        <v>26</v>
      </c>
      <c r="I574" t="s">
        <v>59</v>
      </c>
      <c r="J574">
        <v>2</v>
      </c>
      <c r="K574" t="s">
        <v>39</v>
      </c>
      <c r="L574" t="s">
        <v>29</v>
      </c>
      <c r="M574">
        <v>4</v>
      </c>
      <c r="N574" t="s">
        <v>47</v>
      </c>
      <c r="O574">
        <v>26</v>
      </c>
      <c r="P574" t="s">
        <v>29</v>
      </c>
      <c r="Q574" t="s">
        <v>55</v>
      </c>
      <c r="R574">
        <v>1</v>
      </c>
      <c r="S574" t="s">
        <v>56</v>
      </c>
      <c r="T574">
        <v>1</v>
      </c>
      <c r="U574" t="s">
        <v>33</v>
      </c>
      <c r="V574" t="s">
        <v>33</v>
      </c>
      <c r="W574" t="s">
        <v>34</v>
      </c>
    </row>
    <row r="575" spans="1:23">
      <c r="A575" t="s">
        <v>23</v>
      </c>
      <c r="B575">
        <v>15</v>
      </c>
      <c r="C575" t="str">
        <f t="shared" si="16"/>
        <v>1_2_years</v>
      </c>
      <c r="D575" t="s">
        <v>36</v>
      </c>
      <c r="E575" t="s">
        <v>62</v>
      </c>
      <c r="F575">
        <v>806</v>
      </c>
      <c r="G575" t="str">
        <f t="shared" si="17"/>
        <v>lo_1000</v>
      </c>
      <c r="H575" t="s">
        <v>37</v>
      </c>
      <c r="I575" t="s">
        <v>38</v>
      </c>
      <c r="J575">
        <v>4</v>
      </c>
      <c r="K575" t="s">
        <v>39</v>
      </c>
      <c r="L575" t="s">
        <v>29</v>
      </c>
      <c r="M575">
        <v>4</v>
      </c>
      <c r="N575" t="s">
        <v>47</v>
      </c>
      <c r="O575">
        <v>22</v>
      </c>
      <c r="P575" t="s">
        <v>29</v>
      </c>
      <c r="Q575" t="s">
        <v>31</v>
      </c>
      <c r="R575">
        <v>1</v>
      </c>
      <c r="S575" t="s">
        <v>44</v>
      </c>
      <c r="T575">
        <v>1</v>
      </c>
      <c r="U575" t="s">
        <v>29</v>
      </c>
      <c r="V575" t="s">
        <v>33</v>
      </c>
      <c r="W575" t="s">
        <v>34</v>
      </c>
    </row>
    <row r="576" spans="1:23">
      <c r="A576" t="s">
        <v>35</v>
      </c>
      <c r="B576">
        <v>9</v>
      </c>
      <c r="C576" t="str">
        <f t="shared" si="16"/>
        <v>lo_1_year</v>
      </c>
      <c r="D576" t="s">
        <v>36</v>
      </c>
      <c r="E576" t="s">
        <v>25</v>
      </c>
      <c r="F576">
        <v>1082</v>
      </c>
      <c r="G576" t="str">
        <f t="shared" si="17"/>
        <v>1000_2000</v>
      </c>
      <c r="H576" t="s">
        <v>37</v>
      </c>
      <c r="I576" t="s">
        <v>27</v>
      </c>
      <c r="J576">
        <v>4</v>
      </c>
      <c r="K576" t="s">
        <v>28</v>
      </c>
      <c r="L576" t="s">
        <v>29</v>
      </c>
      <c r="M576">
        <v>4</v>
      </c>
      <c r="N576" t="s">
        <v>54</v>
      </c>
      <c r="O576">
        <v>27</v>
      </c>
      <c r="P576" t="s">
        <v>29</v>
      </c>
      <c r="Q576" t="s">
        <v>31</v>
      </c>
      <c r="R576">
        <v>2</v>
      </c>
      <c r="S576" t="s">
        <v>44</v>
      </c>
      <c r="T576">
        <v>1</v>
      </c>
      <c r="U576" t="s">
        <v>29</v>
      </c>
      <c r="V576" t="s">
        <v>33</v>
      </c>
      <c r="W576" t="s">
        <v>34</v>
      </c>
    </row>
    <row r="577" spans="1:23">
      <c r="A577" t="s">
        <v>41</v>
      </c>
      <c r="B577">
        <v>15</v>
      </c>
      <c r="C577" t="str">
        <f t="shared" si="16"/>
        <v>1_2_years</v>
      </c>
      <c r="D577" t="s">
        <v>24</v>
      </c>
      <c r="E577" t="s">
        <v>45</v>
      </c>
      <c r="F577">
        <v>2788</v>
      </c>
      <c r="G577" t="str">
        <f t="shared" si="17"/>
        <v>up_2000</v>
      </c>
      <c r="H577" t="s">
        <v>37</v>
      </c>
      <c r="I577" t="s">
        <v>43</v>
      </c>
      <c r="J577">
        <v>2</v>
      </c>
      <c r="K577" t="s">
        <v>39</v>
      </c>
      <c r="L577" t="s">
        <v>70</v>
      </c>
      <c r="M577">
        <v>3</v>
      </c>
      <c r="N577" t="s">
        <v>54</v>
      </c>
      <c r="O577">
        <v>24</v>
      </c>
      <c r="P577" t="s">
        <v>65</v>
      </c>
      <c r="Q577" t="s">
        <v>31</v>
      </c>
      <c r="R577">
        <v>2</v>
      </c>
      <c r="S577" t="s">
        <v>32</v>
      </c>
      <c r="T577">
        <v>1</v>
      </c>
      <c r="U577" t="s">
        <v>29</v>
      </c>
      <c r="V577" t="s">
        <v>33</v>
      </c>
      <c r="W577" t="s">
        <v>34</v>
      </c>
    </row>
    <row r="578" spans="1:23">
      <c r="A578" t="s">
        <v>35</v>
      </c>
      <c r="B578">
        <v>12</v>
      </c>
      <c r="C578" t="str">
        <f t="shared" ref="C578:C641" si="18">IF(B578&lt;=12,"lo_1_year",IF(B578&lt;=24,"1_2_years","up_2_years"))</f>
        <v>lo_1_year</v>
      </c>
      <c r="D578" t="s">
        <v>36</v>
      </c>
      <c r="E578" t="s">
        <v>25</v>
      </c>
      <c r="F578">
        <v>2930</v>
      </c>
      <c r="G578" t="str">
        <f t="shared" ref="G578:G641" si="19">IF(F578&lt;=1000,"lo_1000",IF(F578&lt;=2000,"1000_2000","up_2000"))</f>
        <v>up_2000</v>
      </c>
      <c r="H578" t="s">
        <v>37</v>
      </c>
      <c r="I578" t="s">
        <v>43</v>
      </c>
      <c r="J578">
        <v>2</v>
      </c>
      <c r="K578" t="s">
        <v>39</v>
      </c>
      <c r="L578" t="s">
        <v>29</v>
      </c>
      <c r="M578">
        <v>1</v>
      </c>
      <c r="N578" t="s">
        <v>30</v>
      </c>
      <c r="O578">
        <v>27</v>
      </c>
      <c r="P578" t="s">
        <v>29</v>
      </c>
      <c r="Q578" t="s">
        <v>31</v>
      </c>
      <c r="R578">
        <v>1</v>
      </c>
      <c r="S578" t="s">
        <v>32</v>
      </c>
      <c r="T578">
        <v>1</v>
      </c>
      <c r="U578" t="s">
        <v>29</v>
      </c>
      <c r="V578" t="s">
        <v>33</v>
      </c>
      <c r="W578" t="s">
        <v>34</v>
      </c>
    </row>
    <row r="579" spans="1:23">
      <c r="A579" t="s">
        <v>41</v>
      </c>
      <c r="B579">
        <v>24</v>
      </c>
      <c r="C579" t="str">
        <f t="shared" si="18"/>
        <v>1_2_years</v>
      </c>
      <c r="D579" t="s">
        <v>24</v>
      </c>
      <c r="E579" t="s">
        <v>42</v>
      </c>
      <c r="F579">
        <v>1927</v>
      </c>
      <c r="G579" t="str">
        <f t="shared" si="19"/>
        <v>1000_2000</v>
      </c>
      <c r="H579" t="s">
        <v>26</v>
      </c>
      <c r="I579" t="s">
        <v>38</v>
      </c>
      <c r="J579">
        <v>3</v>
      </c>
      <c r="K579" t="s">
        <v>39</v>
      </c>
      <c r="L579" t="s">
        <v>29</v>
      </c>
      <c r="M579">
        <v>2</v>
      </c>
      <c r="N579" t="s">
        <v>54</v>
      </c>
      <c r="O579">
        <v>33</v>
      </c>
      <c r="P579" t="s">
        <v>29</v>
      </c>
      <c r="Q579" t="s">
        <v>31</v>
      </c>
      <c r="R579">
        <v>2</v>
      </c>
      <c r="S579" t="s">
        <v>32</v>
      </c>
      <c r="T579">
        <v>1</v>
      </c>
      <c r="U579" t="s">
        <v>33</v>
      </c>
      <c r="V579" t="s">
        <v>33</v>
      </c>
      <c r="W579" t="s">
        <v>34</v>
      </c>
    </row>
    <row r="580" spans="1:23">
      <c r="A580" t="s">
        <v>35</v>
      </c>
      <c r="B580">
        <v>36</v>
      </c>
      <c r="C580" t="str">
        <f t="shared" si="18"/>
        <v>up_2_years</v>
      </c>
      <c r="D580" t="s">
        <v>24</v>
      </c>
      <c r="E580" t="s">
        <v>50</v>
      </c>
      <c r="F580">
        <v>2820</v>
      </c>
      <c r="G580" t="str">
        <f t="shared" si="19"/>
        <v>up_2000</v>
      </c>
      <c r="H580" t="s">
        <v>37</v>
      </c>
      <c r="I580" t="s">
        <v>61</v>
      </c>
      <c r="J580">
        <v>4</v>
      </c>
      <c r="K580" t="s">
        <v>58</v>
      </c>
      <c r="L580" t="s">
        <v>29</v>
      </c>
      <c r="M580">
        <v>4</v>
      </c>
      <c r="N580" t="s">
        <v>54</v>
      </c>
      <c r="O580">
        <v>27</v>
      </c>
      <c r="P580" t="s">
        <v>29</v>
      </c>
      <c r="Q580" t="s">
        <v>31</v>
      </c>
      <c r="R580">
        <v>2</v>
      </c>
      <c r="S580" t="s">
        <v>32</v>
      </c>
      <c r="T580">
        <v>1</v>
      </c>
      <c r="U580" t="s">
        <v>29</v>
      </c>
      <c r="V580" t="s">
        <v>33</v>
      </c>
      <c r="W580" t="s">
        <v>40</v>
      </c>
    </row>
    <row r="581" spans="1:23">
      <c r="A581" t="s">
        <v>41</v>
      </c>
      <c r="B581">
        <v>24</v>
      </c>
      <c r="C581" t="str">
        <f t="shared" si="18"/>
        <v>1_2_years</v>
      </c>
      <c r="D581" t="s">
        <v>36</v>
      </c>
      <c r="E581" t="s">
        <v>75</v>
      </c>
      <c r="F581">
        <v>937</v>
      </c>
      <c r="G581" t="str">
        <f t="shared" si="19"/>
        <v>lo_1000</v>
      </c>
      <c r="H581" t="s">
        <v>37</v>
      </c>
      <c r="I581" t="s">
        <v>61</v>
      </c>
      <c r="J581">
        <v>4</v>
      </c>
      <c r="K581" t="s">
        <v>60</v>
      </c>
      <c r="L581" t="s">
        <v>29</v>
      </c>
      <c r="M581">
        <v>3</v>
      </c>
      <c r="N581" t="s">
        <v>54</v>
      </c>
      <c r="O581">
        <v>27</v>
      </c>
      <c r="P581" t="s">
        <v>29</v>
      </c>
      <c r="Q581" t="s">
        <v>31</v>
      </c>
      <c r="R581">
        <v>2</v>
      </c>
      <c r="S581" t="s">
        <v>44</v>
      </c>
      <c r="T581">
        <v>1</v>
      </c>
      <c r="U581" t="s">
        <v>29</v>
      </c>
      <c r="V581" t="s">
        <v>33</v>
      </c>
      <c r="W581" t="s">
        <v>34</v>
      </c>
    </row>
    <row r="582" spans="1:23">
      <c r="A582" t="s">
        <v>35</v>
      </c>
      <c r="B582">
        <v>18</v>
      </c>
      <c r="C582" t="str">
        <f t="shared" si="18"/>
        <v>1_2_years</v>
      </c>
      <c r="D582" t="s">
        <v>24</v>
      </c>
      <c r="E582" t="s">
        <v>50</v>
      </c>
      <c r="F582">
        <v>1056</v>
      </c>
      <c r="G582" t="str">
        <f t="shared" si="19"/>
        <v>1000_2000</v>
      </c>
      <c r="H582" t="s">
        <v>37</v>
      </c>
      <c r="I582" t="s">
        <v>27</v>
      </c>
      <c r="J582">
        <v>3</v>
      </c>
      <c r="K582" t="s">
        <v>28</v>
      </c>
      <c r="L582" t="s">
        <v>46</v>
      </c>
      <c r="M582">
        <v>3</v>
      </c>
      <c r="N582" t="s">
        <v>30</v>
      </c>
      <c r="O582">
        <v>30</v>
      </c>
      <c r="P582" t="s">
        <v>65</v>
      </c>
      <c r="Q582" t="s">
        <v>31</v>
      </c>
      <c r="R582">
        <v>2</v>
      </c>
      <c r="S582" t="s">
        <v>32</v>
      </c>
      <c r="T582">
        <v>1</v>
      </c>
      <c r="U582" t="s">
        <v>29</v>
      </c>
      <c r="V582" t="s">
        <v>33</v>
      </c>
      <c r="W582" t="s">
        <v>40</v>
      </c>
    </row>
    <row r="583" spans="1:23">
      <c r="A583" t="s">
        <v>35</v>
      </c>
      <c r="B583">
        <v>12</v>
      </c>
      <c r="C583" t="str">
        <f t="shared" si="18"/>
        <v>lo_1_year</v>
      </c>
      <c r="D583" t="s">
        <v>24</v>
      </c>
      <c r="E583" t="s">
        <v>50</v>
      </c>
      <c r="F583">
        <v>3124</v>
      </c>
      <c r="G583" t="str">
        <f t="shared" si="19"/>
        <v>up_2000</v>
      </c>
      <c r="H583" t="s">
        <v>37</v>
      </c>
      <c r="I583" t="s">
        <v>61</v>
      </c>
      <c r="J583">
        <v>1</v>
      </c>
      <c r="K583" t="s">
        <v>28</v>
      </c>
      <c r="L583" t="s">
        <v>29</v>
      </c>
      <c r="M583">
        <v>3</v>
      </c>
      <c r="N583" t="s">
        <v>30</v>
      </c>
      <c r="O583">
        <v>49</v>
      </c>
      <c r="P583" t="s">
        <v>65</v>
      </c>
      <c r="Q583" t="s">
        <v>31</v>
      </c>
      <c r="R583">
        <v>2</v>
      </c>
      <c r="S583" t="s">
        <v>44</v>
      </c>
      <c r="T583">
        <v>2</v>
      </c>
      <c r="U583" t="s">
        <v>29</v>
      </c>
      <c r="V583" t="s">
        <v>33</v>
      </c>
      <c r="W583" t="s">
        <v>34</v>
      </c>
    </row>
    <row r="584" spans="1:23">
      <c r="A584" t="s">
        <v>41</v>
      </c>
      <c r="B584">
        <v>9</v>
      </c>
      <c r="C584" t="str">
        <f t="shared" si="18"/>
        <v>lo_1_year</v>
      </c>
      <c r="D584" t="s">
        <v>36</v>
      </c>
      <c r="E584" t="s">
        <v>45</v>
      </c>
      <c r="F584">
        <v>1388</v>
      </c>
      <c r="G584" t="str">
        <f t="shared" si="19"/>
        <v>1000_2000</v>
      </c>
      <c r="H584" t="s">
        <v>37</v>
      </c>
      <c r="I584" t="s">
        <v>38</v>
      </c>
      <c r="J584">
        <v>4</v>
      </c>
      <c r="K584" t="s">
        <v>39</v>
      </c>
      <c r="L584" t="s">
        <v>29</v>
      </c>
      <c r="M584">
        <v>2</v>
      </c>
      <c r="N584" t="s">
        <v>30</v>
      </c>
      <c r="O584">
        <v>26</v>
      </c>
      <c r="P584" t="s">
        <v>29</v>
      </c>
      <c r="Q584" t="s">
        <v>55</v>
      </c>
      <c r="R584">
        <v>1</v>
      </c>
      <c r="S584" t="s">
        <v>32</v>
      </c>
      <c r="T584">
        <v>1</v>
      </c>
      <c r="U584" t="s">
        <v>29</v>
      </c>
      <c r="V584" t="s">
        <v>33</v>
      </c>
      <c r="W584" t="s">
        <v>34</v>
      </c>
    </row>
    <row r="585" spans="1:23">
      <c r="A585" t="s">
        <v>35</v>
      </c>
      <c r="B585">
        <v>36</v>
      </c>
      <c r="C585" t="str">
        <f t="shared" si="18"/>
        <v>up_2_years</v>
      </c>
      <c r="D585" t="s">
        <v>36</v>
      </c>
      <c r="E585" t="s">
        <v>72</v>
      </c>
      <c r="F585">
        <v>2384</v>
      </c>
      <c r="G585" t="str">
        <f t="shared" si="19"/>
        <v>up_2000</v>
      </c>
      <c r="H585" t="s">
        <v>37</v>
      </c>
      <c r="I585" t="s">
        <v>61</v>
      </c>
      <c r="J585">
        <v>4</v>
      </c>
      <c r="K585" t="s">
        <v>28</v>
      </c>
      <c r="L585" t="s">
        <v>29</v>
      </c>
      <c r="M585">
        <v>1</v>
      </c>
      <c r="N585" t="s">
        <v>51</v>
      </c>
      <c r="O585">
        <v>33</v>
      </c>
      <c r="P585" t="s">
        <v>29</v>
      </c>
      <c r="Q585" t="s">
        <v>55</v>
      </c>
      <c r="R585">
        <v>1</v>
      </c>
      <c r="S585" t="s">
        <v>44</v>
      </c>
      <c r="T585">
        <v>1</v>
      </c>
      <c r="U585" t="s">
        <v>29</v>
      </c>
      <c r="V585" t="s">
        <v>33</v>
      </c>
      <c r="W585" t="s">
        <v>40</v>
      </c>
    </row>
    <row r="586" spans="1:23">
      <c r="A586" t="s">
        <v>41</v>
      </c>
      <c r="B586">
        <v>12</v>
      </c>
      <c r="C586" t="str">
        <f t="shared" si="18"/>
        <v>lo_1_year</v>
      </c>
      <c r="D586" t="s">
        <v>36</v>
      </c>
      <c r="E586" t="s">
        <v>50</v>
      </c>
      <c r="F586">
        <v>2133</v>
      </c>
      <c r="G586" t="str">
        <f t="shared" si="19"/>
        <v>up_2000</v>
      </c>
      <c r="H586" t="s">
        <v>26</v>
      </c>
      <c r="I586" t="s">
        <v>27</v>
      </c>
      <c r="J586">
        <v>4</v>
      </c>
      <c r="K586" t="s">
        <v>39</v>
      </c>
      <c r="L586" t="s">
        <v>29</v>
      </c>
      <c r="M586">
        <v>4</v>
      </c>
      <c r="N586" t="s">
        <v>51</v>
      </c>
      <c r="O586">
        <v>52</v>
      </c>
      <c r="P586" t="s">
        <v>29</v>
      </c>
      <c r="Q586" t="s">
        <v>48</v>
      </c>
      <c r="R586">
        <v>1</v>
      </c>
      <c r="S586" t="s">
        <v>56</v>
      </c>
      <c r="T586">
        <v>1</v>
      </c>
      <c r="U586" t="s">
        <v>33</v>
      </c>
      <c r="V586" t="s">
        <v>33</v>
      </c>
      <c r="W586" t="s">
        <v>34</v>
      </c>
    </row>
    <row r="587" spans="1:23">
      <c r="A587" t="s">
        <v>23</v>
      </c>
      <c r="B587">
        <v>18</v>
      </c>
      <c r="C587" t="str">
        <f t="shared" si="18"/>
        <v>1_2_years</v>
      </c>
      <c r="D587" t="s">
        <v>36</v>
      </c>
      <c r="E587" t="s">
        <v>45</v>
      </c>
      <c r="F587">
        <v>2039</v>
      </c>
      <c r="G587" t="str">
        <f t="shared" si="19"/>
        <v>up_2000</v>
      </c>
      <c r="H587" t="s">
        <v>37</v>
      </c>
      <c r="I587" t="s">
        <v>38</v>
      </c>
      <c r="J587">
        <v>1</v>
      </c>
      <c r="K587" t="s">
        <v>39</v>
      </c>
      <c r="L587" t="s">
        <v>29</v>
      </c>
      <c r="M587">
        <v>4</v>
      </c>
      <c r="N587" t="s">
        <v>30</v>
      </c>
      <c r="O587">
        <v>20</v>
      </c>
      <c r="P587" t="s">
        <v>65</v>
      </c>
      <c r="Q587" t="s">
        <v>55</v>
      </c>
      <c r="R587">
        <v>1</v>
      </c>
      <c r="S587" t="s">
        <v>32</v>
      </c>
      <c r="T587">
        <v>1</v>
      </c>
      <c r="U587" t="s">
        <v>29</v>
      </c>
      <c r="V587" t="s">
        <v>33</v>
      </c>
      <c r="W587" t="s">
        <v>40</v>
      </c>
    </row>
    <row r="588" spans="1:23">
      <c r="A588" t="s">
        <v>23</v>
      </c>
      <c r="B588">
        <v>9</v>
      </c>
      <c r="C588" t="str">
        <f t="shared" si="18"/>
        <v>lo_1_year</v>
      </c>
      <c r="D588" t="s">
        <v>24</v>
      </c>
      <c r="E588" t="s">
        <v>50</v>
      </c>
      <c r="F588">
        <v>2799</v>
      </c>
      <c r="G588" t="str">
        <f t="shared" si="19"/>
        <v>up_2000</v>
      </c>
      <c r="H588" t="s">
        <v>37</v>
      </c>
      <c r="I588" t="s">
        <v>38</v>
      </c>
      <c r="J588">
        <v>2</v>
      </c>
      <c r="K588" t="s">
        <v>28</v>
      </c>
      <c r="L588" t="s">
        <v>29</v>
      </c>
      <c r="M588">
        <v>2</v>
      </c>
      <c r="N588" t="s">
        <v>30</v>
      </c>
      <c r="O588">
        <v>36</v>
      </c>
      <c r="P588" t="s">
        <v>29</v>
      </c>
      <c r="Q588" t="s">
        <v>55</v>
      </c>
      <c r="R588">
        <v>2</v>
      </c>
      <c r="S588" t="s">
        <v>32</v>
      </c>
      <c r="T588">
        <v>2</v>
      </c>
      <c r="U588" t="s">
        <v>29</v>
      </c>
      <c r="V588" t="s">
        <v>33</v>
      </c>
      <c r="W588" t="s">
        <v>34</v>
      </c>
    </row>
    <row r="589" spans="1:23">
      <c r="A589" t="s">
        <v>23</v>
      </c>
      <c r="B589">
        <v>12</v>
      </c>
      <c r="C589" t="str">
        <f t="shared" si="18"/>
        <v>lo_1_year</v>
      </c>
      <c r="D589" t="s">
        <v>36</v>
      </c>
      <c r="E589" t="s">
        <v>45</v>
      </c>
      <c r="F589">
        <v>1289</v>
      </c>
      <c r="G589" t="str">
        <f t="shared" si="19"/>
        <v>1000_2000</v>
      </c>
      <c r="H589" t="s">
        <v>37</v>
      </c>
      <c r="I589" t="s">
        <v>38</v>
      </c>
      <c r="J589">
        <v>4</v>
      </c>
      <c r="K589" t="s">
        <v>28</v>
      </c>
      <c r="L589" t="s">
        <v>46</v>
      </c>
      <c r="M589">
        <v>1</v>
      </c>
      <c r="N589" t="s">
        <v>47</v>
      </c>
      <c r="O589">
        <v>21</v>
      </c>
      <c r="P589" t="s">
        <v>29</v>
      </c>
      <c r="Q589" t="s">
        <v>31</v>
      </c>
      <c r="R589">
        <v>1</v>
      </c>
      <c r="S589" t="s">
        <v>44</v>
      </c>
      <c r="T589">
        <v>1</v>
      </c>
      <c r="U589" t="s">
        <v>29</v>
      </c>
      <c r="V589" t="s">
        <v>33</v>
      </c>
      <c r="W589" t="s">
        <v>34</v>
      </c>
    </row>
    <row r="590" spans="1:23">
      <c r="A590" t="s">
        <v>23</v>
      </c>
      <c r="B590">
        <v>18</v>
      </c>
      <c r="C590" t="str">
        <f t="shared" si="18"/>
        <v>1_2_years</v>
      </c>
      <c r="D590" t="s">
        <v>36</v>
      </c>
      <c r="E590" t="s">
        <v>71</v>
      </c>
      <c r="F590">
        <v>1217</v>
      </c>
      <c r="G590" t="str">
        <f t="shared" si="19"/>
        <v>1000_2000</v>
      </c>
      <c r="H590" t="s">
        <v>37</v>
      </c>
      <c r="I590" t="s">
        <v>38</v>
      </c>
      <c r="J590">
        <v>4</v>
      </c>
      <c r="K590" t="s">
        <v>60</v>
      </c>
      <c r="L590" t="s">
        <v>29</v>
      </c>
      <c r="M590">
        <v>3</v>
      </c>
      <c r="N590" t="s">
        <v>30</v>
      </c>
      <c r="O590">
        <v>47</v>
      </c>
      <c r="P590" t="s">
        <v>29</v>
      </c>
      <c r="Q590" t="s">
        <v>31</v>
      </c>
      <c r="R590">
        <v>1</v>
      </c>
      <c r="S590" t="s">
        <v>44</v>
      </c>
      <c r="T590">
        <v>1</v>
      </c>
      <c r="U590" t="s">
        <v>33</v>
      </c>
      <c r="V590" t="s">
        <v>33</v>
      </c>
      <c r="W590" t="s">
        <v>40</v>
      </c>
    </row>
    <row r="591" spans="1:23">
      <c r="A591" t="s">
        <v>23</v>
      </c>
      <c r="B591">
        <v>12</v>
      </c>
      <c r="C591" t="str">
        <f t="shared" si="18"/>
        <v>lo_1_year</v>
      </c>
      <c r="D591" t="s">
        <v>24</v>
      </c>
      <c r="E591" t="s">
        <v>45</v>
      </c>
      <c r="F591">
        <v>2246</v>
      </c>
      <c r="G591" t="str">
        <f t="shared" si="19"/>
        <v>up_2000</v>
      </c>
      <c r="H591" t="s">
        <v>37</v>
      </c>
      <c r="I591" t="s">
        <v>27</v>
      </c>
      <c r="J591">
        <v>3</v>
      </c>
      <c r="K591" t="s">
        <v>28</v>
      </c>
      <c r="L591" t="s">
        <v>29</v>
      </c>
      <c r="M591">
        <v>3</v>
      </c>
      <c r="N591" t="s">
        <v>47</v>
      </c>
      <c r="O591">
        <v>60</v>
      </c>
      <c r="P591" t="s">
        <v>29</v>
      </c>
      <c r="Q591" t="s">
        <v>31</v>
      </c>
      <c r="R591">
        <v>2</v>
      </c>
      <c r="S591" t="s">
        <v>32</v>
      </c>
      <c r="T591">
        <v>1</v>
      </c>
      <c r="U591" t="s">
        <v>29</v>
      </c>
      <c r="V591" t="s">
        <v>33</v>
      </c>
      <c r="W591" t="s">
        <v>40</v>
      </c>
    </row>
    <row r="592" spans="1:23">
      <c r="A592" t="s">
        <v>23</v>
      </c>
      <c r="B592">
        <v>12</v>
      </c>
      <c r="C592" t="str">
        <f t="shared" si="18"/>
        <v>lo_1_year</v>
      </c>
      <c r="D592" t="s">
        <v>24</v>
      </c>
      <c r="E592" t="s">
        <v>25</v>
      </c>
      <c r="F592">
        <v>385</v>
      </c>
      <c r="G592" t="str">
        <f t="shared" si="19"/>
        <v>lo_1000</v>
      </c>
      <c r="H592" t="s">
        <v>37</v>
      </c>
      <c r="I592" t="s">
        <v>43</v>
      </c>
      <c r="J592">
        <v>4</v>
      </c>
      <c r="K592" t="s">
        <v>39</v>
      </c>
      <c r="L592" t="s">
        <v>29</v>
      </c>
      <c r="M592">
        <v>3</v>
      </c>
      <c r="N592" t="s">
        <v>30</v>
      </c>
      <c r="O592">
        <v>58</v>
      </c>
      <c r="P592" t="s">
        <v>29</v>
      </c>
      <c r="Q592" t="s">
        <v>31</v>
      </c>
      <c r="R592">
        <v>4</v>
      </c>
      <c r="S592" t="s">
        <v>44</v>
      </c>
      <c r="T592">
        <v>1</v>
      </c>
      <c r="U592" t="s">
        <v>33</v>
      </c>
      <c r="V592" t="s">
        <v>33</v>
      </c>
      <c r="W592" t="s">
        <v>34</v>
      </c>
    </row>
    <row r="593" spans="1:23">
      <c r="A593" t="s">
        <v>35</v>
      </c>
      <c r="B593">
        <v>24</v>
      </c>
      <c r="C593" t="str">
        <f t="shared" si="18"/>
        <v>1_2_years</v>
      </c>
      <c r="D593" t="s">
        <v>49</v>
      </c>
      <c r="E593" t="s">
        <v>50</v>
      </c>
      <c r="F593">
        <v>1965</v>
      </c>
      <c r="G593" t="str">
        <f t="shared" si="19"/>
        <v>1000_2000</v>
      </c>
      <c r="H593" t="s">
        <v>26</v>
      </c>
      <c r="I593" t="s">
        <v>38</v>
      </c>
      <c r="J593">
        <v>4</v>
      </c>
      <c r="K593" t="s">
        <v>39</v>
      </c>
      <c r="L593" t="s">
        <v>29</v>
      </c>
      <c r="M593">
        <v>4</v>
      </c>
      <c r="N593" t="s">
        <v>54</v>
      </c>
      <c r="O593">
        <v>42</v>
      </c>
      <c r="P593" t="s">
        <v>29</v>
      </c>
      <c r="Q593" t="s">
        <v>55</v>
      </c>
      <c r="R593">
        <v>2</v>
      </c>
      <c r="S593" t="s">
        <v>32</v>
      </c>
      <c r="T593">
        <v>1</v>
      </c>
      <c r="U593" t="s">
        <v>33</v>
      </c>
      <c r="V593" t="s">
        <v>33</v>
      </c>
      <c r="W593" t="s">
        <v>34</v>
      </c>
    </row>
    <row r="594" spans="1:23">
      <c r="A594" t="s">
        <v>41</v>
      </c>
      <c r="B594">
        <v>21</v>
      </c>
      <c r="C594" t="str">
        <f t="shared" si="18"/>
        <v>1_2_years</v>
      </c>
      <c r="D594" t="s">
        <v>36</v>
      </c>
      <c r="E594" t="s">
        <v>62</v>
      </c>
      <c r="F594">
        <v>1572</v>
      </c>
      <c r="G594" t="str">
        <f t="shared" si="19"/>
        <v>1000_2000</v>
      </c>
      <c r="H594" t="s">
        <v>57</v>
      </c>
      <c r="I594" t="s">
        <v>27</v>
      </c>
      <c r="J594">
        <v>4</v>
      </c>
      <c r="K594" t="s">
        <v>39</v>
      </c>
      <c r="L594" t="s">
        <v>29</v>
      </c>
      <c r="M594">
        <v>4</v>
      </c>
      <c r="N594" t="s">
        <v>30</v>
      </c>
      <c r="O594">
        <v>36</v>
      </c>
      <c r="P594" t="s">
        <v>65</v>
      </c>
      <c r="Q594" t="s">
        <v>31</v>
      </c>
      <c r="R594">
        <v>1</v>
      </c>
      <c r="S594" t="s">
        <v>44</v>
      </c>
      <c r="T594">
        <v>1</v>
      </c>
      <c r="U594" t="s">
        <v>29</v>
      </c>
      <c r="V594" t="s">
        <v>33</v>
      </c>
      <c r="W594" t="s">
        <v>34</v>
      </c>
    </row>
    <row r="595" spans="1:23">
      <c r="A595" t="s">
        <v>35</v>
      </c>
      <c r="B595">
        <v>24</v>
      </c>
      <c r="C595" t="str">
        <f t="shared" si="18"/>
        <v>1_2_years</v>
      </c>
      <c r="D595" t="s">
        <v>36</v>
      </c>
      <c r="E595" t="s">
        <v>50</v>
      </c>
      <c r="F595">
        <v>2718</v>
      </c>
      <c r="G595" t="str">
        <f t="shared" si="19"/>
        <v>up_2000</v>
      </c>
      <c r="H595" t="s">
        <v>37</v>
      </c>
      <c r="I595" t="s">
        <v>38</v>
      </c>
      <c r="J595">
        <v>3</v>
      </c>
      <c r="K595" t="s">
        <v>39</v>
      </c>
      <c r="L595" t="s">
        <v>29</v>
      </c>
      <c r="M595">
        <v>4</v>
      </c>
      <c r="N595" t="s">
        <v>47</v>
      </c>
      <c r="O595">
        <v>20</v>
      </c>
      <c r="P595" t="s">
        <v>29</v>
      </c>
      <c r="Q595" t="s">
        <v>55</v>
      </c>
      <c r="R595">
        <v>1</v>
      </c>
      <c r="S595" t="s">
        <v>44</v>
      </c>
      <c r="T595">
        <v>1</v>
      </c>
      <c r="U595" t="s">
        <v>33</v>
      </c>
      <c r="V595" t="s">
        <v>33</v>
      </c>
      <c r="W595" t="s">
        <v>40</v>
      </c>
    </row>
    <row r="596" spans="1:23">
      <c r="A596" t="s">
        <v>23</v>
      </c>
      <c r="B596">
        <v>24</v>
      </c>
      <c r="C596" t="str">
        <f t="shared" si="18"/>
        <v>1_2_years</v>
      </c>
      <c r="D596" t="s">
        <v>68</v>
      </c>
      <c r="E596" t="s">
        <v>74</v>
      </c>
      <c r="F596">
        <v>1358</v>
      </c>
      <c r="G596" t="str">
        <f t="shared" si="19"/>
        <v>1000_2000</v>
      </c>
      <c r="H596" t="s">
        <v>26</v>
      </c>
      <c r="I596" t="s">
        <v>27</v>
      </c>
      <c r="J596">
        <v>4</v>
      </c>
      <c r="K596" t="s">
        <v>28</v>
      </c>
      <c r="L596" t="s">
        <v>29</v>
      </c>
      <c r="M596">
        <v>3</v>
      </c>
      <c r="N596" t="s">
        <v>54</v>
      </c>
      <c r="O596">
        <v>40</v>
      </c>
      <c r="P596" t="s">
        <v>69</v>
      </c>
      <c r="Q596" t="s">
        <v>31</v>
      </c>
      <c r="R596">
        <v>1</v>
      </c>
      <c r="S596" t="s">
        <v>56</v>
      </c>
      <c r="T596">
        <v>1</v>
      </c>
      <c r="U596" t="s">
        <v>33</v>
      </c>
      <c r="V596" t="s">
        <v>33</v>
      </c>
      <c r="W596" t="s">
        <v>40</v>
      </c>
    </row>
    <row r="597" spans="1:23">
      <c r="A597" t="s">
        <v>35</v>
      </c>
      <c r="B597">
        <v>6</v>
      </c>
      <c r="C597" t="str">
        <f t="shared" si="18"/>
        <v>lo_1_year</v>
      </c>
      <c r="D597" t="s">
        <v>68</v>
      </c>
      <c r="E597" t="s">
        <v>50</v>
      </c>
      <c r="F597">
        <v>931</v>
      </c>
      <c r="G597" t="str">
        <f t="shared" si="19"/>
        <v>lo_1000</v>
      </c>
      <c r="H597" t="s">
        <v>63</v>
      </c>
      <c r="I597" t="s">
        <v>61</v>
      </c>
      <c r="J597">
        <v>1</v>
      </c>
      <c r="K597" t="s">
        <v>39</v>
      </c>
      <c r="L597" t="s">
        <v>29</v>
      </c>
      <c r="M597">
        <v>1</v>
      </c>
      <c r="N597" t="s">
        <v>47</v>
      </c>
      <c r="O597">
        <v>32</v>
      </c>
      <c r="P597" t="s">
        <v>69</v>
      </c>
      <c r="Q597" t="s">
        <v>31</v>
      </c>
      <c r="R597">
        <v>1</v>
      </c>
      <c r="S597" t="s">
        <v>44</v>
      </c>
      <c r="T597">
        <v>1</v>
      </c>
      <c r="U597" t="s">
        <v>29</v>
      </c>
      <c r="V597" t="s">
        <v>33</v>
      </c>
      <c r="W597" t="s">
        <v>40</v>
      </c>
    </row>
    <row r="598" spans="1:23">
      <c r="A598" t="s">
        <v>23</v>
      </c>
      <c r="B598">
        <v>24</v>
      </c>
      <c r="C598" t="str">
        <f t="shared" si="18"/>
        <v>1_2_years</v>
      </c>
      <c r="D598" t="s">
        <v>36</v>
      </c>
      <c r="E598" t="s">
        <v>50</v>
      </c>
      <c r="F598">
        <v>1442</v>
      </c>
      <c r="G598" t="str">
        <f t="shared" si="19"/>
        <v>1000_2000</v>
      </c>
      <c r="H598" t="s">
        <v>37</v>
      </c>
      <c r="I598" t="s">
        <v>43</v>
      </c>
      <c r="J598">
        <v>4</v>
      </c>
      <c r="K598" t="s">
        <v>39</v>
      </c>
      <c r="L598" t="s">
        <v>29</v>
      </c>
      <c r="M598">
        <v>4</v>
      </c>
      <c r="N598" t="s">
        <v>54</v>
      </c>
      <c r="O598">
        <v>23</v>
      </c>
      <c r="P598" t="s">
        <v>29</v>
      </c>
      <c r="Q598" t="s">
        <v>55</v>
      </c>
      <c r="R598">
        <v>2</v>
      </c>
      <c r="S598" t="s">
        <v>32</v>
      </c>
      <c r="T598">
        <v>1</v>
      </c>
      <c r="U598" t="s">
        <v>29</v>
      </c>
      <c r="V598" t="s">
        <v>33</v>
      </c>
      <c r="W598" t="s">
        <v>40</v>
      </c>
    </row>
    <row r="599" spans="1:23">
      <c r="A599" t="s">
        <v>35</v>
      </c>
      <c r="B599">
        <v>24</v>
      </c>
      <c r="C599" t="str">
        <f t="shared" si="18"/>
        <v>1_2_years</v>
      </c>
      <c r="D599" t="s">
        <v>64</v>
      </c>
      <c r="E599" t="s">
        <v>62</v>
      </c>
      <c r="F599">
        <v>4241</v>
      </c>
      <c r="G599" t="str">
        <f t="shared" si="19"/>
        <v>up_2000</v>
      </c>
      <c r="H599" t="s">
        <v>37</v>
      </c>
      <c r="I599" t="s">
        <v>38</v>
      </c>
      <c r="J599">
        <v>1</v>
      </c>
      <c r="K599" t="s">
        <v>28</v>
      </c>
      <c r="L599" t="s">
        <v>29</v>
      </c>
      <c r="M599">
        <v>4</v>
      </c>
      <c r="N599" t="s">
        <v>30</v>
      </c>
      <c r="O599">
        <v>36</v>
      </c>
      <c r="P599" t="s">
        <v>29</v>
      </c>
      <c r="Q599" t="s">
        <v>31</v>
      </c>
      <c r="R599">
        <v>3</v>
      </c>
      <c r="S599" t="s">
        <v>44</v>
      </c>
      <c r="T599">
        <v>1</v>
      </c>
      <c r="U599" t="s">
        <v>33</v>
      </c>
      <c r="V599" t="s">
        <v>33</v>
      </c>
      <c r="W599" t="s">
        <v>40</v>
      </c>
    </row>
    <row r="600" spans="1:23">
      <c r="A600" t="s">
        <v>41</v>
      </c>
      <c r="B600">
        <v>18</v>
      </c>
      <c r="C600" t="str">
        <f t="shared" si="18"/>
        <v>1_2_years</v>
      </c>
      <c r="D600" t="s">
        <v>24</v>
      </c>
      <c r="E600" t="s">
        <v>50</v>
      </c>
      <c r="F600">
        <v>2775</v>
      </c>
      <c r="G600" t="str">
        <f t="shared" si="19"/>
        <v>up_2000</v>
      </c>
      <c r="H600" t="s">
        <v>37</v>
      </c>
      <c r="I600" t="s">
        <v>43</v>
      </c>
      <c r="J600">
        <v>2</v>
      </c>
      <c r="K600" t="s">
        <v>28</v>
      </c>
      <c r="L600" t="s">
        <v>29</v>
      </c>
      <c r="M600">
        <v>2</v>
      </c>
      <c r="N600" t="s">
        <v>47</v>
      </c>
      <c r="O600">
        <v>31</v>
      </c>
      <c r="P600" t="s">
        <v>65</v>
      </c>
      <c r="Q600" t="s">
        <v>31</v>
      </c>
      <c r="R600">
        <v>2</v>
      </c>
      <c r="S600" t="s">
        <v>32</v>
      </c>
      <c r="T600">
        <v>1</v>
      </c>
      <c r="U600" t="s">
        <v>29</v>
      </c>
      <c r="V600" t="s">
        <v>33</v>
      </c>
      <c r="W600" t="s">
        <v>40</v>
      </c>
    </row>
    <row r="601" spans="1:23">
      <c r="A601" t="s">
        <v>41</v>
      </c>
      <c r="B601">
        <v>24</v>
      </c>
      <c r="C601" t="str">
        <f t="shared" si="18"/>
        <v>1_2_years</v>
      </c>
      <c r="D601" t="s">
        <v>49</v>
      </c>
      <c r="E601" t="s">
        <v>62</v>
      </c>
      <c r="F601">
        <v>3863</v>
      </c>
      <c r="G601" t="str">
        <f t="shared" si="19"/>
        <v>up_2000</v>
      </c>
      <c r="H601" t="s">
        <v>37</v>
      </c>
      <c r="I601" t="s">
        <v>38</v>
      </c>
      <c r="J601">
        <v>1</v>
      </c>
      <c r="K601" t="s">
        <v>28</v>
      </c>
      <c r="L601" t="s">
        <v>29</v>
      </c>
      <c r="M601">
        <v>2</v>
      </c>
      <c r="N601" t="s">
        <v>51</v>
      </c>
      <c r="O601">
        <v>32</v>
      </c>
      <c r="P601" t="s">
        <v>29</v>
      </c>
      <c r="Q601" t="s">
        <v>48</v>
      </c>
      <c r="R601">
        <v>1</v>
      </c>
      <c r="S601" t="s">
        <v>32</v>
      </c>
      <c r="T601">
        <v>1</v>
      </c>
      <c r="U601" t="s">
        <v>29</v>
      </c>
      <c r="V601" t="s">
        <v>33</v>
      </c>
      <c r="W601" t="s">
        <v>34</v>
      </c>
    </row>
    <row r="602" spans="1:23">
      <c r="A602" t="s">
        <v>35</v>
      </c>
      <c r="B602">
        <v>7</v>
      </c>
      <c r="C602" t="str">
        <f t="shared" si="18"/>
        <v>lo_1_year</v>
      </c>
      <c r="D602" t="s">
        <v>36</v>
      </c>
      <c r="E602" t="s">
        <v>25</v>
      </c>
      <c r="F602">
        <v>2329</v>
      </c>
      <c r="G602" t="str">
        <f t="shared" si="19"/>
        <v>up_2000</v>
      </c>
      <c r="H602" t="s">
        <v>37</v>
      </c>
      <c r="I602" t="s">
        <v>61</v>
      </c>
      <c r="J602">
        <v>1</v>
      </c>
      <c r="K602" t="s">
        <v>39</v>
      </c>
      <c r="L602" t="s">
        <v>46</v>
      </c>
      <c r="M602">
        <v>1</v>
      </c>
      <c r="N602" t="s">
        <v>30</v>
      </c>
      <c r="O602">
        <v>45</v>
      </c>
      <c r="P602" t="s">
        <v>29</v>
      </c>
      <c r="Q602" t="s">
        <v>31</v>
      </c>
      <c r="R602">
        <v>1</v>
      </c>
      <c r="S602" t="s">
        <v>32</v>
      </c>
      <c r="T602">
        <v>1</v>
      </c>
      <c r="U602" t="s">
        <v>29</v>
      </c>
      <c r="V602" t="s">
        <v>33</v>
      </c>
      <c r="W602" t="s">
        <v>34</v>
      </c>
    </row>
    <row r="603" spans="1:23">
      <c r="A603" t="s">
        <v>35</v>
      </c>
      <c r="B603">
        <v>9</v>
      </c>
      <c r="C603" t="str">
        <f t="shared" si="18"/>
        <v>lo_1_year</v>
      </c>
      <c r="D603" t="s">
        <v>36</v>
      </c>
      <c r="E603" t="s">
        <v>45</v>
      </c>
      <c r="F603">
        <v>918</v>
      </c>
      <c r="G603" t="str">
        <f t="shared" si="19"/>
        <v>lo_1000</v>
      </c>
      <c r="H603" t="s">
        <v>37</v>
      </c>
      <c r="I603" t="s">
        <v>38</v>
      </c>
      <c r="J603">
        <v>4</v>
      </c>
      <c r="K603" t="s">
        <v>39</v>
      </c>
      <c r="L603" t="s">
        <v>29</v>
      </c>
      <c r="M603">
        <v>1</v>
      </c>
      <c r="N603" t="s">
        <v>47</v>
      </c>
      <c r="O603">
        <v>30</v>
      </c>
      <c r="P603" t="s">
        <v>29</v>
      </c>
      <c r="Q603" t="s">
        <v>31</v>
      </c>
      <c r="R603">
        <v>1</v>
      </c>
      <c r="S603" t="s">
        <v>32</v>
      </c>
      <c r="T603">
        <v>1</v>
      </c>
      <c r="U603" t="s">
        <v>29</v>
      </c>
      <c r="V603" t="s">
        <v>33</v>
      </c>
      <c r="W603" t="s">
        <v>40</v>
      </c>
    </row>
    <row r="604" spans="1:23">
      <c r="A604" t="s">
        <v>35</v>
      </c>
      <c r="B604">
        <v>24</v>
      </c>
      <c r="C604" t="str">
        <f t="shared" si="18"/>
        <v>1_2_years</v>
      </c>
      <c r="D604" t="s">
        <v>68</v>
      </c>
      <c r="E604" t="s">
        <v>42</v>
      </c>
      <c r="F604">
        <v>1837</v>
      </c>
      <c r="G604" t="str">
        <f t="shared" si="19"/>
        <v>1000_2000</v>
      </c>
      <c r="H604" t="s">
        <v>37</v>
      </c>
      <c r="I604" t="s">
        <v>43</v>
      </c>
      <c r="J604">
        <v>4</v>
      </c>
      <c r="K604" t="s">
        <v>39</v>
      </c>
      <c r="L604" t="s">
        <v>29</v>
      </c>
      <c r="M604">
        <v>4</v>
      </c>
      <c r="N604" t="s">
        <v>51</v>
      </c>
      <c r="O604">
        <v>34</v>
      </c>
      <c r="P604" t="s">
        <v>65</v>
      </c>
      <c r="Q604" t="s">
        <v>48</v>
      </c>
      <c r="R604">
        <v>1</v>
      </c>
      <c r="S604" t="s">
        <v>44</v>
      </c>
      <c r="T604">
        <v>1</v>
      </c>
      <c r="U604" t="s">
        <v>29</v>
      </c>
      <c r="V604" t="s">
        <v>33</v>
      </c>
      <c r="W604" t="s">
        <v>40</v>
      </c>
    </row>
    <row r="605" spans="1:23">
      <c r="A605" t="s">
        <v>41</v>
      </c>
      <c r="B605">
        <v>36</v>
      </c>
      <c r="C605" t="str">
        <f t="shared" si="18"/>
        <v>up_2_years</v>
      </c>
      <c r="D605" t="s">
        <v>36</v>
      </c>
      <c r="E605" t="s">
        <v>45</v>
      </c>
      <c r="F605">
        <v>3349</v>
      </c>
      <c r="G605" t="str">
        <f t="shared" si="19"/>
        <v>up_2000</v>
      </c>
      <c r="H605" t="s">
        <v>37</v>
      </c>
      <c r="I605" t="s">
        <v>38</v>
      </c>
      <c r="J605">
        <v>4</v>
      </c>
      <c r="K605" t="s">
        <v>39</v>
      </c>
      <c r="L605" t="s">
        <v>29</v>
      </c>
      <c r="M605">
        <v>2</v>
      </c>
      <c r="N605" t="s">
        <v>54</v>
      </c>
      <c r="O605">
        <v>28</v>
      </c>
      <c r="P605" t="s">
        <v>29</v>
      </c>
      <c r="Q605" t="s">
        <v>31</v>
      </c>
      <c r="R605">
        <v>1</v>
      </c>
      <c r="S605" t="s">
        <v>56</v>
      </c>
      <c r="T605">
        <v>1</v>
      </c>
      <c r="U605" t="s">
        <v>33</v>
      </c>
      <c r="V605" t="s">
        <v>33</v>
      </c>
      <c r="W605" t="s">
        <v>40</v>
      </c>
    </row>
    <row r="606" spans="1:23">
      <c r="A606" t="s">
        <v>67</v>
      </c>
      <c r="B606">
        <v>10</v>
      </c>
      <c r="C606" t="str">
        <f t="shared" si="18"/>
        <v>lo_1_year</v>
      </c>
      <c r="D606" t="s">
        <v>36</v>
      </c>
      <c r="E606" t="s">
        <v>45</v>
      </c>
      <c r="F606">
        <v>1275</v>
      </c>
      <c r="G606" t="str">
        <f t="shared" si="19"/>
        <v>1000_2000</v>
      </c>
      <c r="H606" t="s">
        <v>37</v>
      </c>
      <c r="I606" t="s">
        <v>61</v>
      </c>
      <c r="J606">
        <v>4</v>
      </c>
      <c r="K606" t="s">
        <v>39</v>
      </c>
      <c r="L606" t="s">
        <v>29</v>
      </c>
      <c r="M606">
        <v>2</v>
      </c>
      <c r="N606" t="s">
        <v>47</v>
      </c>
      <c r="O606">
        <v>23</v>
      </c>
      <c r="P606" t="s">
        <v>29</v>
      </c>
      <c r="Q606" t="s">
        <v>31</v>
      </c>
      <c r="R606">
        <v>1</v>
      </c>
      <c r="S606" t="s">
        <v>32</v>
      </c>
      <c r="T606">
        <v>1</v>
      </c>
      <c r="U606" t="s">
        <v>29</v>
      </c>
      <c r="V606" t="s">
        <v>33</v>
      </c>
      <c r="W606" t="s">
        <v>34</v>
      </c>
    </row>
    <row r="607" spans="1:23">
      <c r="A607" t="s">
        <v>23</v>
      </c>
      <c r="B607">
        <v>24</v>
      </c>
      <c r="C607" t="str">
        <f t="shared" si="18"/>
        <v>1_2_years</v>
      </c>
      <c r="D607" t="s">
        <v>68</v>
      </c>
      <c r="E607" t="s">
        <v>45</v>
      </c>
      <c r="F607">
        <v>2828</v>
      </c>
      <c r="G607" t="str">
        <f t="shared" si="19"/>
        <v>up_2000</v>
      </c>
      <c r="H607" t="s">
        <v>52</v>
      </c>
      <c r="I607" t="s">
        <v>38</v>
      </c>
      <c r="J607">
        <v>4</v>
      </c>
      <c r="K607" t="s">
        <v>28</v>
      </c>
      <c r="L607" t="s">
        <v>29</v>
      </c>
      <c r="M607">
        <v>4</v>
      </c>
      <c r="N607" t="s">
        <v>30</v>
      </c>
      <c r="O607">
        <v>22</v>
      </c>
      <c r="P607" t="s">
        <v>69</v>
      </c>
      <c r="Q607" t="s">
        <v>31</v>
      </c>
      <c r="R607">
        <v>1</v>
      </c>
      <c r="S607" t="s">
        <v>32</v>
      </c>
      <c r="T607">
        <v>1</v>
      </c>
      <c r="U607" t="s">
        <v>33</v>
      </c>
      <c r="V607" t="s">
        <v>33</v>
      </c>
      <c r="W607" t="s">
        <v>34</v>
      </c>
    </row>
    <row r="608" spans="1:23">
      <c r="A608" t="s">
        <v>41</v>
      </c>
      <c r="B608">
        <v>24</v>
      </c>
      <c r="C608" t="str">
        <f t="shared" si="18"/>
        <v>1_2_years</v>
      </c>
      <c r="D608" t="s">
        <v>24</v>
      </c>
      <c r="E608" t="s">
        <v>62</v>
      </c>
      <c r="F608">
        <v>4526</v>
      </c>
      <c r="G608" t="str">
        <f t="shared" si="19"/>
        <v>up_2000</v>
      </c>
      <c r="H608" t="s">
        <v>37</v>
      </c>
      <c r="I608" t="s">
        <v>38</v>
      </c>
      <c r="J608">
        <v>3</v>
      </c>
      <c r="K608" t="s">
        <v>28</v>
      </c>
      <c r="L608" t="s">
        <v>29</v>
      </c>
      <c r="M608">
        <v>2</v>
      </c>
      <c r="N608" t="s">
        <v>30</v>
      </c>
      <c r="O608">
        <v>74</v>
      </c>
      <c r="P608" t="s">
        <v>29</v>
      </c>
      <c r="Q608" t="s">
        <v>31</v>
      </c>
      <c r="R608">
        <v>1</v>
      </c>
      <c r="S608" t="s">
        <v>56</v>
      </c>
      <c r="T608">
        <v>1</v>
      </c>
      <c r="U608" t="s">
        <v>33</v>
      </c>
      <c r="V608" t="s">
        <v>33</v>
      </c>
      <c r="W608" t="s">
        <v>34</v>
      </c>
    </row>
    <row r="609" spans="1:23">
      <c r="A609" t="s">
        <v>35</v>
      </c>
      <c r="B609">
        <v>36</v>
      </c>
      <c r="C609" t="str">
        <f t="shared" si="18"/>
        <v>up_2_years</v>
      </c>
      <c r="D609" t="s">
        <v>36</v>
      </c>
      <c r="E609" t="s">
        <v>25</v>
      </c>
      <c r="F609">
        <v>2671</v>
      </c>
      <c r="G609" t="str">
        <f t="shared" si="19"/>
        <v>up_2000</v>
      </c>
      <c r="H609" t="s">
        <v>63</v>
      </c>
      <c r="I609" t="s">
        <v>38</v>
      </c>
      <c r="J609">
        <v>4</v>
      </c>
      <c r="K609" t="s">
        <v>39</v>
      </c>
      <c r="L609" t="s">
        <v>70</v>
      </c>
      <c r="M609">
        <v>4</v>
      </c>
      <c r="N609" t="s">
        <v>51</v>
      </c>
      <c r="O609">
        <v>50</v>
      </c>
      <c r="P609" t="s">
        <v>29</v>
      </c>
      <c r="Q609" t="s">
        <v>48</v>
      </c>
      <c r="R609">
        <v>1</v>
      </c>
      <c r="S609" t="s">
        <v>32</v>
      </c>
      <c r="T609">
        <v>1</v>
      </c>
      <c r="U609" t="s">
        <v>29</v>
      </c>
      <c r="V609" t="s">
        <v>33</v>
      </c>
      <c r="W609" t="s">
        <v>40</v>
      </c>
    </row>
    <row r="610" spans="1:23">
      <c r="A610" t="s">
        <v>41</v>
      </c>
      <c r="B610">
        <v>18</v>
      </c>
      <c r="C610" t="str">
        <f t="shared" si="18"/>
        <v>1_2_years</v>
      </c>
      <c r="D610" t="s">
        <v>36</v>
      </c>
      <c r="E610" t="s">
        <v>25</v>
      </c>
      <c r="F610">
        <v>2051</v>
      </c>
      <c r="G610" t="str">
        <f t="shared" si="19"/>
        <v>up_2000</v>
      </c>
      <c r="H610" t="s">
        <v>37</v>
      </c>
      <c r="I610" t="s">
        <v>61</v>
      </c>
      <c r="J610">
        <v>4</v>
      </c>
      <c r="K610" t="s">
        <v>28</v>
      </c>
      <c r="L610" t="s">
        <v>29</v>
      </c>
      <c r="M610">
        <v>1</v>
      </c>
      <c r="N610" t="s">
        <v>30</v>
      </c>
      <c r="O610">
        <v>33</v>
      </c>
      <c r="P610" t="s">
        <v>29</v>
      </c>
      <c r="Q610" t="s">
        <v>31</v>
      </c>
      <c r="R610">
        <v>1</v>
      </c>
      <c r="S610" t="s">
        <v>32</v>
      </c>
      <c r="T610">
        <v>1</v>
      </c>
      <c r="U610" t="s">
        <v>29</v>
      </c>
      <c r="V610" t="s">
        <v>33</v>
      </c>
      <c r="W610" t="s">
        <v>34</v>
      </c>
    </row>
    <row r="611" spans="1:23">
      <c r="A611" t="s">
        <v>41</v>
      </c>
      <c r="B611">
        <v>15</v>
      </c>
      <c r="C611" t="str">
        <f t="shared" si="18"/>
        <v>1_2_years</v>
      </c>
      <c r="D611" t="s">
        <v>36</v>
      </c>
      <c r="E611" t="s">
        <v>53</v>
      </c>
      <c r="F611">
        <v>1300</v>
      </c>
      <c r="G611" t="str">
        <f t="shared" si="19"/>
        <v>1000_2000</v>
      </c>
      <c r="H611" t="s">
        <v>26</v>
      </c>
      <c r="I611" t="s">
        <v>27</v>
      </c>
      <c r="J611">
        <v>4</v>
      </c>
      <c r="K611" t="s">
        <v>28</v>
      </c>
      <c r="L611" t="s">
        <v>29</v>
      </c>
      <c r="M611">
        <v>4</v>
      </c>
      <c r="N611" t="s">
        <v>51</v>
      </c>
      <c r="O611">
        <v>45</v>
      </c>
      <c r="P611" t="s">
        <v>65</v>
      </c>
      <c r="Q611" t="s">
        <v>48</v>
      </c>
      <c r="R611">
        <v>1</v>
      </c>
      <c r="S611" t="s">
        <v>32</v>
      </c>
      <c r="T611">
        <v>2</v>
      </c>
      <c r="U611" t="s">
        <v>29</v>
      </c>
      <c r="V611" t="s">
        <v>33</v>
      </c>
      <c r="W611" t="s">
        <v>34</v>
      </c>
    </row>
    <row r="612" spans="1:23">
      <c r="A612" t="s">
        <v>23</v>
      </c>
      <c r="B612">
        <v>12</v>
      </c>
      <c r="C612" t="str">
        <f t="shared" si="18"/>
        <v>lo_1_year</v>
      </c>
      <c r="D612" t="s">
        <v>36</v>
      </c>
      <c r="E612" t="s">
        <v>71</v>
      </c>
      <c r="F612">
        <v>741</v>
      </c>
      <c r="G612" t="str">
        <f t="shared" si="19"/>
        <v>lo_1000</v>
      </c>
      <c r="H612" t="s">
        <v>63</v>
      </c>
      <c r="I612" t="s">
        <v>59</v>
      </c>
      <c r="J612">
        <v>4</v>
      </c>
      <c r="K612" t="s">
        <v>39</v>
      </c>
      <c r="L612" t="s">
        <v>29</v>
      </c>
      <c r="M612">
        <v>3</v>
      </c>
      <c r="N612" t="s">
        <v>47</v>
      </c>
      <c r="O612">
        <v>22</v>
      </c>
      <c r="P612" t="s">
        <v>29</v>
      </c>
      <c r="Q612" t="s">
        <v>31</v>
      </c>
      <c r="R612">
        <v>1</v>
      </c>
      <c r="S612" t="s">
        <v>32</v>
      </c>
      <c r="T612">
        <v>1</v>
      </c>
      <c r="U612" t="s">
        <v>29</v>
      </c>
      <c r="V612" t="s">
        <v>33</v>
      </c>
      <c r="W612" t="s">
        <v>40</v>
      </c>
    </row>
    <row r="613" spans="1:23">
      <c r="A613" t="s">
        <v>67</v>
      </c>
      <c r="B613">
        <v>10</v>
      </c>
      <c r="C613" t="str">
        <f t="shared" si="18"/>
        <v>lo_1_year</v>
      </c>
      <c r="D613" t="s">
        <v>36</v>
      </c>
      <c r="E613" t="s">
        <v>50</v>
      </c>
      <c r="F613">
        <v>1240</v>
      </c>
      <c r="G613" t="str">
        <f t="shared" si="19"/>
        <v>1000_2000</v>
      </c>
      <c r="H613" t="s">
        <v>63</v>
      </c>
      <c r="I613" t="s">
        <v>27</v>
      </c>
      <c r="J613">
        <v>1</v>
      </c>
      <c r="K613" t="s">
        <v>39</v>
      </c>
      <c r="L613" t="s">
        <v>29</v>
      </c>
      <c r="M613">
        <v>4</v>
      </c>
      <c r="N613" t="s">
        <v>51</v>
      </c>
      <c r="O613">
        <v>48</v>
      </c>
      <c r="P613" t="s">
        <v>29</v>
      </c>
      <c r="Q613" t="s">
        <v>48</v>
      </c>
      <c r="R613">
        <v>1</v>
      </c>
      <c r="S613" t="s">
        <v>44</v>
      </c>
      <c r="T613">
        <v>2</v>
      </c>
      <c r="U613" t="s">
        <v>29</v>
      </c>
      <c r="V613" t="s">
        <v>33</v>
      </c>
      <c r="W613" t="s">
        <v>40</v>
      </c>
    </row>
    <row r="614" spans="1:23">
      <c r="A614" t="s">
        <v>23</v>
      </c>
      <c r="B614">
        <v>21</v>
      </c>
      <c r="C614" t="str">
        <f t="shared" si="18"/>
        <v>1_2_years</v>
      </c>
      <c r="D614" t="s">
        <v>36</v>
      </c>
      <c r="E614" t="s">
        <v>25</v>
      </c>
      <c r="F614">
        <v>3357</v>
      </c>
      <c r="G614" t="str">
        <f t="shared" si="19"/>
        <v>up_2000</v>
      </c>
      <c r="H614" t="s">
        <v>57</v>
      </c>
      <c r="I614" t="s">
        <v>61</v>
      </c>
      <c r="J614">
        <v>4</v>
      </c>
      <c r="K614" t="s">
        <v>39</v>
      </c>
      <c r="L614" t="s">
        <v>29</v>
      </c>
      <c r="M614">
        <v>2</v>
      </c>
      <c r="N614" t="s">
        <v>54</v>
      </c>
      <c r="O614">
        <v>29</v>
      </c>
      <c r="P614" t="s">
        <v>65</v>
      </c>
      <c r="Q614" t="s">
        <v>31</v>
      </c>
      <c r="R614">
        <v>1</v>
      </c>
      <c r="S614" t="s">
        <v>32</v>
      </c>
      <c r="T614">
        <v>1</v>
      </c>
      <c r="U614" t="s">
        <v>29</v>
      </c>
      <c r="V614" t="s">
        <v>33</v>
      </c>
      <c r="W614" t="s">
        <v>34</v>
      </c>
    </row>
    <row r="615" spans="1:23">
      <c r="A615" t="s">
        <v>23</v>
      </c>
      <c r="B615">
        <v>24</v>
      </c>
      <c r="C615" t="str">
        <f t="shared" si="18"/>
        <v>1_2_years</v>
      </c>
      <c r="D615" t="s">
        <v>68</v>
      </c>
      <c r="E615" t="s">
        <v>53</v>
      </c>
      <c r="F615">
        <v>3632</v>
      </c>
      <c r="G615" t="str">
        <f t="shared" si="19"/>
        <v>up_2000</v>
      </c>
      <c r="H615" t="s">
        <v>37</v>
      </c>
      <c r="I615" t="s">
        <v>38</v>
      </c>
      <c r="J615">
        <v>1</v>
      </c>
      <c r="K615" t="s">
        <v>39</v>
      </c>
      <c r="L615" t="s">
        <v>46</v>
      </c>
      <c r="M615">
        <v>4</v>
      </c>
      <c r="N615" t="s">
        <v>54</v>
      </c>
      <c r="O615">
        <v>22</v>
      </c>
      <c r="P615" t="s">
        <v>65</v>
      </c>
      <c r="Q615" t="s">
        <v>55</v>
      </c>
      <c r="R615">
        <v>1</v>
      </c>
      <c r="S615" t="s">
        <v>32</v>
      </c>
      <c r="T615">
        <v>1</v>
      </c>
      <c r="U615" t="s">
        <v>29</v>
      </c>
      <c r="V615" t="s">
        <v>66</v>
      </c>
      <c r="W615" t="s">
        <v>34</v>
      </c>
    </row>
    <row r="616" spans="1:23">
      <c r="A616" t="s">
        <v>41</v>
      </c>
      <c r="B616">
        <v>18</v>
      </c>
      <c r="C616" t="str">
        <f t="shared" si="18"/>
        <v>1_2_years</v>
      </c>
      <c r="D616" t="s">
        <v>49</v>
      </c>
      <c r="E616" t="s">
        <v>45</v>
      </c>
      <c r="F616">
        <v>1808</v>
      </c>
      <c r="G616" t="str">
        <f t="shared" si="19"/>
        <v>1000_2000</v>
      </c>
      <c r="H616" t="s">
        <v>37</v>
      </c>
      <c r="I616" t="s">
        <v>43</v>
      </c>
      <c r="J616">
        <v>4</v>
      </c>
      <c r="K616" t="s">
        <v>39</v>
      </c>
      <c r="L616" t="s">
        <v>29</v>
      </c>
      <c r="M616">
        <v>1</v>
      </c>
      <c r="N616" t="s">
        <v>30</v>
      </c>
      <c r="O616">
        <v>22</v>
      </c>
      <c r="P616" t="s">
        <v>29</v>
      </c>
      <c r="Q616" t="s">
        <v>31</v>
      </c>
      <c r="R616">
        <v>1</v>
      </c>
      <c r="S616" t="s">
        <v>32</v>
      </c>
      <c r="T616">
        <v>1</v>
      </c>
      <c r="U616" t="s">
        <v>29</v>
      </c>
      <c r="V616" t="s">
        <v>33</v>
      </c>
      <c r="W616" t="s">
        <v>40</v>
      </c>
    </row>
    <row r="617" spans="1:23">
      <c r="A617" t="s">
        <v>35</v>
      </c>
      <c r="B617">
        <v>48</v>
      </c>
      <c r="C617" t="str">
        <f t="shared" si="18"/>
        <v>up_2_years</v>
      </c>
      <c r="D617" t="s">
        <v>64</v>
      </c>
      <c r="E617" t="s">
        <v>62</v>
      </c>
      <c r="F617">
        <v>12204</v>
      </c>
      <c r="G617" t="str">
        <f t="shared" si="19"/>
        <v>up_2000</v>
      </c>
      <c r="H617" t="s">
        <v>26</v>
      </c>
      <c r="I617" t="s">
        <v>38</v>
      </c>
      <c r="J617">
        <v>2</v>
      </c>
      <c r="K617" t="s">
        <v>28</v>
      </c>
      <c r="L617" t="s">
        <v>29</v>
      </c>
      <c r="M617">
        <v>2</v>
      </c>
      <c r="N617" t="s">
        <v>54</v>
      </c>
      <c r="O617">
        <v>48</v>
      </c>
      <c r="P617" t="s">
        <v>65</v>
      </c>
      <c r="Q617" t="s">
        <v>31</v>
      </c>
      <c r="R617">
        <v>1</v>
      </c>
      <c r="S617" t="s">
        <v>56</v>
      </c>
      <c r="T617">
        <v>1</v>
      </c>
      <c r="U617" t="s">
        <v>33</v>
      </c>
      <c r="V617" t="s">
        <v>33</v>
      </c>
      <c r="W617" t="s">
        <v>34</v>
      </c>
    </row>
    <row r="618" spans="1:23">
      <c r="A618" t="s">
        <v>35</v>
      </c>
      <c r="B618">
        <v>60</v>
      </c>
      <c r="C618" t="str">
        <f t="shared" si="18"/>
        <v>up_2_years</v>
      </c>
      <c r="D618" t="s">
        <v>49</v>
      </c>
      <c r="E618" t="s">
        <v>25</v>
      </c>
      <c r="F618">
        <v>9157</v>
      </c>
      <c r="G618" t="str">
        <f t="shared" si="19"/>
        <v>up_2000</v>
      </c>
      <c r="H618" t="s">
        <v>26</v>
      </c>
      <c r="I618" t="s">
        <v>38</v>
      </c>
      <c r="J618">
        <v>2</v>
      </c>
      <c r="K618" t="s">
        <v>28</v>
      </c>
      <c r="L618" t="s">
        <v>29</v>
      </c>
      <c r="M618">
        <v>2</v>
      </c>
      <c r="N618" t="s">
        <v>51</v>
      </c>
      <c r="O618">
        <v>27</v>
      </c>
      <c r="P618" t="s">
        <v>29</v>
      </c>
      <c r="Q618" t="s">
        <v>48</v>
      </c>
      <c r="R618">
        <v>1</v>
      </c>
      <c r="S618" t="s">
        <v>56</v>
      </c>
      <c r="T618">
        <v>1</v>
      </c>
      <c r="U618" t="s">
        <v>29</v>
      </c>
      <c r="V618" t="s">
        <v>33</v>
      </c>
      <c r="W618" t="s">
        <v>34</v>
      </c>
    </row>
    <row r="619" spans="1:23">
      <c r="A619" t="s">
        <v>23</v>
      </c>
      <c r="B619">
        <v>6</v>
      </c>
      <c r="C619" t="str">
        <f t="shared" si="18"/>
        <v>lo_1_year</v>
      </c>
      <c r="D619" t="s">
        <v>24</v>
      </c>
      <c r="E619" t="s">
        <v>50</v>
      </c>
      <c r="F619">
        <v>3676</v>
      </c>
      <c r="G619" t="str">
        <f t="shared" si="19"/>
        <v>up_2000</v>
      </c>
      <c r="H619" t="s">
        <v>37</v>
      </c>
      <c r="I619" t="s">
        <v>38</v>
      </c>
      <c r="J619">
        <v>1</v>
      </c>
      <c r="K619" t="s">
        <v>28</v>
      </c>
      <c r="L619" t="s">
        <v>29</v>
      </c>
      <c r="M619">
        <v>3</v>
      </c>
      <c r="N619" t="s">
        <v>30</v>
      </c>
      <c r="O619">
        <v>37</v>
      </c>
      <c r="P619" t="s">
        <v>29</v>
      </c>
      <c r="Q619" t="s">
        <v>55</v>
      </c>
      <c r="R619">
        <v>3</v>
      </c>
      <c r="S619" t="s">
        <v>32</v>
      </c>
      <c r="T619">
        <v>2</v>
      </c>
      <c r="U619" t="s">
        <v>29</v>
      </c>
      <c r="V619" t="s">
        <v>33</v>
      </c>
      <c r="W619" t="s">
        <v>34</v>
      </c>
    </row>
    <row r="620" spans="1:23">
      <c r="A620" t="s">
        <v>35</v>
      </c>
      <c r="B620">
        <v>30</v>
      </c>
      <c r="C620" t="str">
        <f t="shared" si="18"/>
        <v>up_2_years</v>
      </c>
      <c r="D620" t="s">
        <v>36</v>
      </c>
      <c r="E620" t="s">
        <v>45</v>
      </c>
      <c r="F620">
        <v>3441</v>
      </c>
      <c r="G620" t="str">
        <f t="shared" si="19"/>
        <v>up_2000</v>
      </c>
      <c r="H620" t="s">
        <v>63</v>
      </c>
      <c r="I620" t="s">
        <v>38</v>
      </c>
      <c r="J620">
        <v>2</v>
      </c>
      <c r="K620" t="s">
        <v>39</v>
      </c>
      <c r="L620" t="s">
        <v>70</v>
      </c>
      <c r="M620">
        <v>4</v>
      </c>
      <c r="N620" t="s">
        <v>54</v>
      </c>
      <c r="O620">
        <v>21</v>
      </c>
      <c r="P620" t="s">
        <v>29</v>
      </c>
      <c r="Q620" t="s">
        <v>55</v>
      </c>
      <c r="R620">
        <v>1</v>
      </c>
      <c r="S620" t="s">
        <v>32</v>
      </c>
      <c r="T620">
        <v>1</v>
      </c>
      <c r="U620" t="s">
        <v>29</v>
      </c>
      <c r="V620" t="s">
        <v>33</v>
      </c>
      <c r="W620" t="s">
        <v>40</v>
      </c>
    </row>
    <row r="621" spans="1:23">
      <c r="A621" t="s">
        <v>41</v>
      </c>
      <c r="B621">
        <v>12</v>
      </c>
      <c r="C621" t="str">
        <f t="shared" si="18"/>
        <v>lo_1_year</v>
      </c>
      <c r="D621" t="s">
        <v>36</v>
      </c>
      <c r="E621" t="s">
        <v>50</v>
      </c>
      <c r="F621">
        <v>640</v>
      </c>
      <c r="G621" t="str">
        <f t="shared" si="19"/>
        <v>lo_1000</v>
      </c>
      <c r="H621" t="s">
        <v>37</v>
      </c>
      <c r="I621" t="s">
        <v>38</v>
      </c>
      <c r="J621">
        <v>4</v>
      </c>
      <c r="K621" t="s">
        <v>58</v>
      </c>
      <c r="L621" t="s">
        <v>29</v>
      </c>
      <c r="M621">
        <v>2</v>
      </c>
      <c r="N621" t="s">
        <v>30</v>
      </c>
      <c r="O621">
        <v>49</v>
      </c>
      <c r="P621" t="s">
        <v>29</v>
      </c>
      <c r="Q621" t="s">
        <v>31</v>
      </c>
      <c r="R621">
        <v>1</v>
      </c>
      <c r="S621" t="s">
        <v>44</v>
      </c>
      <c r="T621">
        <v>1</v>
      </c>
      <c r="U621" t="s">
        <v>29</v>
      </c>
      <c r="V621" t="s">
        <v>33</v>
      </c>
      <c r="W621" t="s">
        <v>34</v>
      </c>
    </row>
    <row r="622" spans="1:23">
      <c r="A622" t="s">
        <v>35</v>
      </c>
      <c r="B622">
        <v>21</v>
      </c>
      <c r="C622" t="str">
        <f t="shared" si="18"/>
        <v>1_2_years</v>
      </c>
      <c r="D622" t="s">
        <v>24</v>
      </c>
      <c r="E622" t="s">
        <v>62</v>
      </c>
      <c r="F622">
        <v>3652</v>
      </c>
      <c r="G622" t="str">
        <f t="shared" si="19"/>
        <v>up_2000</v>
      </c>
      <c r="H622" t="s">
        <v>37</v>
      </c>
      <c r="I622" t="s">
        <v>43</v>
      </c>
      <c r="J622">
        <v>2</v>
      </c>
      <c r="K622" t="s">
        <v>28</v>
      </c>
      <c r="L622" t="s">
        <v>29</v>
      </c>
      <c r="M622">
        <v>3</v>
      </c>
      <c r="N622" t="s">
        <v>47</v>
      </c>
      <c r="O622">
        <v>27</v>
      </c>
      <c r="P622" t="s">
        <v>29</v>
      </c>
      <c r="Q622" t="s">
        <v>31</v>
      </c>
      <c r="R622">
        <v>2</v>
      </c>
      <c r="S622" t="s">
        <v>32</v>
      </c>
      <c r="T622">
        <v>1</v>
      </c>
      <c r="U622" t="s">
        <v>29</v>
      </c>
      <c r="V622" t="s">
        <v>33</v>
      </c>
      <c r="W622" t="s">
        <v>34</v>
      </c>
    </row>
    <row r="623" spans="1:23">
      <c r="A623" t="s">
        <v>41</v>
      </c>
      <c r="B623">
        <v>18</v>
      </c>
      <c r="C623" t="str">
        <f t="shared" si="18"/>
        <v>1_2_years</v>
      </c>
      <c r="D623" t="s">
        <v>24</v>
      </c>
      <c r="E623" t="s">
        <v>50</v>
      </c>
      <c r="F623">
        <v>1530</v>
      </c>
      <c r="G623" t="str">
        <f t="shared" si="19"/>
        <v>1000_2000</v>
      </c>
      <c r="H623" t="s">
        <v>37</v>
      </c>
      <c r="I623" t="s">
        <v>38</v>
      </c>
      <c r="J623">
        <v>3</v>
      </c>
      <c r="K623" t="s">
        <v>28</v>
      </c>
      <c r="L623" t="s">
        <v>29</v>
      </c>
      <c r="M623">
        <v>2</v>
      </c>
      <c r="N623" t="s">
        <v>47</v>
      </c>
      <c r="O623">
        <v>32</v>
      </c>
      <c r="P623" t="s">
        <v>65</v>
      </c>
      <c r="Q623" t="s">
        <v>31</v>
      </c>
      <c r="R623">
        <v>2</v>
      </c>
      <c r="S623" t="s">
        <v>32</v>
      </c>
      <c r="T623">
        <v>1</v>
      </c>
      <c r="U623" t="s">
        <v>29</v>
      </c>
      <c r="V623" t="s">
        <v>33</v>
      </c>
      <c r="W623" t="s">
        <v>40</v>
      </c>
    </row>
    <row r="624" spans="1:23">
      <c r="A624" t="s">
        <v>41</v>
      </c>
      <c r="B624">
        <v>48</v>
      </c>
      <c r="C624" t="str">
        <f t="shared" si="18"/>
        <v>up_2_years</v>
      </c>
      <c r="D624" t="s">
        <v>36</v>
      </c>
      <c r="E624" t="s">
        <v>62</v>
      </c>
      <c r="F624">
        <v>3914</v>
      </c>
      <c r="G624" t="str">
        <f t="shared" si="19"/>
        <v>up_2000</v>
      </c>
      <c r="H624" t="s">
        <v>26</v>
      </c>
      <c r="I624" t="s">
        <v>38</v>
      </c>
      <c r="J624">
        <v>4</v>
      </c>
      <c r="K624" t="s">
        <v>58</v>
      </c>
      <c r="L624" t="s">
        <v>29</v>
      </c>
      <c r="M624">
        <v>2</v>
      </c>
      <c r="N624" t="s">
        <v>30</v>
      </c>
      <c r="O624">
        <v>38</v>
      </c>
      <c r="P624" t="s">
        <v>65</v>
      </c>
      <c r="Q624" t="s">
        <v>31</v>
      </c>
      <c r="R624">
        <v>1</v>
      </c>
      <c r="S624" t="s">
        <v>32</v>
      </c>
      <c r="T624">
        <v>1</v>
      </c>
      <c r="U624" t="s">
        <v>29</v>
      </c>
      <c r="V624" t="s">
        <v>33</v>
      </c>
      <c r="W624" t="s">
        <v>40</v>
      </c>
    </row>
    <row r="625" spans="1:23">
      <c r="A625" t="s">
        <v>23</v>
      </c>
      <c r="B625">
        <v>12</v>
      </c>
      <c r="C625" t="str">
        <f t="shared" si="18"/>
        <v>lo_1_year</v>
      </c>
      <c r="D625" t="s">
        <v>36</v>
      </c>
      <c r="E625" t="s">
        <v>45</v>
      </c>
      <c r="F625">
        <v>1858</v>
      </c>
      <c r="G625" t="str">
        <f t="shared" si="19"/>
        <v>1000_2000</v>
      </c>
      <c r="H625" t="s">
        <v>37</v>
      </c>
      <c r="I625" t="s">
        <v>61</v>
      </c>
      <c r="J625">
        <v>4</v>
      </c>
      <c r="K625" t="s">
        <v>39</v>
      </c>
      <c r="L625" t="s">
        <v>29</v>
      </c>
      <c r="M625">
        <v>1</v>
      </c>
      <c r="N625" t="s">
        <v>54</v>
      </c>
      <c r="O625">
        <v>22</v>
      </c>
      <c r="P625" t="s">
        <v>29</v>
      </c>
      <c r="Q625" t="s">
        <v>55</v>
      </c>
      <c r="R625">
        <v>1</v>
      </c>
      <c r="S625" t="s">
        <v>32</v>
      </c>
      <c r="T625">
        <v>1</v>
      </c>
      <c r="U625" t="s">
        <v>29</v>
      </c>
      <c r="V625" t="s">
        <v>33</v>
      </c>
      <c r="W625" t="s">
        <v>34</v>
      </c>
    </row>
    <row r="626" spans="1:23">
      <c r="A626" t="s">
        <v>23</v>
      </c>
      <c r="B626">
        <v>18</v>
      </c>
      <c r="C626" t="str">
        <f t="shared" si="18"/>
        <v>1_2_years</v>
      </c>
      <c r="D626" t="s">
        <v>36</v>
      </c>
      <c r="E626" t="s">
        <v>25</v>
      </c>
      <c r="F626">
        <v>2600</v>
      </c>
      <c r="G626" t="str">
        <f t="shared" si="19"/>
        <v>up_2000</v>
      </c>
      <c r="H626" t="s">
        <v>37</v>
      </c>
      <c r="I626" t="s">
        <v>38</v>
      </c>
      <c r="J626">
        <v>4</v>
      </c>
      <c r="K626" t="s">
        <v>28</v>
      </c>
      <c r="L626" t="s">
        <v>29</v>
      </c>
      <c r="M626">
        <v>4</v>
      </c>
      <c r="N626" t="s">
        <v>51</v>
      </c>
      <c r="O626">
        <v>65</v>
      </c>
      <c r="P626" t="s">
        <v>29</v>
      </c>
      <c r="Q626" t="s">
        <v>48</v>
      </c>
      <c r="R626">
        <v>2</v>
      </c>
      <c r="S626" t="s">
        <v>32</v>
      </c>
      <c r="T626">
        <v>1</v>
      </c>
      <c r="U626" t="s">
        <v>29</v>
      </c>
      <c r="V626" t="s">
        <v>33</v>
      </c>
      <c r="W626" t="s">
        <v>40</v>
      </c>
    </row>
    <row r="627" spans="1:23">
      <c r="A627" t="s">
        <v>41</v>
      </c>
      <c r="B627">
        <v>15</v>
      </c>
      <c r="C627" t="str">
        <f t="shared" si="18"/>
        <v>1_2_years</v>
      </c>
      <c r="D627" t="s">
        <v>36</v>
      </c>
      <c r="E627" t="s">
        <v>25</v>
      </c>
      <c r="F627">
        <v>1979</v>
      </c>
      <c r="G627" t="str">
        <f t="shared" si="19"/>
        <v>1000_2000</v>
      </c>
      <c r="H627" t="s">
        <v>26</v>
      </c>
      <c r="I627" t="s">
        <v>27</v>
      </c>
      <c r="J627">
        <v>4</v>
      </c>
      <c r="K627" t="s">
        <v>28</v>
      </c>
      <c r="L627" t="s">
        <v>29</v>
      </c>
      <c r="M627">
        <v>2</v>
      </c>
      <c r="N627" t="s">
        <v>54</v>
      </c>
      <c r="O627">
        <v>35</v>
      </c>
      <c r="P627" t="s">
        <v>29</v>
      </c>
      <c r="Q627" t="s">
        <v>31</v>
      </c>
      <c r="R627">
        <v>1</v>
      </c>
      <c r="S627" t="s">
        <v>32</v>
      </c>
      <c r="T627">
        <v>1</v>
      </c>
      <c r="U627" t="s">
        <v>29</v>
      </c>
      <c r="V627" t="s">
        <v>33</v>
      </c>
      <c r="W627" t="s">
        <v>34</v>
      </c>
    </row>
    <row r="628" spans="1:23">
      <c r="A628" t="s">
        <v>67</v>
      </c>
      <c r="B628">
        <v>6</v>
      </c>
      <c r="C628" t="str">
        <f t="shared" si="18"/>
        <v>lo_1_year</v>
      </c>
      <c r="D628" t="s">
        <v>36</v>
      </c>
      <c r="E628" t="s">
        <v>45</v>
      </c>
      <c r="F628">
        <v>2116</v>
      </c>
      <c r="G628" t="str">
        <f t="shared" si="19"/>
        <v>up_2000</v>
      </c>
      <c r="H628" t="s">
        <v>37</v>
      </c>
      <c r="I628" t="s">
        <v>38</v>
      </c>
      <c r="J628">
        <v>2</v>
      </c>
      <c r="K628" t="s">
        <v>28</v>
      </c>
      <c r="L628" t="s">
        <v>29</v>
      </c>
      <c r="M628">
        <v>2</v>
      </c>
      <c r="N628" t="s">
        <v>30</v>
      </c>
      <c r="O628">
        <v>41</v>
      </c>
      <c r="P628" t="s">
        <v>29</v>
      </c>
      <c r="Q628" t="s">
        <v>31</v>
      </c>
      <c r="R628">
        <v>1</v>
      </c>
      <c r="S628" t="s">
        <v>32</v>
      </c>
      <c r="T628">
        <v>1</v>
      </c>
      <c r="U628" t="s">
        <v>33</v>
      </c>
      <c r="V628" t="s">
        <v>33</v>
      </c>
      <c r="W628" t="s">
        <v>34</v>
      </c>
    </row>
    <row r="629" spans="1:23">
      <c r="A629" t="s">
        <v>35</v>
      </c>
      <c r="B629">
        <v>9</v>
      </c>
      <c r="C629" t="str">
        <f t="shared" si="18"/>
        <v>lo_1_year</v>
      </c>
      <c r="D629" t="s">
        <v>68</v>
      </c>
      <c r="E629" t="s">
        <v>50</v>
      </c>
      <c r="F629">
        <v>1437</v>
      </c>
      <c r="G629" t="str">
        <f t="shared" si="19"/>
        <v>1000_2000</v>
      </c>
      <c r="H629" t="s">
        <v>63</v>
      </c>
      <c r="I629" t="s">
        <v>43</v>
      </c>
      <c r="J629">
        <v>2</v>
      </c>
      <c r="K629" t="s">
        <v>28</v>
      </c>
      <c r="L629" t="s">
        <v>29</v>
      </c>
      <c r="M629">
        <v>3</v>
      </c>
      <c r="N629" t="s">
        <v>51</v>
      </c>
      <c r="O629">
        <v>29</v>
      </c>
      <c r="P629" t="s">
        <v>29</v>
      </c>
      <c r="Q629" t="s">
        <v>31</v>
      </c>
      <c r="R629">
        <v>1</v>
      </c>
      <c r="S629" t="s">
        <v>32</v>
      </c>
      <c r="T629">
        <v>1</v>
      </c>
      <c r="U629" t="s">
        <v>29</v>
      </c>
      <c r="V629" t="s">
        <v>33</v>
      </c>
      <c r="W629" t="s">
        <v>40</v>
      </c>
    </row>
    <row r="630" spans="1:23">
      <c r="A630" t="s">
        <v>41</v>
      </c>
      <c r="B630">
        <v>42</v>
      </c>
      <c r="C630" t="str">
        <f t="shared" si="18"/>
        <v>up_2_years</v>
      </c>
      <c r="D630" t="s">
        <v>24</v>
      </c>
      <c r="E630" t="s">
        <v>45</v>
      </c>
      <c r="F630">
        <v>4042</v>
      </c>
      <c r="G630" t="str">
        <f t="shared" si="19"/>
        <v>up_2000</v>
      </c>
      <c r="H630" t="s">
        <v>52</v>
      </c>
      <c r="I630" t="s">
        <v>38</v>
      </c>
      <c r="J630">
        <v>4</v>
      </c>
      <c r="K630" t="s">
        <v>28</v>
      </c>
      <c r="L630" t="s">
        <v>29</v>
      </c>
      <c r="M630">
        <v>4</v>
      </c>
      <c r="N630" t="s">
        <v>30</v>
      </c>
      <c r="O630">
        <v>36</v>
      </c>
      <c r="P630" t="s">
        <v>29</v>
      </c>
      <c r="Q630" t="s">
        <v>31</v>
      </c>
      <c r="R630">
        <v>2</v>
      </c>
      <c r="S630" t="s">
        <v>32</v>
      </c>
      <c r="T630">
        <v>1</v>
      </c>
      <c r="U630" t="s">
        <v>33</v>
      </c>
      <c r="V630" t="s">
        <v>33</v>
      </c>
      <c r="W630" t="s">
        <v>34</v>
      </c>
    </row>
    <row r="631" spans="1:23">
      <c r="A631" t="s">
        <v>41</v>
      </c>
      <c r="B631">
        <v>9</v>
      </c>
      <c r="C631" t="str">
        <f t="shared" si="18"/>
        <v>lo_1_year</v>
      </c>
      <c r="D631" t="s">
        <v>36</v>
      </c>
      <c r="E631" t="s">
        <v>42</v>
      </c>
      <c r="F631">
        <v>3832</v>
      </c>
      <c r="G631" t="str">
        <f t="shared" si="19"/>
        <v>up_2000</v>
      </c>
      <c r="H631" t="s">
        <v>26</v>
      </c>
      <c r="I631" t="s">
        <v>27</v>
      </c>
      <c r="J631">
        <v>1</v>
      </c>
      <c r="K631" t="s">
        <v>28</v>
      </c>
      <c r="L631" t="s">
        <v>29</v>
      </c>
      <c r="M631">
        <v>4</v>
      </c>
      <c r="N631" t="s">
        <v>30</v>
      </c>
      <c r="O631">
        <v>64</v>
      </c>
      <c r="P631" t="s">
        <v>29</v>
      </c>
      <c r="Q631" t="s">
        <v>31</v>
      </c>
      <c r="R631">
        <v>1</v>
      </c>
      <c r="S631" t="s">
        <v>44</v>
      </c>
      <c r="T631">
        <v>1</v>
      </c>
      <c r="U631" t="s">
        <v>29</v>
      </c>
      <c r="V631" t="s">
        <v>33</v>
      </c>
      <c r="W631" t="s">
        <v>34</v>
      </c>
    </row>
    <row r="632" spans="1:23">
      <c r="A632" t="s">
        <v>23</v>
      </c>
      <c r="B632">
        <v>24</v>
      </c>
      <c r="C632" t="str">
        <f t="shared" si="18"/>
        <v>1_2_years</v>
      </c>
      <c r="D632" t="s">
        <v>36</v>
      </c>
      <c r="E632" t="s">
        <v>25</v>
      </c>
      <c r="F632">
        <v>3660</v>
      </c>
      <c r="G632" t="str">
        <f t="shared" si="19"/>
        <v>up_2000</v>
      </c>
      <c r="H632" t="s">
        <v>37</v>
      </c>
      <c r="I632" t="s">
        <v>38</v>
      </c>
      <c r="J632">
        <v>2</v>
      </c>
      <c r="K632" t="s">
        <v>39</v>
      </c>
      <c r="L632" t="s">
        <v>29</v>
      </c>
      <c r="M632">
        <v>4</v>
      </c>
      <c r="N632" t="s">
        <v>54</v>
      </c>
      <c r="O632">
        <v>28</v>
      </c>
      <c r="P632" t="s">
        <v>29</v>
      </c>
      <c r="Q632" t="s">
        <v>31</v>
      </c>
      <c r="R632">
        <v>1</v>
      </c>
      <c r="S632" t="s">
        <v>32</v>
      </c>
      <c r="T632">
        <v>1</v>
      </c>
      <c r="U632" t="s">
        <v>29</v>
      </c>
      <c r="V632" t="s">
        <v>33</v>
      </c>
      <c r="W632" t="s">
        <v>34</v>
      </c>
    </row>
    <row r="633" spans="1:23">
      <c r="A633" t="s">
        <v>23</v>
      </c>
      <c r="B633">
        <v>18</v>
      </c>
      <c r="C633" t="str">
        <f t="shared" si="18"/>
        <v>1_2_years</v>
      </c>
      <c r="D633" t="s">
        <v>68</v>
      </c>
      <c r="E633" t="s">
        <v>45</v>
      </c>
      <c r="F633">
        <v>1553</v>
      </c>
      <c r="G633" t="str">
        <f t="shared" si="19"/>
        <v>1000_2000</v>
      </c>
      <c r="H633" t="s">
        <v>37</v>
      </c>
      <c r="I633" t="s">
        <v>38</v>
      </c>
      <c r="J633">
        <v>4</v>
      </c>
      <c r="K633" t="s">
        <v>28</v>
      </c>
      <c r="L633" t="s">
        <v>29</v>
      </c>
      <c r="M633">
        <v>3</v>
      </c>
      <c r="N633" t="s">
        <v>54</v>
      </c>
      <c r="O633">
        <v>44</v>
      </c>
      <c r="P633" t="s">
        <v>65</v>
      </c>
      <c r="Q633" t="s">
        <v>31</v>
      </c>
      <c r="R633">
        <v>1</v>
      </c>
      <c r="S633" t="s">
        <v>32</v>
      </c>
      <c r="T633">
        <v>1</v>
      </c>
      <c r="U633" t="s">
        <v>29</v>
      </c>
      <c r="V633" t="s">
        <v>33</v>
      </c>
      <c r="W633" t="s">
        <v>40</v>
      </c>
    </row>
    <row r="634" spans="1:23">
      <c r="A634" t="s">
        <v>35</v>
      </c>
      <c r="B634">
        <v>15</v>
      </c>
      <c r="C634" t="str">
        <f t="shared" si="18"/>
        <v>1_2_years</v>
      </c>
      <c r="D634" t="s">
        <v>36</v>
      </c>
      <c r="E634" t="s">
        <v>25</v>
      </c>
      <c r="F634">
        <v>1444</v>
      </c>
      <c r="G634" t="str">
        <f t="shared" si="19"/>
        <v>1000_2000</v>
      </c>
      <c r="H634" t="s">
        <v>26</v>
      </c>
      <c r="I634" t="s">
        <v>61</v>
      </c>
      <c r="J634">
        <v>4</v>
      </c>
      <c r="K634" t="s">
        <v>28</v>
      </c>
      <c r="L634" t="s">
        <v>29</v>
      </c>
      <c r="M634">
        <v>1</v>
      </c>
      <c r="N634" t="s">
        <v>47</v>
      </c>
      <c r="O634">
        <v>23</v>
      </c>
      <c r="P634" t="s">
        <v>29</v>
      </c>
      <c r="Q634" t="s">
        <v>31</v>
      </c>
      <c r="R634">
        <v>1</v>
      </c>
      <c r="S634" t="s">
        <v>32</v>
      </c>
      <c r="T634">
        <v>1</v>
      </c>
      <c r="U634" t="s">
        <v>29</v>
      </c>
      <c r="V634" t="s">
        <v>33</v>
      </c>
      <c r="W634" t="s">
        <v>34</v>
      </c>
    </row>
    <row r="635" spans="1:23">
      <c r="A635" t="s">
        <v>41</v>
      </c>
      <c r="B635">
        <v>9</v>
      </c>
      <c r="C635" t="str">
        <f t="shared" si="18"/>
        <v>lo_1_year</v>
      </c>
      <c r="D635" t="s">
        <v>36</v>
      </c>
      <c r="E635" t="s">
        <v>45</v>
      </c>
      <c r="F635">
        <v>1980</v>
      </c>
      <c r="G635" t="str">
        <f t="shared" si="19"/>
        <v>1000_2000</v>
      </c>
      <c r="H635" t="s">
        <v>37</v>
      </c>
      <c r="I635" t="s">
        <v>61</v>
      </c>
      <c r="J635">
        <v>2</v>
      </c>
      <c r="K635" t="s">
        <v>39</v>
      </c>
      <c r="L635" t="s">
        <v>70</v>
      </c>
      <c r="M635">
        <v>2</v>
      </c>
      <c r="N635" t="s">
        <v>54</v>
      </c>
      <c r="O635">
        <v>19</v>
      </c>
      <c r="P635" t="s">
        <v>29</v>
      </c>
      <c r="Q635" t="s">
        <v>55</v>
      </c>
      <c r="R635">
        <v>2</v>
      </c>
      <c r="S635" t="s">
        <v>32</v>
      </c>
      <c r="T635">
        <v>1</v>
      </c>
      <c r="U635" t="s">
        <v>29</v>
      </c>
      <c r="V635" t="s">
        <v>33</v>
      </c>
      <c r="W635" t="s">
        <v>40</v>
      </c>
    </row>
    <row r="636" spans="1:23">
      <c r="A636" t="s">
        <v>35</v>
      </c>
      <c r="B636">
        <v>24</v>
      </c>
      <c r="C636" t="str">
        <f t="shared" si="18"/>
        <v>1_2_years</v>
      </c>
      <c r="D636" t="s">
        <v>36</v>
      </c>
      <c r="E636" t="s">
        <v>50</v>
      </c>
      <c r="F636">
        <v>1355</v>
      </c>
      <c r="G636" t="str">
        <f t="shared" si="19"/>
        <v>1000_2000</v>
      </c>
      <c r="H636" t="s">
        <v>37</v>
      </c>
      <c r="I636" t="s">
        <v>61</v>
      </c>
      <c r="J636">
        <v>3</v>
      </c>
      <c r="K636" t="s">
        <v>39</v>
      </c>
      <c r="L636" t="s">
        <v>29</v>
      </c>
      <c r="M636">
        <v>4</v>
      </c>
      <c r="N636" t="s">
        <v>54</v>
      </c>
      <c r="O636">
        <v>25</v>
      </c>
      <c r="P636" t="s">
        <v>29</v>
      </c>
      <c r="Q636" t="s">
        <v>31</v>
      </c>
      <c r="R636">
        <v>1</v>
      </c>
      <c r="S636" t="s">
        <v>44</v>
      </c>
      <c r="T636">
        <v>1</v>
      </c>
      <c r="U636" t="s">
        <v>33</v>
      </c>
      <c r="V636" t="s">
        <v>33</v>
      </c>
      <c r="W636" t="s">
        <v>40</v>
      </c>
    </row>
    <row r="637" spans="1:23">
      <c r="A637" t="s">
        <v>41</v>
      </c>
      <c r="B637">
        <v>12</v>
      </c>
      <c r="C637" t="str">
        <f t="shared" si="18"/>
        <v>lo_1_year</v>
      </c>
      <c r="D637" t="s">
        <v>36</v>
      </c>
      <c r="E637" t="s">
        <v>42</v>
      </c>
      <c r="F637">
        <v>1393</v>
      </c>
      <c r="G637" t="str">
        <f t="shared" si="19"/>
        <v>1000_2000</v>
      </c>
      <c r="H637" t="s">
        <v>37</v>
      </c>
      <c r="I637" t="s">
        <v>27</v>
      </c>
      <c r="J637">
        <v>4</v>
      </c>
      <c r="K637" t="s">
        <v>28</v>
      </c>
      <c r="L637" t="s">
        <v>29</v>
      </c>
      <c r="M637">
        <v>4</v>
      </c>
      <c r="N637" t="s">
        <v>47</v>
      </c>
      <c r="O637">
        <v>47</v>
      </c>
      <c r="P637" t="s">
        <v>65</v>
      </c>
      <c r="Q637" t="s">
        <v>31</v>
      </c>
      <c r="R637">
        <v>3</v>
      </c>
      <c r="S637" t="s">
        <v>32</v>
      </c>
      <c r="T637">
        <v>2</v>
      </c>
      <c r="U637" t="s">
        <v>33</v>
      </c>
      <c r="V637" t="s">
        <v>33</v>
      </c>
      <c r="W637" t="s">
        <v>34</v>
      </c>
    </row>
    <row r="638" spans="1:23">
      <c r="A638" t="s">
        <v>41</v>
      </c>
      <c r="B638">
        <v>24</v>
      </c>
      <c r="C638" t="str">
        <f t="shared" si="18"/>
        <v>1_2_years</v>
      </c>
      <c r="D638" t="s">
        <v>36</v>
      </c>
      <c r="E638" t="s">
        <v>25</v>
      </c>
      <c r="F638">
        <v>1376</v>
      </c>
      <c r="G638" t="str">
        <f t="shared" si="19"/>
        <v>1000_2000</v>
      </c>
      <c r="H638" t="s">
        <v>52</v>
      </c>
      <c r="I638" t="s">
        <v>43</v>
      </c>
      <c r="J638">
        <v>4</v>
      </c>
      <c r="K638" t="s">
        <v>39</v>
      </c>
      <c r="L638" t="s">
        <v>29</v>
      </c>
      <c r="M638">
        <v>1</v>
      </c>
      <c r="N638" t="s">
        <v>54</v>
      </c>
      <c r="O638">
        <v>28</v>
      </c>
      <c r="P638" t="s">
        <v>29</v>
      </c>
      <c r="Q638" t="s">
        <v>31</v>
      </c>
      <c r="R638">
        <v>1</v>
      </c>
      <c r="S638" t="s">
        <v>32</v>
      </c>
      <c r="T638">
        <v>1</v>
      </c>
      <c r="U638" t="s">
        <v>29</v>
      </c>
      <c r="V638" t="s">
        <v>33</v>
      </c>
      <c r="W638" t="s">
        <v>34</v>
      </c>
    </row>
    <row r="639" spans="1:23">
      <c r="A639" t="s">
        <v>41</v>
      </c>
      <c r="B639">
        <v>60</v>
      </c>
      <c r="C639" t="str">
        <f t="shared" si="18"/>
        <v>up_2_years</v>
      </c>
      <c r="D639" t="s">
        <v>49</v>
      </c>
      <c r="E639" t="s">
        <v>25</v>
      </c>
      <c r="F639">
        <v>15653</v>
      </c>
      <c r="G639" t="str">
        <f t="shared" si="19"/>
        <v>up_2000</v>
      </c>
      <c r="H639" t="s">
        <v>37</v>
      </c>
      <c r="I639" t="s">
        <v>43</v>
      </c>
      <c r="J639">
        <v>2</v>
      </c>
      <c r="K639" t="s">
        <v>28</v>
      </c>
      <c r="L639" t="s">
        <v>29</v>
      </c>
      <c r="M639">
        <v>4</v>
      </c>
      <c r="N639" t="s">
        <v>54</v>
      </c>
      <c r="O639">
        <v>21</v>
      </c>
      <c r="P639" t="s">
        <v>29</v>
      </c>
      <c r="Q639" t="s">
        <v>31</v>
      </c>
      <c r="R639">
        <v>2</v>
      </c>
      <c r="S639" t="s">
        <v>32</v>
      </c>
      <c r="T639">
        <v>1</v>
      </c>
      <c r="U639" t="s">
        <v>33</v>
      </c>
      <c r="V639" t="s">
        <v>33</v>
      </c>
      <c r="W639" t="s">
        <v>34</v>
      </c>
    </row>
    <row r="640" spans="1:23">
      <c r="A640" t="s">
        <v>41</v>
      </c>
      <c r="B640">
        <v>12</v>
      </c>
      <c r="C640" t="str">
        <f t="shared" si="18"/>
        <v>lo_1_year</v>
      </c>
      <c r="D640" t="s">
        <v>36</v>
      </c>
      <c r="E640" t="s">
        <v>25</v>
      </c>
      <c r="F640">
        <v>1493</v>
      </c>
      <c r="G640" t="str">
        <f t="shared" si="19"/>
        <v>1000_2000</v>
      </c>
      <c r="H640" t="s">
        <v>37</v>
      </c>
      <c r="I640" t="s">
        <v>61</v>
      </c>
      <c r="J640">
        <v>4</v>
      </c>
      <c r="K640" t="s">
        <v>39</v>
      </c>
      <c r="L640" t="s">
        <v>29</v>
      </c>
      <c r="M640">
        <v>3</v>
      </c>
      <c r="N640" t="s">
        <v>54</v>
      </c>
      <c r="O640">
        <v>34</v>
      </c>
      <c r="P640" t="s">
        <v>29</v>
      </c>
      <c r="Q640" t="s">
        <v>31</v>
      </c>
      <c r="R640">
        <v>1</v>
      </c>
      <c r="S640" t="s">
        <v>32</v>
      </c>
      <c r="T640">
        <v>2</v>
      </c>
      <c r="U640" t="s">
        <v>29</v>
      </c>
      <c r="V640" t="s">
        <v>33</v>
      </c>
      <c r="W640" t="s">
        <v>34</v>
      </c>
    </row>
    <row r="641" spans="1:23">
      <c r="A641" t="s">
        <v>23</v>
      </c>
      <c r="B641">
        <v>42</v>
      </c>
      <c r="C641" t="str">
        <f t="shared" si="18"/>
        <v>up_2_years</v>
      </c>
      <c r="D641" t="s">
        <v>49</v>
      </c>
      <c r="E641" t="s">
        <v>25</v>
      </c>
      <c r="F641">
        <v>4370</v>
      </c>
      <c r="G641" t="str">
        <f t="shared" si="19"/>
        <v>up_2000</v>
      </c>
      <c r="H641" t="s">
        <v>37</v>
      </c>
      <c r="I641" t="s">
        <v>43</v>
      </c>
      <c r="J641">
        <v>3</v>
      </c>
      <c r="K641" t="s">
        <v>28</v>
      </c>
      <c r="L641" t="s">
        <v>29</v>
      </c>
      <c r="M641">
        <v>2</v>
      </c>
      <c r="N641" t="s">
        <v>47</v>
      </c>
      <c r="O641">
        <v>26</v>
      </c>
      <c r="P641" t="s">
        <v>65</v>
      </c>
      <c r="Q641" t="s">
        <v>31</v>
      </c>
      <c r="R641">
        <v>2</v>
      </c>
      <c r="S641" t="s">
        <v>32</v>
      </c>
      <c r="T641">
        <v>2</v>
      </c>
      <c r="U641" t="s">
        <v>33</v>
      </c>
      <c r="V641" t="s">
        <v>33</v>
      </c>
      <c r="W641" t="s">
        <v>40</v>
      </c>
    </row>
    <row r="642" spans="1:23">
      <c r="A642" t="s">
        <v>23</v>
      </c>
      <c r="B642">
        <v>18</v>
      </c>
      <c r="C642" t="str">
        <f t="shared" ref="C642:C705" si="20">IF(B642&lt;=12,"lo_1_year",IF(B642&lt;=24,"1_2_years","up_2_years"))</f>
        <v>1_2_years</v>
      </c>
      <c r="D642" t="s">
        <v>36</v>
      </c>
      <c r="E642" t="s">
        <v>42</v>
      </c>
      <c r="F642">
        <v>750</v>
      </c>
      <c r="G642" t="str">
        <f t="shared" ref="G642:G705" si="21">IF(F642&lt;=1000,"lo_1000",IF(F642&lt;=2000,"1000_2000","up_2000"))</f>
        <v>lo_1000</v>
      </c>
      <c r="H642" t="s">
        <v>37</v>
      </c>
      <c r="I642" t="s">
        <v>59</v>
      </c>
      <c r="J642">
        <v>4</v>
      </c>
      <c r="K642" t="s">
        <v>39</v>
      </c>
      <c r="L642" t="s">
        <v>29</v>
      </c>
      <c r="M642">
        <v>1</v>
      </c>
      <c r="N642" t="s">
        <v>30</v>
      </c>
      <c r="O642">
        <v>27</v>
      </c>
      <c r="P642" t="s">
        <v>29</v>
      </c>
      <c r="Q642" t="s">
        <v>31</v>
      </c>
      <c r="R642">
        <v>1</v>
      </c>
      <c r="S642" t="s">
        <v>73</v>
      </c>
      <c r="T642">
        <v>1</v>
      </c>
      <c r="U642" t="s">
        <v>29</v>
      </c>
      <c r="V642" t="s">
        <v>33</v>
      </c>
      <c r="W642" t="s">
        <v>40</v>
      </c>
    </row>
    <row r="643" spans="1:23">
      <c r="A643" t="s">
        <v>35</v>
      </c>
      <c r="B643">
        <v>15</v>
      </c>
      <c r="C643" t="str">
        <f t="shared" si="20"/>
        <v>1_2_years</v>
      </c>
      <c r="D643" t="s">
        <v>36</v>
      </c>
      <c r="E643" t="s">
        <v>72</v>
      </c>
      <c r="F643">
        <v>1308</v>
      </c>
      <c r="G643" t="str">
        <f t="shared" si="21"/>
        <v>1000_2000</v>
      </c>
      <c r="H643" t="s">
        <v>37</v>
      </c>
      <c r="I643" t="s">
        <v>27</v>
      </c>
      <c r="J643">
        <v>4</v>
      </c>
      <c r="K643" t="s">
        <v>28</v>
      </c>
      <c r="L643" t="s">
        <v>29</v>
      </c>
      <c r="M643">
        <v>4</v>
      </c>
      <c r="N643" t="s">
        <v>54</v>
      </c>
      <c r="O643">
        <v>38</v>
      </c>
      <c r="P643" t="s">
        <v>29</v>
      </c>
      <c r="Q643" t="s">
        <v>31</v>
      </c>
      <c r="R643">
        <v>2</v>
      </c>
      <c r="S643" t="s">
        <v>44</v>
      </c>
      <c r="T643">
        <v>1</v>
      </c>
      <c r="U643" t="s">
        <v>29</v>
      </c>
      <c r="V643" t="s">
        <v>33</v>
      </c>
      <c r="W643" t="s">
        <v>34</v>
      </c>
    </row>
    <row r="644" spans="1:23">
      <c r="A644" t="s">
        <v>41</v>
      </c>
      <c r="B644">
        <v>15</v>
      </c>
      <c r="C644" t="str">
        <f t="shared" si="20"/>
        <v>1_2_years</v>
      </c>
      <c r="D644" t="s">
        <v>36</v>
      </c>
      <c r="E644" t="s">
        <v>42</v>
      </c>
      <c r="F644">
        <v>4623</v>
      </c>
      <c r="G644" t="str">
        <f t="shared" si="21"/>
        <v>up_2000</v>
      </c>
      <c r="H644" t="s">
        <v>63</v>
      </c>
      <c r="I644" t="s">
        <v>38</v>
      </c>
      <c r="J644">
        <v>3</v>
      </c>
      <c r="K644" t="s">
        <v>28</v>
      </c>
      <c r="L644" t="s">
        <v>29</v>
      </c>
      <c r="M644">
        <v>2</v>
      </c>
      <c r="N644" t="s">
        <v>47</v>
      </c>
      <c r="O644">
        <v>40</v>
      </c>
      <c r="P644" t="s">
        <v>29</v>
      </c>
      <c r="Q644" t="s">
        <v>31</v>
      </c>
      <c r="R644">
        <v>1</v>
      </c>
      <c r="S644" t="s">
        <v>56</v>
      </c>
      <c r="T644">
        <v>1</v>
      </c>
      <c r="U644" t="s">
        <v>33</v>
      </c>
      <c r="V644" t="s">
        <v>33</v>
      </c>
      <c r="W644" t="s">
        <v>40</v>
      </c>
    </row>
    <row r="645" spans="1:23">
      <c r="A645" t="s">
        <v>41</v>
      </c>
      <c r="B645">
        <v>24</v>
      </c>
      <c r="C645" t="str">
        <f t="shared" si="20"/>
        <v>1_2_years</v>
      </c>
      <c r="D645" t="s">
        <v>24</v>
      </c>
      <c r="E645" t="s">
        <v>25</v>
      </c>
      <c r="F645">
        <v>1851</v>
      </c>
      <c r="G645" t="str">
        <f t="shared" si="21"/>
        <v>1000_2000</v>
      </c>
      <c r="H645" t="s">
        <v>37</v>
      </c>
      <c r="I645" t="s">
        <v>43</v>
      </c>
      <c r="J645">
        <v>4</v>
      </c>
      <c r="K645" t="s">
        <v>60</v>
      </c>
      <c r="L645" t="s">
        <v>46</v>
      </c>
      <c r="M645">
        <v>2</v>
      </c>
      <c r="N645" t="s">
        <v>54</v>
      </c>
      <c r="O645">
        <v>33</v>
      </c>
      <c r="P645" t="s">
        <v>29</v>
      </c>
      <c r="Q645" t="s">
        <v>31</v>
      </c>
      <c r="R645">
        <v>2</v>
      </c>
      <c r="S645" t="s">
        <v>32</v>
      </c>
      <c r="T645">
        <v>1</v>
      </c>
      <c r="U645" t="s">
        <v>33</v>
      </c>
      <c r="V645" t="s">
        <v>33</v>
      </c>
      <c r="W645" t="s">
        <v>34</v>
      </c>
    </row>
    <row r="646" spans="1:23">
      <c r="A646" t="s">
        <v>23</v>
      </c>
      <c r="B646">
        <v>18</v>
      </c>
      <c r="C646" t="str">
        <f t="shared" si="20"/>
        <v>1_2_years</v>
      </c>
      <c r="D646" t="s">
        <v>24</v>
      </c>
      <c r="E646" t="s">
        <v>25</v>
      </c>
      <c r="F646">
        <v>1880</v>
      </c>
      <c r="G646" t="str">
        <f t="shared" si="21"/>
        <v>1000_2000</v>
      </c>
      <c r="H646" t="s">
        <v>37</v>
      </c>
      <c r="I646" t="s">
        <v>43</v>
      </c>
      <c r="J646">
        <v>4</v>
      </c>
      <c r="K646" t="s">
        <v>60</v>
      </c>
      <c r="L646" t="s">
        <v>29</v>
      </c>
      <c r="M646">
        <v>1</v>
      </c>
      <c r="N646" t="s">
        <v>47</v>
      </c>
      <c r="O646">
        <v>32</v>
      </c>
      <c r="P646" t="s">
        <v>29</v>
      </c>
      <c r="Q646" t="s">
        <v>31</v>
      </c>
      <c r="R646">
        <v>2</v>
      </c>
      <c r="S646" t="s">
        <v>56</v>
      </c>
      <c r="T646">
        <v>1</v>
      </c>
      <c r="U646" t="s">
        <v>33</v>
      </c>
      <c r="V646" t="s">
        <v>33</v>
      </c>
      <c r="W646" t="s">
        <v>34</v>
      </c>
    </row>
    <row r="647" spans="1:23">
      <c r="A647" t="s">
        <v>41</v>
      </c>
      <c r="B647">
        <v>36</v>
      </c>
      <c r="C647" t="str">
        <f t="shared" si="20"/>
        <v>up_2_years</v>
      </c>
      <c r="D647" t="s">
        <v>49</v>
      </c>
      <c r="E647" t="s">
        <v>62</v>
      </c>
      <c r="F647">
        <v>7980</v>
      </c>
      <c r="G647" t="str">
        <f t="shared" si="21"/>
        <v>up_2000</v>
      </c>
      <c r="H647" t="s">
        <v>26</v>
      </c>
      <c r="I647" t="s">
        <v>61</v>
      </c>
      <c r="J647">
        <v>4</v>
      </c>
      <c r="K647" t="s">
        <v>28</v>
      </c>
      <c r="L647" t="s">
        <v>29</v>
      </c>
      <c r="M647">
        <v>4</v>
      </c>
      <c r="N647" t="s">
        <v>54</v>
      </c>
      <c r="O647">
        <v>27</v>
      </c>
      <c r="P647" t="s">
        <v>29</v>
      </c>
      <c r="Q647" t="s">
        <v>55</v>
      </c>
      <c r="R647">
        <v>2</v>
      </c>
      <c r="S647" t="s">
        <v>32</v>
      </c>
      <c r="T647">
        <v>1</v>
      </c>
      <c r="U647" t="s">
        <v>33</v>
      </c>
      <c r="V647" t="s">
        <v>33</v>
      </c>
      <c r="W647" t="s">
        <v>40</v>
      </c>
    </row>
    <row r="648" spans="1:23">
      <c r="A648" t="s">
        <v>23</v>
      </c>
      <c r="B648">
        <v>30</v>
      </c>
      <c r="C648" t="str">
        <f t="shared" si="20"/>
        <v>up_2_years</v>
      </c>
      <c r="D648" t="s">
        <v>64</v>
      </c>
      <c r="E648" t="s">
        <v>45</v>
      </c>
      <c r="F648">
        <v>4583</v>
      </c>
      <c r="G648" t="str">
        <f t="shared" si="21"/>
        <v>up_2000</v>
      </c>
      <c r="H648" t="s">
        <v>37</v>
      </c>
      <c r="I648" t="s">
        <v>38</v>
      </c>
      <c r="J648">
        <v>2</v>
      </c>
      <c r="K648" t="s">
        <v>58</v>
      </c>
      <c r="L648" t="s">
        <v>46</v>
      </c>
      <c r="M648">
        <v>2</v>
      </c>
      <c r="N648" t="s">
        <v>30</v>
      </c>
      <c r="O648">
        <v>32</v>
      </c>
      <c r="P648" t="s">
        <v>29</v>
      </c>
      <c r="Q648" t="s">
        <v>31</v>
      </c>
      <c r="R648">
        <v>2</v>
      </c>
      <c r="S648" t="s">
        <v>32</v>
      </c>
      <c r="T648">
        <v>1</v>
      </c>
      <c r="U648" t="s">
        <v>29</v>
      </c>
      <c r="V648" t="s">
        <v>33</v>
      </c>
      <c r="W648" t="s">
        <v>34</v>
      </c>
    </row>
    <row r="649" spans="1:23">
      <c r="A649" t="s">
        <v>41</v>
      </c>
      <c r="B649">
        <v>12</v>
      </c>
      <c r="C649" t="str">
        <f t="shared" si="20"/>
        <v>lo_1_year</v>
      </c>
      <c r="D649" t="s">
        <v>36</v>
      </c>
      <c r="E649" t="s">
        <v>50</v>
      </c>
      <c r="F649">
        <v>1386</v>
      </c>
      <c r="G649" t="str">
        <f t="shared" si="21"/>
        <v>1000_2000</v>
      </c>
      <c r="H649" t="s">
        <v>52</v>
      </c>
      <c r="I649" t="s">
        <v>38</v>
      </c>
      <c r="J649">
        <v>2</v>
      </c>
      <c r="K649" t="s">
        <v>39</v>
      </c>
      <c r="L649" t="s">
        <v>29</v>
      </c>
      <c r="M649">
        <v>2</v>
      </c>
      <c r="N649" t="s">
        <v>47</v>
      </c>
      <c r="O649">
        <v>26</v>
      </c>
      <c r="P649" t="s">
        <v>29</v>
      </c>
      <c r="Q649" t="s">
        <v>31</v>
      </c>
      <c r="R649">
        <v>1</v>
      </c>
      <c r="S649" t="s">
        <v>32</v>
      </c>
      <c r="T649">
        <v>1</v>
      </c>
      <c r="U649" t="s">
        <v>29</v>
      </c>
      <c r="V649" t="s">
        <v>33</v>
      </c>
      <c r="W649" t="s">
        <v>40</v>
      </c>
    </row>
    <row r="650" spans="1:23">
      <c r="A650" t="s">
        <v>67</v>
      </c>
      <c r="B650">
        <v>24</v>
      </c>
      <c r="C650" t="str">
        <f t="shared" si="20"/>
        <v>1_2_years</v>
      </c>
      <c r="D650" t="s">
        <v>36</v>
      </c>
      <c r="E650" t="s">
        <v>50</v>
      </c>
      <c r="F650">
        <v>947</v>
      </c>
      <c r="G650" t="str">
        <f t="shared" si="21"/>
        <v>lo_1000</v>
      </c>
      <c r="H650" t="s">
        <v>37</v>
      </c>
      <c r="I650" t="s">
        <v>43</v>
      </c>
      <c r="J650">
        <v>4</v>
      </c>
      <c r="K650" t="s">
        <v>28</v>
      </c>
      <c r="L650" t="s">
        <v>29</v>
      </c>
      <c r="M650">
        <v>3</v>
      </c>
      <c r="N650" t="s">
        <v>51</v>
      </c>
      <c r="O650">
        <v>38</v>
      </c>
      <c r="P650" t="s">
        <v>65</v>
      </c>
      <c r="Q650" t="s">
        <v>48</v>
      </c>
      <c r="R650">
        <v>1</v>
      </c>
      <c r="S650" t="s">
        <v>32</v>
      </c>
      <c r="T650">
        <v>2</v>
      </c>
      <c r="U650" t="s">
        <v>29</v>
      </c>
      <c r="V650" t="s">
        <v>33</v>
      </c>
      <c r="W650" t="s">
        <v>40</v>
      </c>
    </row>
    <row r="651" spans="1:23">
      <c r="A651" t="s">
        <v>23</v>
      </c>
      <c r="B651">
        <v>12</v>
      </c>
      <c r="C651" t="str">
        <f t="shared" si="20"/>
        <v>lo_1_year</v>
      </c>
      <c r="D651" t="s">
        <v>36</v>
      </c>
      <c r="E651" t="s">
        <v>42</v>
      </c>
      <c r="F651">
        <v>684</v>
      </c>
      <c r="G651" t="str">
        <f t="shared" si="21"/>
        <v>lo_1000</v>
      </c>
      <c r="H651" t="s">
        <v>37</v>
      </c>
      <c r="I651" t="s">
        <v>38</v>
      </c>
      <c r="J651">
        <v>4</v>
      </c>
      <c r="K651" t="s">
        <v>28</v>
      </c>
      <c r="L651" t="s">
        <v>29</v>
      </c>
      <c r="M651">
        <v>4</v>
      </c>
      <c r="N651" t="s">
        <v>54</v>
      </c>
      <c r="O651">
        <v>40</v>
      </c>
      <c r="P651" t="s">
        <v>29</v>
      </c>
      <c r="Q651" t="s">
        <v>55</v>
      </c>
      <c r="R651">
        <v>1</v>
      </c>
      <c r="S651" t="s">
        <v>44</v>
      </c>
      <c r="T651">
        <v>2</v>
      </c>
      <c r="U651" t="s">
        <v>29</v>
      </c>
      <c r="V651" t="s">
        <v>33</v>
      </c>
      <c r="W651" t="s">
        <v>40</v>
      </c>
    </row>
    <row r="652" spans="1:23">
      <c r="A652" t="s">
        <v>23</v>
      </c>
      <c r="B652">
        <v>48</v>
      </c>
      <c r="C652" t="str">
        <f t="shared" si="20"/>
        <v>up_2_years</v>
      </c>
      <c r="D652" t="s">
        <v>36</v>
      </c>
      <c r="E652" t="s">
        <v>42</v>
      </c>
      <c r="F652">
        <v>7476</v>
      </c>
      <c r="G652" t="str">
        <f t="shared" si="21"/>
        <v>up_2000</v>
      </c>
      <c r="H652" t="s">
        <v>37</v>
      </c>
      <c r="I652" t="s">
        <v>43</v>
      </c>
      <c r="J652">
        <v>4</v>
      </c>
      <c r="K652" t="s">
        <v>28</v>
      </c>
      <c r="L652" t="s">
        <v>29</v>
      </c>
      <c r="M652">
        <v>1</v>
      </c>
      <c r="N652" t="s">
        <v>51</v>
      </c>
      <c r="O652">
        <v>50</v>
      </c>
      <c r="P652" t="s">
        <v>29</v>
      </c>
      <c r="Q652" t="s">
        <v>48</v>
      </c>
      <c r="R652">
        <v>1</v>
      </c>
      <c r="S652" t="s">
        <v>56</v>
      </c>
      <c r="T652">
        <v>1</v>
      </c>
      <c r="U652" t="s">
        <v>33</v>
      </c>
      <c r="V652" t="s">
        <v>33</v>
      </c>
      <c r="W652" t="s">
        <v>34</v>
      </c>
    </row>
    <row r="653" spans="1:23">
      <c r="A653" t="s">
        <v>35</v>
      </c>
      <c r="B653">
        <v>12</v>
      </c>
      <c r="C653" t="str">
        <f t="shared" si="20"/>
        <v>lo_1_year</v>
      </c>
      <c r="D653" t="s">
        <v>36</v>
      </c>
      <c r="E653" t="s">
        <v>45</v>
      </c>
      <c r="F653">
        <v>1922</v>
      </c>
      <c r="G653" t="str">
        <f t="shared" si="21"/>
        <v>1000_2000</v>
      </c>
      <c r="H653" t="s">
        <v>37</v>
      </c>
      <c r="I653" t="s">
        <v>38</v>
      </c>
      <c r="J653">
        <v>4</v>
      </c>
      <c r="K653" t="s">
        <v>28</v>
      </c>
      <c r="L653" t="s">
        <v>29</v>
      </c>
      <c r="M653">
        <v>2</v>
      </c>
      <c r="N653" t="s">
        <v>47</v>
      </c>
      <c r="O653">
        <v>37</v>
      </c>
      <c r="P653" t="s">
        <v>29</v>
      </c>
      <c r="Q653" t="s">
        <v>31</v>
      </c>
      <c r="R653">
        <v>1</v>
      </c>
      <c r="S653" t="s">
        <v>44</v>
      </c>
      <c r="T653">
        <v>1</v>
      </c>
      <c r="U653" t="s">
        <v>29</v>
      </c>
      <c r="V653" t="s">
        <v>33</v>
      </c>
      <c r="W653" t="s">
        <v>40</v>
      </c>
    </row>
    <row r="654" spans="1:23">
      <c r="A654" t="s">
        <v>23</v>
      </c>
      <c r="B654">
        <v>24</v>
      </c>
      <c r="C654" t="str">
        <f t="shared" si="20"/>
        <v>1_2_years</v>
      </c>
      <c r="D654" t="s">
        <v>36</v>
      </c>
      <c r="E654" t="s">
        <v>50</v>
      </c>
      <c r="F654">
        <v>2303</v>
      </c>
      <c r="G654" t="str">
        <f t="shared" si="21"/>
        <v>up_2000</v>
      </c>
      <c r="H654" t="s">
        <v>37</v>
      </c>
      <c r="I654" t="s">
        <v>27</v>
      </c>
      <c r="J654">
        <v>4</v>
      </c>
      <c r="K654" t="s">
        <v>28</v>
      </c>
      <c r="L654" t="s">
        <v>70</v>
      </c>
      <c r="M654">
        <v>1</v>
      </c>
      <c r="N654" t="s">
        <v>30</v>
      </c>
      <c r="O654">
        <v>45</v>
      </c>
      <c r="P654" t="s">
        <v>29</v>
      </c>
      <c r="Q654" t="s">
        <v>31</v>
      </c>
      <c r="R654">
        <v>1</v>
      </c>
      <c r="S654" t="s">
        <v>32</v>
      </c>
      <c r="T654">
        <v>1</v>
      </c>
      <c r="U654" t="s">
        <v>29</v>
      </c>
      <c r="V654" t="s">
        <v>33</v>
      </c>
      <c r="W654" t="s">
        <v>40</v>
      </c>
    </row>
    <row r="655" spans="1:23">
      <c r="A655" t="s">
        <v>35</v>
      </c>
      <c r="B655">
        <v>36</v>
      </c>
      <c r="C655" t="str">
        <f t="shared" si="20"/>
        <v>up_2_years</v>
      </c>
      <c r="D655" t="s">
        <v>49</v>
      </c>
      <c r="E655" t="s">
        <v>50</v>
      </c>
      <c r="F655">
        <v>8086</v>
      </c>
      <c r="G655" t="str">
        <f t="shared" si="21"/>
        <v>up_2000</v>
      </c>
      <c r="H655" t="s">
        <v>63</v>
      </c>
      <c r="I655" t="s">
        <v>27</v>
      </c>
      <c r="J655">
        <v>2</v>
      </c>
      <c r="K655" t="s">
        <v>28</v>
      </c>
      <c r="L655" t="s">
        <v>29</v>
      </c>
      <c r="M655">
        <v>4</v>
      </c>
      <c r="N655" t="s">
        <v>54</v>
      </c>
      <c r="O655">
        <v>42</v>
      </c>
      <c r="P655" t="s">
        <v>29</v>
      </c>
      <c r="Q655" t="s">
        <v>31</v>
      </c>
      <c r="R655">
        <v>4</v>
      </c>
      <c r="S655" t="s">
        <v>56</v>
      </c>
      <c r="T655">
        <v>1</v>
      </c>
      <c r="U655" t="s">
        <v>33</v>
      </c>
      <c r="V655" t="s">
        <v>33</v>
      </c>
      <c r="W655" t="s">
        <v>40</v>
      </c>
    </row>
    <row r="656" spans="1:23">
      <c r="A656" t="s">
        <v>41</v>
      </c>
      <c r="B656">
        <v>24</v>
      </c>
      <c r="C656" t="str">
        <f t="shared" si="20"/>
        <v>1_2_years</v>
      </c>
      <c r="D656" t="s">
        <v>24</v>
      </c>
      <c r="E656" t="s">
        <v>53</v>
      </c>
      <c r="F656">
        <v>2346</v>
      </c>
      <c r="G656" t="str">
        <f t="shared" si="21"/>
        <v>up_2000</v>
      </c>
      <c r="H656" t="s">
        <v>37</v>
      </c>
      <c r="I656" t="s">
        <v>43</v>
      </c>
      <c r="J656">
        <v>4</v>
      </c>
      <c r="K656" t="s">
        <v>28</v>
      </c>
      <c r="L656" t="s">
        <v>29</v>
      </c>
      <c r="M656">
        <v>3</v>
      </c>
      <c r="N656" t="s">
        <v>54</v>
      </c>
      <c r="O656">
        <v>35</v>
      </c>
      <c r="P656" t="s">
        <v>29</v>
      </c>
      <c r="Q656" t="s">
        <v>31</v>
      </c>
      <c r="R656">
        <v>2</v>
      </c>
      <c r="S656" t="s">
        <v>32</v>
      </c>
      <c r="T656">
        <v>1</v>
      </c>
      <c r="U656" t="s">
        <v>33</v>
      </c>
      <c r="V656" t="s">
        <v>33</v>
      </c>
      <c r="W656" t="s">
        <v>34</v>
      </c>
    </row>
    <row r="657" spans="1:23">
      <c r="A657" t="s">
        <v>23</v>
      </c>
      <c r="B657">
        <v>14</v>
      </c>
      <c r="C657" t="str">
        <f t="shared" si="20"/>
        <v>1_2_years</v>
      </c>
      <c r="D657" t="s">
        <v>36</v>
      </c>
      <c r="E657" t="s">
        <v>50</v>
      </c>
      <c r="F657">
        <v>3973</v>
      </c>
      <c r="G657" t="str">
        <f t="shared" si="21"/>
        <v>up_2000</v>
      </c>
      <c r="H657" t="s">
        <v>37</v>
      </c>
      <c r="I657" t="s">
        <v>59</v>
      </c>
      <c r="J657">
        <v>1</v>
      </c>
      <c r="K657" t="s">
        <v>28</v>
      </c>
      <c r="L657" t="s">
        <v>29</v>
      </c>
      <c r="M657">
        <v>4</v>
      </c>
      <c r="N657" t="s">
        <v>51</v>
      </c>
      <c r="O657">
        <v>22</v>
      </c>
      <c r="P657" t="s">
        <v>29</v>
      </c>
      <c r="Q657" t="s">
        <v>48</v>
      </c>
      <c r="R657">
        <v>1</v>
      </c>
      <c r="S657" t="s">
        <v>32</v>
      </c>
      <c r="T657">
        <v>1</v>
      </c>
      <c r="U657" t="s">
        <v>29</v>
      </c>
      <c r="V657" t="s">
        <v>33</v>
      </c>
      <c r="W657" t="s">
        <v>34</v>
      </c>
    </row>
    <row r="658" spans="1:23">
      <c r="A658" t="s">
        <v>35</v>
      </c>
      <c r="B658">
        <v>12</v>
      </c>
      <c r="C658" t="str">
        <f t="shared" si="20"/>
        <v>lo_1_year</v>
      </c>
      <c r="D658" t="s">
        <v>36</v>
      </c>
      <c r="E658" t="s">
        <v>50</v>
      </c>
      <c r="F658">
        <v>888</v>
      </c>
      <c r="G658" t="str">
        <f t="shared" si="21"/>
        <v>lo_1000</v>
      </c>
      <c r="H658" t="s">
        <v>37</v>
      </c>
      <c r="I658" t="s">
        <v>27</v>
      </c>
      <c r="J658">
        <v>4</v>
      </c>
      <c r="K658" t="s">
        <v>28</v>
      </c>
      <c r="L658" t="s">
        <v>29</v>
      </c>
      <c r="M658">
        <v>4</v>
      </c>
      <c r="N658" t="s">
        <v>54</v>
      </c>
      <c r="O658">
        <v>41</v>
      </c>
      <c r="P658" t="s">
        <v>65</v>
      </c>
      <c r="Q658" t="s">
        <v>31</v>
      </c>
      <c r="R658">
        <v>1</v>
      </c>
      <c r="S658" t="s">
        <v>44</v>
      </c>
      <c r="T658">
        <v>2</v>
      </c>
      <c r="U658" t="s">
        <v>29</v>
      </c>
      <c r="V658" t="s">
        <v>33</v>
      </c>
      <c r="W658" t="s">
        <v>40</v>
      </c>
    </row>
    <row r="659" spans="1:23">
      <c r="A659" t="s">
        <v>41</v>
      </c>
      <c r="B659">
        <v>48</v>
      </c>
      <c r="C659" t="str">
        <f t="shared" si="20"/>
        <v>up_2_years</v>
      </c>
      <c r="D659" t="s">
        <v>36</v>
      </c>
      <c r="E659" t="s">
        <v>25</v>
      </c>
      <c r="F659">
        <v>10222</v>
      </c>
      <c r="G659" t="str">
        <f t="shared" si="21"/>
        <v>up_2000</v>
      </c>
      <c r="H659" t="s">
        <v>26</v>
      </c>
      <c r="I659" t="s">
        <v>43</v>
      </c>
      <c r="J659">
        <v>4</v>
      </c>
      <c r="K659" t="s">
        <v>28</v>
      </c>
      <c r="L659" t="s">
        <v>29</v>
      </c>
      <c r="M659">
        <v>3</v>
      </c>
      <c r="N659" t="s">
        <v>54</v>
      </c>
      <c r="O659">
        <v>37</v>
      </c>
      <c r="P659" t="s">
        <v>69</v>
      </c>
      <c r="Q659" t="s">
        <v>31</v>
      </c>
      <c r="R659">
        <v>1</v>
      </c>
      <c r="S659" t="s">
        <v>32</v>
      </c>
      <c r="T659">
        <v>1</v>
      </c>
      <c r="U659" t="s">
        <v>33</v>
      </c>
      <c r="V659" t="s">
        <v>33</v>
      </c>
      <c r="W659" t="s">
        <v>34</v>
      </c>
    </row>
    <row r="660" spans="1:23">
      <c r="A660" t="s">
        <v>35</v>
      </c>
      <c r="B660">
        <v>30</v>
      </c>
      <c r="C660" t="str">
        <f t="shared" si="20"/>
        <v>up_2_years</v>
      </c>
      <c r="D660" t="s">
        <v>64</v>
      </c>
      <c r="E660" t="s">
        <v>62</v>
      </c>
      <c r="F660">
        <v>4221</v>
      </c>
      <c r="G660" t="str">
        <f t="shared" si="21"/>
        <v>up_2000</v>
      </c>
      <c r="H660" t="s">
        <v>37</v>
      </c>
      <c r="I660" t="s">
        <v>38</v>
      </c>
      <c r="J660">
        <v>2</v>
      </c>
      <c r="K660" t="s">
        <v>39</v>
      </c>
      <c r="L660" t="s">
        <v>29</v>
      </c>
      <c r="M660">
        <v>1</v>
      </c>
      <c r="N660" t="s">
        <v>54</v>
      </c>
      <c r="O660">
        <v>28</v>
      </c>
      <c r="P660" t="s">
        <v>29</v>
      </c>
      <c r="Q660" t="s">
        <v>31</v>
      </c>
      <c r="R660">
        <v>2</v>
      </c>
      <c r="S660" t="s">
        <v>32</v>
      </c>
      <c r="T660">
        <v>1</v>
      </c>
      <c r="U660" t="s">
        <v>29</v>
      </c>
      <c r="V660" t="s">
        <v>33</v>
      </c>
      <c r="W660" t="s">
        <v>34</v>
      </c>
    </row>
    <row r="661" spans="1:23">
      <c r="A661" t="s">
        <v>35</v>
      </c>
      <c r="B661">
        <v>18</v>
      </c>
      <c r="C661" t="str">
        <f t="shared" si="20"/>
        <v>1_2_years</v>
      </c>
      <c r="D661" t="s">
        <v>24</v>
      </c>
      <c r="E661" t="s">
        <v>45</v>
      </c>
      <c r="F661">
        <v>6361</v>
      </c>
      <c r="G661" t="str">
        <f t="shared" si="21"/>
        <v>up_2000</v>
      </c>
      <c r="H661" t="s">
        <v>37</v>
      </c>
      <c r="I661" t="s">
        <v>27</v>
      </c>
      <c r="J661">
        <v>2</v>
      </c>
      <c r="K661" t="s">
        <v>28</v>
      </c>
      <c r="L661" t="s">
        <v>29</v>
      </c>
      <c r="M661">
        <v>1</v>
      </c>
      <c r="N661" t="s">
        <v>51</v>
      </c>
      <c r="O661">
        <v>41</v>
      </c>
      <c r="P661" t="s">
        <v>29</v>
      </c>
      <c r="Q661" t="s">
        <v>31</v>
      </c>
      <c r="R661">
        <v>1</v>
      </c>
      <c r="S661" t="s">
        <v>32</v>
      </c>
      <c r="T661">
        <v>1</v>
      </c>
      <c r="U661" t="s">
        <v>33</v>
      </c>
      <c r="V661" t="s">
        <v>33</v>
      </c>
      <c r="W661" t="s">
        <v>34</v>
      </c>
    </row>
    <row r="662" spans="1:23">
      <c r="A662" t="s">
        <v>67</v>
      </c>
      <c r="B662">
        <v>12</v>
      </c>
      <c r="C662" t="str">
        <f t="shared" si="20"/>
        <v>lo_1_year</v>
      </c>
      <c r="D662" t="s">
        <v>36</v>
      </c>
      <c r="E662" t="s">
        <v>25</v>
      </c>
      <c r="F662">
        <v>1297</v>
      </c>
      <c r="G662" t="str">
        <f t="shared" si="21"/>
        <v>1000_2000</v>
      </c>
      <c r="H662" t="s">
        <v>37</v>
      </c>
      <c r="I662" t="s">
        <v>38</v>
      </c>
      <c r="J662">
        <v>3</v>
      </c>
      <c r="K662" t="s">
        <v>60</v>
      </c>
      <c r="L662" t="s">
        <v>29</v>
      </c>
      <c r="M662">
        <v>4</v>
      </c>
      <c r="N662" t="s">
        <v>30</v>
      </c>
      <c r="O662">
        <v>23</v>
      </c>
      <c r="P662" t="s">
        <v>29</v>
      </c>
      <c r="Q662" t="s">
        <v>55</v>
      </c>
      <c r="R662">
        <v>1</v>
      </c>
      <c r="S662" t="s">
        <v>32</v>
      </c>
      <c r="T662">
        <v>1</v>
      </c>
      <c r="U662" t="s">
        <v>29</v>
      </c>
      <c r="V662" t="s">
        <v>33</v>
      </c>
      <c r="W662" t="s">
        <v>34</v>
      </c>
    </row>
    <row r="663" spans="1:23">
      <c r="A663" t="s">
        <v>23</v>
      </c>
      <c r="B663">
        <v>12</v>
      </c>
      <c r="C663" t="str">
        <f t="shared" si="20"/>
        <v>lo_1_year</v>
      </c>
      <c r="D663" t="s">
        <v>36</v>
      </c>
      <c r="E663" t="s">
        <v>50</v>
      </c>
      <c r="F663">
        <v>900</v>
      </c>
      <c r="G663" t="str">
        <f t="shared" si="21"/>
        <v>lo_1000</v>
      </c>
      <c r="H663" t="s">
        <v>26</v>
      </c>
      <c r="I663" t="s">
        <v>38</v>
      </c>
      <c r="J663">
        <v>4</v>
      </c>
      <c r="K663" t="s">
        <v>60</v>
      </c>
      <c r="L663" t="s">
        <v>29</v>
      </c>
      <c r="M663">
        <v>2</v>
      </c>
      <c r="N663" t="s">
        <v>54</v>
      </c>
      <c r="O663">
        <v>23</v>
      </c>
      <c r="P663" t="s">
        <v>29</v>
      </c>
      <c r="Q663" t="s">
        <v>31</v>
      </c>
      <c r="R663">
        <v>1</v>
      </c>
      <c r="S663" t="s">
        <v>32</v>
      </c>
      <c r="T663">
        <v>1</v>
      </c>
      <c r="U663" t="s">
        <v>29</v>
      </c>
      <c r="V663" t="s">
        <v>33</v>
      </c>
      <c r="W663" t="s">
        <v>40</v>
      </c>
    </row>
    <row r="664" spans="1:23">
      <c r="A664" t="s">
        <v>41</v>
      </c>
      <c r="B664">
        <v>21</v>
      </c>
      <c r="C664" t="str">
        <f t="shared" si="20"/>
        <v>1_2_years</v>
      </c>
      <c r="D664" t="s">
        <v>36</v>
      </c>
      <c r="E664" t="s">
        <v>45</v>
      </c>
      <c r="F664">
        <v>2241</v>
      </c>
      <c r="G664" t="str">
        <f t="shared" si="21"/>
        <v>up_2000</v>
      </c>
      <c r="H664" t="s">
        <v>37</v>
      </c>
      <c r="I664" t="s">
        <v>27</v>
      </c>
      <c r="J664">
        <v>4</v>
      </c>
      <c r="K664" t="s">
        <v>28</v>
      </c>
      <c r="L664" t="s">
        <v>29</v>
      </c>
      <c r="M664">
        <v>2</v>
      </c>
      <c r="N664" t="s">
        <v>30</v>
      </c>
      <c r="O664">
        <v>50</v>
      </c>
      <c r="P664" t="s">
        <v>29</v>
      </c>
      <c r="Q664" t="s">
        <v>31</v>
      </c>
      <c r="R664">
        <v>2</v>
      </c>
      <c r="S664" t="s">
        <v>32</v>
      </c>
      <c r="T664">
        <v>1</v>
      </c>
      <c r="U664" t="s">
        <v>29</v>
      </c>
      <c r="V664" t="s">
        <v>33</v>
      </c>
      <c r="W664" t="s">
        <v>34</v>
      </c>
    </row>
    <row r="665" spans="1:23">
      <c r="A665" t="s">
        <v>35</v>
      </c>
      <c r="B665">
        <v>6</v>
      </c>
      <c r="C665" t="str">
        <f t="shared" si="20"/>
        <v>lo_1_year</v>
      </c>
      <c r="D665" t="s">
        <v>49</v>
      </c>
      <c r="E665" t="s">
        <v>45</v>
      </c>
      <c r="F665">
        <v>1050</v>
      </c>
      <c r="G665" t="str">
        <f t="shared" si="21"/>
        <v>1000_2000</v>
      </c>
      <c r="H665" t="s">
        <v>37</v>
      </c>
      <c r="I665" t="s">
        <v>59</v>
      </c>
      <c r="J665">
        <v>4</v>
      </c>
      <c r="K665" t="s">
        <v>28</v>
      </c>
      <c r="L665" t="s">
        <v>29</v>
      </c>
      <c r="M665">
        <v>1</v>
      </c>
      <c r="N665" t="s">
        <v>47</v>
      </c>
      <c r="O665">
        <v>35</v>
      </c>
      <c r="P665" t="s">
        <v>69</v>
      </c>
      <c r="Q665" t="s">
        <v>31</v>
      </c>
      <c r="R665">
        <v>2</v>
      </c>
      <c r="S665" t="s">
        <v>56</v>
      </c>
      <c r="T665">
        <v>1</v>
      </c>
      <c r="U665" t="s">
        <v>33</v>
      </c>
      <c r="V665" t="s">
        <v>33</v>
      </c>
      <c r="W665" t="s">
        <v>34</v>
      </c>
    </row>
    <row r="666" spans="1:23">
      <c r="A666" t="s">
        <v>67</v>
      </c>
      <c r="B666">
        <v>6</v>
      </c>
      <c r="C666" t="str">
        <f t="shared" si="20"/>
        <v>lo_1_year</v>
      </c>
      <c r="D666" t="s">
        <v>24</v>
      </c>
      <c r="E666" t="s">
        <v>42</v>
      </c>
      <c r="F666">
        <v>1047</v>
      </c>
      <c r="G666" t="str">
        <f t="shared" si="21"/>
        <v>1000_2000</v>
      </c>
      <c r="H666" t="s">
        <v>37</v>
      </c>
      <c r="I666" t="s">
        <v>38</v>
      </c>
      <c r="J666">
        <v>2</v>
      </c>
      <c r="K666" t="s">
        <v>39</v>
      </c>
      <c r="L666" t="s">
        <v>29</v>
      </c>
      <c r="M666">
        <v>4</v>
      </c>
      <c r="N666" t="s">
        <v>47</v>
      </c>
      <c r="O666">
        <v>50</v>
      </c>
      <c r="P666" t="s">
        <v>29</v>
      </c>
      <c r="Q666" t="s">
        <v>31</v>
      </c>
      <c r="R666">
        <v>1</v>
      </c>
      <c r="S666" t="s">
        <v>44</v>
      </c>
      <c r="T666">
        <v>1</v>
      </c>
      <c r="U666" t="s">
        <v>29</v>
      </c>
      <c r="V666" t="s">
        <v>33</v>
      </c>
      <c r="W666" t="s">
        <v>34</v>
      </c>
    </row>
    <row r="667" spans="1:23">
      <c r="A667" t="s">
        <v>41</v>
      </c>
      <c r="B667">
        <v>24</v>
      </c>
      <c r="C667" t="str">
        <f t="shared" si="20"/>
        <v>1_2_years</v>
      </c>
      <c r="D667" t="s">
        <v>24</v>
      </c>
      <c r="E667" t="s">
        <v>74</v>
      </c>
      <c r="F667">
        <v>6314</v>
      </c>
      <c r="G667" t="str">
        <f t="shared" si="21"/>
        <v>up_2000</v>
      </c>
      <c r="H667" t="s">
        <v>37</v>
      </c>
      <c r="I667" t="s">
        <v>59</v>
      </c>
      <c r="J667">
        <v>4</v>
      </c>
      <c r="K667" t="s">
        <v>28</v>
      </c>
      <c r="L667" t="s">
        <v>70</v>
      </c>
      <c r="M667">
        <v>2</v>
      </c>
      <c r="N667" t="s">
        <v>51</v>
      </c>
      <c r="O667">
        <v>27</v>
      </c>
      <c r="P667" t="s">
        <v>65</v>
      </c>
      <c r="Q667" t="s">
        <v>31</v>
      </c>
      <c r="R667">
        <v>2</v>
      </c>
      <c r="S667" t="s">
        <v>56</v>
      </c>
      <c r="T667">
        <v>1</v>
      </c>
      <c r="U667" t="s">
        <v>33</v>
      </c>
      <c r="V667" t="s">
        <v>33</v>
      </c>
      <c r="W667" t="s">
        <v>34</v>
      </c>
    </row>
    <row r="668" spans="1:23">
      <c r="A668" t="s">
        <v>35</v>
      </c>
      <c r="B668">
        <v>30</v>
      </c>
      <c r="C668" t="str">
        <f t="shared" si="20"/>
        <v>up_2_years</v>
      </c>
      <c r="D668" t="s">
        <v>68</v>
      </c>
      <c r="E668" t="s">
        <v>45</v>
      </c>
      <c r="F668">
        <v>3496</v>
      </c>
      <c r="G668" t="str">
        <f t="shared" si="21"/>
        <v>up_2000</v>
      </c>
      <c r="H668" t="s">
        <v>57</v>
      </c>
      <c r="I668" t="s">
        <v>38</v>
      </c>
      <c r="J668">
        <v>4</v>
      </c>
      <c r="K668" t="s">
        <v>28</v>
      </c>
      <c r="L668" t="s">
        <v>29</v>
      </c>
      <c r="M668">
        <v>2</v>
      </c>
      <c r="N668" t="s">
        <v>54</v>
      </c>
      <c r="O668">
        <v>34</v>
      </c>
      <c r="P668" t="s">
        <v>69</v>
      </c>
      <c r="Q668" t="s">
        <v>31</v>
      </c>
      <c r="R668">
        <v>1</v>
      </c>
      <c r="S668" t="s">
        <v>32</v>
      </c>
      <c r="T668">
        <v>2</v>
      </c>
      <c r="U668" t="s">
        <v>33</v>
      </c>
      <c r="V668" t="s">
        <v>33</v>
      </c>
      <c r="W668" t="s">
        <v>34</v>
      </c>
    </row>
    <row r="669" spans="1:23">
      <c r="A669" t="s">
        <v>41</v>
      </c>
      <c r="B669">
        <v>48</v>
      </c>
      <c r="C669" t="str">
        <f t="shared" si="20"/>
        <v>up_2_years</v>
      </c>
      <c r="D669" t="s">
        <v>68</v>
      </c>
      <c r="E669" t="s">
        <v>62</v>
      </c>
      <c r="F669">
        <v>3609</v>
      </c>
      <c r="G669" t="str">
        <f t="shared" si="21"/>
        <v>up_2000</v>
      </c>
      <c r="H669" t="s">
        <v>37</v>
      </c>
      <c r="I669" t="s">
        <v>38</v>
      </c>
      <c r="J669">
        <v>1</v>
      </c>
      <c r="K669" t="s">
        <v>39</v>
      </c>
      <c r="L669" t="s">
        <v>29</v>
      </c>
      <c r="M669">
        <v>1</v>
      </c>
      <c r="N669" t="s">
        <v>30</v>
      </c>
      <c r="O669">
        <v>27</v>
      </c>
      <c r="P669" t="s">
        <v>69</v>
      </c>
      <c r="Q669" t="s">
        <v>31</v>
      </c>
      <c r="R669">
        <v>1</v>
      </c>
      <c r="S669" t="s">
        <v>32</v>
      </c>
      <c r="T669">
        <v>1</v>
      </c>
      <c r="U669" t="s">
        <v>29</v>
      </c>
      <c r="V669" t="s">
        <v>33</v>
      </c>
      <c r="W669" t="s">
        <v>34</v>
      </c>
    </row>
    <row r="670" spans="1:23">
      <c r="A670" t="s">
        <v>23</v>
      </c>
      <c r="B670">
        <v>12</v>
      </c>
      <c r="C670" t="str">
        <f t="shared" si="20"/>
        <v>lo_1_year</v>
      </c>
      <c r="D670" t="s">
        <v>24</v>
      </c>
      <c r="E670" t="s">
        <v>50</v>
      </c>
      <c r="F670">
        <v>4843</v>
      </c>
      <c r="G670" t="str">
        <f t="shared" si="21"/>
        <v>up_2000</v>
      </c>
      <c r="H670" t="s">
        <v>37</v>
      </c>
      <c r="I670" t="s">
        <v>27</v>
      </c>
      <c r="J670">
        <v>3</v>
      </c>
      <c r="K670" t="s">
        <v>28</v>
      </c>
      <c r="L670" t="s">
        <v>70</v>
      </c>
      <c r="M670">
        <v>4</v>
      </c>
      <c r="N670" t="s">
        <v>47</v>
      </c>
      <c r="O670">
        <v>43</v>
      </c>
      <c r="P670" t="s">
        <v>29</v>
      </c>
      <c r="Q670" t="s">
        <v>55</v>
      </c>
      <c r="R670">
        <v>2</v>
      </c>
      <c r="S670" t="s">
        <v>32</v>
      </c>
      <c r="T670">
        <v>1</v>
      </c>
      <c r="U670" t="s">
        <v>33</v>
      </c>
      <c r="V670" t="s">
        <v>33</v>
      </c>
      <c r="W670" t="s">
        <v>40</v>
      </c>
    </row>
    <row r="671" spans="1:23">
      <c r="A671" t="s">
        <v>67</v>
      </c>
      <c r="B671">
        <v>30</v>
      </c>
      <c r="C671" t="str">
        <f t="shared" si="20"/>
        <v>up_2_years</v>
      </c>
      <c r="D671" t="s">
        <v>24</v>
      </c>
      <c r="E671" t="s">
        <v>25</v>
      </c>
      <c r="F671">
        <v>3017</v>
      </c>
      <c r="G671" t="str">
        <f t="shared" si="21"/>
        <v>up_2000</v>
      </c>
      <c r="H671" t="s">
        <v>37</v>
      </c>
      <c r="I671" t="s">
        <v>27</v>
      </c>
      <c r="J671">
        <v>4</v>
      </c>
      <c r="K671" t="s">
        <v>28</v>
      </c>
      <c r="L671" t="s">
        <v>29</v>
      </c>
      <c r="M671">
        <v>4</v>
      </c>
      <c r="N671" t="s">
        <v>47</v>
      </c>
      <c r="O671">
        <v>47</v>
      </c>
      <c r="P671" t="s">
        <v>29</v>
      </c>
      <c r="Q671" t="s">
        <v>31</v>
      </c>
      <c r="R671">
        <v>1</v>
      </c>
      <c r="S671" t="s">
        <v>32</v>
      </c>
      <c r="T671">
        <v>1</v>
      </c>
      <c r="U671" t="s">
        <v>29</v>
      </c>
      <c r="V671" t="s">
        <v>33</v>
      </c>
      <c r="W671" t="s">
        <v>34</v>
      </c>
    </row>
    <row r="672" spans="1:23">
      <c r="A672" t="s">
        <v>41</v>
      </c>
      <c r="B672">
        <v>24</v>
      </c>
      <c r="C672" t="str">
        <f t="shared" si="20"/>
        <v>1_2_years</v>
      </c>
      <c r="D672" t="s">
        <v>24</v>
      </c>
      <c r="E672" t="s">
        <v>62</v>
      </c>
      <c r="F672">
        <v>4139</v>
      </c>
      <c r="G672" t="str">
        <f t="shared" si="21"/>
        <v>up_2000</v>
      </c>
      <c r="H672" t="s">
        <v>63</v>
      </c>
      <c r="I672" t="s">
        <v>38</v>
      </c>
      <c r="J672">
        <v>3</v>
      </c>
      <c r="K672" t="s">
        <v>28</v>
      </c>
      <c r="L672" t="s">
        <v>29</v>
      </c>
      <c r="M672">
        <v>3</v>
      </c>
      <c r="N672" t="s">
        <v>47</v>
      </c>
      <c r="O672">
        <v>27</v>
      </c>
      <c r="P672" t="s">
        <v>29</v>
      </c>
      <c r="Q672" t="s">
        <v>31</v>
      </c>
      <c r="R672">
        <v>2</v>
      </c>
      <c r="S672" t="s">
        <v>44</v>
      </c>
      <c r="T672">
        <v>1</v>
      </c>
      <c r="U672" t="s">
        <v>33</v>
      </c>
      <c r="V672" t="s">
        <v>33</v>
      </c>
      <c r="W672" t="s">
        <v>34</v>
      </c>
    </row>
    <row r="673" spans="1:23">
      <c r="A673" t="s">
        <v>41</v>
      </c>
      <c r="B673">
        <v>36</v>
      </c>
      <c r="C673" t="str">
        <f t="shared" si="20"/>
        <v>up_2_years</v>
      </c>
      <c r="D673" t="s">
        <v>36</v>
      </c>
      <c r="E673" t="s">
        <v>62</v>
      </c>
      <c r="F673">
        <v>5742</v>
      </c>
      <c r="G673" t="str">
        <f t="shared" si="21"/>
        <v>up_2000</v>
      </c>
      <c r="H673" t="s">
        <v>63</v>
      </c>
      <c r="I673" t="s">
        <v>43</v>
      </c>
      <c r="J673">
        <v>2</v>
      </c>
      <c r="K673" t="s">
        <v>28</v>
      </c>
      <c r="L673" t="s">
        <v>29</v>
      </c>
      <c r="M673">
        <v>2</v>
      </c>
      <c r="N673" t="s">
        <v>54</v>
      </c>
      <c r="O673">
        <v>31</v>
      </c>
      <c r="P673" t="s">
        <v>29</v>
      </c>
      <c r="Q673" t="s">
        <v>31</v>
      </c>
      <c r="R673">
        <v>2</v>
      </c>
      <c r="S673" t="s">
        <v>32</v>
      </c>
      <c r="T673">
        <v>1</v>
      </c>
      <c r="U673" t="s">
        <v>33</v>
      </c>
      <c r="V673" t="s">
        <v>33</v>
      </c>
      <c r="W673" t="s">
        <v>34</v>
      </c>
    </row>
    <row r="674" spans="1:23">
      <c r="A674" t="s">
        <v>41</v>
      </c>
      <c r="B674">
        <v>60</v>
      </c>
      <c r="C674" t="str">
        <f t="shared" si="20"/>
        <v>up_2_years</v>
      </c>
      <c r="D674" t="s">
        <v>36</v>
      </c>
      <c r="E674" t="s">
        <v>50</v>
      </c>
      <c r="F674">
        <v>10366</v>
      </c>
      <c r="G674" t="str">
        <f t="shared" si="21"/>
        <v>up_2000</v>
      </c>
      <c r="H674" t="s">
        <v>37</v>
      </c>
      <c r="I674" t="s">
        <v>27</v>
      </c>
      <c r="J674">
        <v>2</v>
      </c>
      <c r="K674" t="s">
        <v>28</v>
      </c>
      <c r="L674" t="s">
        <v>29</v>
      </c>
      <c r="M674">
        <v>4</v>
      </c>
      <c r="N674" t="s">
        <v>47</v>
      </c>
      <c r="O674">
        <v>42</v>
      </c>
      <c r="P674" t="s">
        <v>29</v>
      </c>
      <c r="Q674" t="s">
        <v>31</v>
      </c>
      <c r="R674">
        <v>1</v>
      </c>
      <c r="S674" t="s">
        <v>56</v>
      </c>
      <c r="T674">
        <v>1</v>
      </c>
      <c r="U674" t="s">
        <v>33</v>
      </c>
      <c r="V674" t="s">
        <v>33</v>
      </c>
      <c r="W674" t="s">
        <v>34</v>
      </c>
    </row>
    <row r="675" spans="1:23">
      <c r="A675" t="s">
        <v>41</v>
      </c>
      <c r="B675">
        <v>6</v>
      </c>
      <c r="C675" t="str">
        <f t="shared" si="20"/>
        <v>lo_1_year</v>
      </c>
      <c r="D675" t="s">
        <v>24</v>
      </c>
      <c r="E675" t="s">
        <v>50</v>
      </c>
      <c r="F675">
        <v>2080</v>
      </c>
      <c r="G675" t="str">
        <f t="shared" si="21"/>
        <v>up_2000</v>
      </c>
      <c r="H675" t="s">
        <v>52</v>
      </c>
      <c r="I675" t="s">
        <v>38</v>
      </c>
      <c r="J675">
        <v>1</v>
      </c>
      <c r="K675" t="s">
        <v>60</v>
      </c>
      <c r="L675" t="s">
        <v>29</v>
      </c>
      <c r="M675">
        <v>2</v>
      </c>
      <c r="N675" t="s">
        <v>54</v>
      </c>
      <c r="O675">
        <v>24</v>
      </c>
      <c r="P675" t="s">
        <v>29</v>
      </c>
      <c r="Q675" t="s">
        <v>31</v>
      </c>
      <c r="R675">
        <v>1</v>
      </c>
      <c r="S675" t="s">
        <v>32</v>
      </c>
      <c r="T675">
        <v>1</v>
      </c>
      <c r="U675" t="s">
        <v>29</v>
      </c>
      <c r="V675" t="s">
        <v>33</v>
      </c>
      <c r="W675" t="s">
        <v>34</v>
      </c>
    </row>
    <row r="676" spans="1:23">
      <c r="A676" t="s">
        <v>41</v>
      </c>
      <c r="B676">
        <v>21</v>
      </c>
      <c r="C676" t="str">
        <f t="shared" si="20"/>
        <v>1_2_years</v>
      </c>
      <c r="D676" t="s">
        <v>49</v>
      </c>
      <c r="E676" t="s">
        <v>62</v>
      </c>
      <c r="F676">
        <v>2580</v>
      </c>
      <c r="G676" t="str">
        <f t="shared" si="21"/>
        <v>up_2000</v>
      </c>
      <c r="H676" t="s">
        <v>52</v>
      </c>
      <c r="I676" t="s">
        <v>61</v>
      </c>
      <c r="J676">
        <v>4</v>
      </c>
      <c r="K676" t="s">
        <v>28</v>
      </c>
      <c r="L676" t="s">
        <v>29</v>
      </c>
      <c r="M676">
        <v>2</v>
      </c>
      <c r="N676" t="s">
        <v>30</v>
      </c>
      <c r="O676">
        <v>41</v>
      </c>
      <c r="P676" t="s">
        <v>65</v>
      </c>
      <c r="Q676" t="s">
        <v>31</v>
      </c>
      <c r="R676">
        <v>1</v>
      </c>
      <c r="S676" t="s">
        <v>44</v>
      </c>
      <c r="T676">
        <v>2</v>
      </c>
      <c r="U676" t="s">
        <v>29</v>
      </c>
      <c r="V676" t="s">
        <v>33</v>
      </c>
      <c r="W676" t="s">
        <v>40</v>
      </c>
    </row>
    <row r="677" spans="1:23">
      <c r="A677" t="s">
        <v>41</v>
      </c>
      <c r="B677">
        <v>30</v>
      </c>
      <c r="C677" t="str">
        <f t="shared" si="20"/>
        <v>up_2_years</v>
      </c>
      <c r="D677" t="s">
        <v>24</v>
      </c>
      <c r="E677" t="s">
        <v>25</v>
      </c>
      <c r="F677">
        <v>4530</v>
      </c>
      <c r="G677" t="str">
        <f t="shared" si="21"/>
        <v>up_2000</v>
      </c>
      <c r="H677" t="s">
        <v>37</v>
      </c>
      <c r="I677" t="s">
        <v>43</v>
      </c>
      <c r="J677">
        <v>4</v>
      </c>
      <c r="K677" t="s">
        <v>39</v>
      </c>
      <c r="L677" t="s">
        <v>29</v>
      </c>
      <c r="M677">
        <v>4</v>
      </c>
      <c r="N677" t="s">
        <v>54</v>
      </c>
      <c r="O677">
        <v>26</v>
      </c>
      <c r="P677" t="s">
        <v>29</v>
      </c>
      <c r="Q677" t="s">
        <v>55</v>
      </c>
      <c r="R677">
        <v>1</v>
      </c>
      <c r="S677" t="s">
        <v>56</v>
      </c>
      <c r="T677">
        <v>1</v>
      </c>
      <c r="U677" t="s">
        <v>33</v>
      </c>
      <c r="V677" t="s">
        <v>33</v>
      </c>
      <c r="W677" t="s">
        <v>34</v>
      </c>
    </row>
    <row r="678" spans="1:23">
      <c r="A678" t="s">
        <v>41</v>
      </c>
      <c r="B678">
        <v>24</v>
      </c>
      <c r="C678" t="str">
        <f t="shared" si="20"/>
        <v>1_2_years</v>
      </c>
      <c r="D678" t="s">
        <v>24</v>
      </c>
      <c r="E678" t="s">
        <v>45</v>
      </c>
      <c r="F678">
        <v>5150</v>
      </c>
      <c r="G678" t="str">
        <f t="shared" si="21"/>
        <v>up_2000</v>
      </c>
      <c r="H678" t="s">
        <v>37</v>
      </c>
      <c r="I678" t="s">
        <v>27</v>
      </c>
      <c r="J678">
        <v>4</v>
      </c>
      <c r="K678" t="s">
        <v>28</v>
      </c>
      <c r="L678" t="s">
        <v>29</v>
      </c>
      <c r="M678">
        <v>4</v>
      </c>
      <c r="N678" t="s">
        <v>54</v>
      </c>
      <c r="O678">
        <v>33</v>
      </c>
      <c r="P678" t="s">
        <v>29</v>
      </c>
      <c r="Q678" t="s">
        <v>31</v>
      </c>
      <c r="R678">
        <v>1</v>
      </c>
      <c r="S678" t="s">
        <v>32</v>
      </c>
      <c r="T678">
        <v>1</v>
      </c>
      <c r="U678" t="s">
        <v>33</v>
      </c>
      <c r="V678" t="s">
        <v>33</v>
      </c>
      <c r="W678" t="s">
        <v>34</v>
      </c>
    </row>
    <row r="679" spans="1:23">
      <c r="A679" t="s">
        <v>35</v>
      </c>
      <c r="B679">
        <v>72</v>
      </c>
      <c r="C679" t="str">
        <f t="shared" si="20"/>
        <v>up_2_years</v>
      </c>
      <c r="D679" t="s">
        <v>36</v>
      </c>
      <c r="E679" t="s">
        <v>25</v>
      </c>
      <c r="F679">
        <v>5595</v>
      </c>
      <c r="G679" t="str">
        <f t="shared" si="21"/>
        <v>up_2000</v>
      </c>
      <c r="H679" t="s">
        <v>63</v>
      </c>
      <c r="I679" t="s">
        <v>38</v>
      </c>
      <c r="J679">
        <v>2</v>
      </c>
      <c r="K679" t="s">
        <v>60</v>
      </c>
      <c r="L679" t="s">
        <v>29</v>
      </c>
      <c r="M679">
        <v>2</v>
      </c>
      <c r="N679" t="s">
        <v>54</v>
      </c>
      <c r="O679">
        <v>24</v>
      </c>
      <c r="P679" t="s">
        <v>29</v>
      </c>
      <c r="Q679" t="s">
        <v>31</v>
      </c>
      <c r="R679">
        <v>1</v>
      </c>
      <c r="S679" t="s">
        <v>32</v>
      </c>
      <c r="T679">
        <v>1</v>
      </c>
      <c r="U679" t="s">
        <v>29</v>
      </c>
      <c r="V679" t="s">
        <v>33</v>
      </c>
      <c r="W679" t="s">
        <v>40</v>
      </c>
    </row>
    <row r="680" spans="1:23">
      <c r="A680" t="s">
        <v>23</v>
      </c>
      <c r="B680">
        <v>24</v>
      </c>
      <c r="C680" t="str">
        <f t="shared" si="20"/>
        <v>1_2_years</v>
      </c>
      <c r="D680" t="s">
        <v>36</v>
      </c>
      <c r="E680" t="s">
        <v>25</v>
      </c>
      <c r="F680">
        <v>2384</v>
      </c>
      <c r="G680" t="str">
        <f t="shared" si="21"/>
        <v>up_2000</v>
      </c>
      <c r="H680" t="s">
        <v>37</v>
      </c>
      <c r="I680" t="s">
        <v>27</v>
      </c>
      <c r="J680">
        <v>4</v>
      </c>
      <c r="K680" t="s">
        <v>28</v>
      </c>
      <c r="L680" t="s">
        <v>29</v>
      </c>
      <c r="M680">
        <v>4</v>
      </c>
      <c r="N680" t="s">
        <v>30</v>
      </c>
      <c r="O680">
        <v>64</v>
      </c>
      <c r="P680" t="s">
        <v>65</v>
      </c>
      <c r="Q680" t="s">
        <v>55</v>
      </c>
      <c r="R680">
        <v>1</v>
      </c>
      <c r="S680" t="s">
        <v>44</v>
      </c>
      <c r="T680">
        <v>1</v>
      </c>
      <c r="U680" t="s">
        <v>29</v>
      </c>
      <c r="V680" t="s">
        <v>33</v>
      </c>
      <c r="W680" t="s">
        <v>34</v>
      </c>
    </row>
    <row r="681" spans="1:23">
      <c r="A681" t="s">
        <v>41</v>
      </c>
      <c r="B681">
        <v>18</v>
      </c>
      <c r="C681" t="str">
        <f t="shared" si="20"/>
        <v>1_2_years</v>
      </c>
      <c r="D681" t="s">
        <v>36</v>
      </c>
      <c r="E681" t="s">
        <v>25</v>
      </c>
      <c r="F681">
        <v>1453</v>
      </c>
      <c r="G681" t="str">
        <f t="shared" si="21"/>
        <v>1000_2000</v>
      </c>
      <c r="H681" t="s">
        <v>37</v>
      </c>
      <c r="I681" t="s">
        <v>61</v>
      </c>
      <c r="J681">
        <v>3</v>
      </c>
      <c r="K681" t="s">
        <v>39</v>
      </c>
      <c r="L681" t="s">
        <v>29</v>
      </c>
      <c r="M681">
        <v>1</v>
      </c>
      <c r="N681" t="s">
        <v>30</v>
      </c>
      <c r="O681">
        <v>26</v>
      </c>
      <c r="P681" t="s">
        <v>29</v>
      </c>
      <c r="Q681" t="s">
        <v>31</v>
      </c>
      <c r="R681">
        <v>1</v>
      </c>
      <c r="S681" t="s">
        <v>32</v>
      </c>
      <c r="T681">
        <v>1</v>
      </c>
      <c r="U681" t="s">
        <v>29</v>
      </c>
      <c r="V681" t="s">
        <v>33</v>
      </c>
      <c r="W681" t="s">
        <v>34</v>
      </c>
    </row>
    <row r="682" spans="1:23">
      <c r="A682" t="s">
        <v>41</v>
      </c>
      <c r="B682">
        <v>6</v>
      </c>
      <c r="C682" t="str">
        <f t="shared" si="20"/>
        <v>lo_1_year</v>
      </c>
      <c r="D682" t="s">
        <v>36</v>
      </c>
      <c r="E682" t="s">
        <v>42</v>
      </c>
      <c r="F682">
        <v>1538</v>
      </c>
      <c r="G682" t="str">
        <f t="shared" si="21"/>
        <v>1000_2000</v>
      </c>
      <c r="H682" t="s">
        <v>37</v>
      </c>
      <c r="I682" t="s">
        <v>61</v>
      </c>
      <c r="J682">
        <v>1</v>
      </c>
      <c r="K682" t="s">
        <v>39</v>
      </c>
      <c r="L682" t="s">
        <v>29</v>
      </c>
      <c r="M682">
        <v>2</v>
      </c>
      <c r="N682" t="s">
        <v>51</v>
      </c>
      <c r="O682">
        <v>56</v>
      </c>
      <c r="P682" t="s">
        <v>29</v>
      </c>
      <c r="Q682" t="s">
        <v>31</v>
      </c>
      <c r="R682">
        <v>1</v>
      </c>
      <c r="S682" t="s">
        <v>32</v>
      </c>
      <c r="T682">
        <v>1</v>
      </c>
      <c r="U682" t="s">
        <v>29</v>
      </c>
      <c r="V682" t="s">
        <v>33</v>
      </c>
      <c r="W682" t="s">
        <v>34</v>
      </c>
    </row>
    <row r="683" spans="1:23">
      <c r="A683" t="s">
        <v>41</v>
      </c>
      <c r="B683">
        <v>12</v>
      </c>
      <c r="C683" t="str">
        <f t="shared" si="20"/>
        <v>lo_1_year</v>
      </c>
      <c r="D683" t="s">
        <v>36</v>
      </c>
      <c r="E683" t="s">
        <v>25</v>
      </c>
      <c r="F683">
        <v>2279</v>
      </c>
      <c r="G683" t="str">
        <f t="shared" si="21"/>
        <v>up_2000</v>
      </c>
      <c r="H683" t="s">
        <v>26</v>
      </c>
      <c r="I683" t="s">
        <v>38</v>
      </c>
      <c r="J683">
        <v>4</v>
      </c>
      <c r="K683" t="s">
        <v>28</v>
      </c>
      <c r="L683" t="s">
        <v>29</v>
      </c>
      <c r="M683">
        <v>4</v>
      </c>
      <c r="N683" t="s">
        <v>51</v>
      </c>
      <c r="O683">
        <v>37</v>
      </c>
      <c r="P683" t="s">
        <v>29</v>
      </c>
      <c r="Q683" t="s">
        <v>48</v>
      </c>
      <c r="R683">
        <v>1</v>
      </c>
      <c r="S683" t="s">
        <v>32</v>
      </c>
      <c r="T683">
        <v>1</v>
      </c>
      <c r="U683" t="s">
        <v>33</v>
      </c>
      <c r="V683" t="s">
        <v>33</v>
      </c>
      <c r="W683" t="s">
        <v>34</v>
      </c>
    </row>
    <row r="684" spans="1:23">
      <c r="A684" t="s">
        <v>41</v>
      </c>
      <c r="B684">
        <v>15</v>
      </c>
      <c r="C684" t="str">
        <f t="shared" si="20"/>
        <v>1_2_years</v>
      </c>
      <c r="D684" t="s">
        <v>49</v>
      </c>
      <c r="E684" t="s">
        <v>25</v>
      </c>
      <c r="F684">
        <v>1478</v>
      </c>
      <c r="G684" t="str">
        <f t="shared" si="21"/>
        <v>1000_2000</v>
      </c>
      <c r="H684" t="s">
        <v>37</v>
      </c>
      <c r="I684" t="s">
        <v>38</v>
      </c>
      <c r="J684">
        <v>4</v>
      </c>
      <c r="K684" t="s">
        <v>60</v>
      </c>
      <c r="L684" t="s">
        <v>29</v>
      </c>
      <c r="M684">
        <v>3</v>
      </c>
      <c r="N684" t="s">
        <v>30</v>
      </c>
      <c r="O684">
        <v>33</v>
      </c>
      <c r="P684" t="s">
        <v>65</v>
      </c>
      <c r="Q684" t="s">
        <v>31</v>
      </c>
      <c r="R684">
        <v>2</v>
      </c>
      <c r="S684" t="s">
        <v>32</v>
      </c>
      <c r="T684">
        <v>1</v>
      </c>
      <c r="U684" t="s">
        <v>29</v>
      </c>
      <c r="V684" t="s">
        <v>33</v>
      </c>
      <c r="W684" t="s">
        <v>34</v>
      </c>
    </row>
    <row r="685" spans="1:23">
      <c r="A685" t="s">
        <v>41</v>
      </c>
      <c r="B685">
        <v>24</v>
      </c>
      <c r="C685" t="str">
        <f t="shared" si="20"/>
        <v>1_2_years</v>
      </c>
      <c r="D685" t="s">
        <v>24</v>
      </c>
      <c r="E685" t="s">
        <v>25</v>
      </c>
      <c r="F685">
        <v>5103</v>
      </c>
      <c r="G685" t="str">
        <f t="shared" si="21"/>
        <v>up_2000</v>
      </c>
      <c r="H685" t="s">
        <v>37</v>
      </c>
      <c r="I685" t="s">
        <v>61</v>
      </c>
      <c r="J685">
        <v>3</v>
      </c>
      <c r="K685" t="s">
        <v>60</v>
      </c>
      <c r="L685" t="s">
        <v>29</v>
      </c>
      <c r="M685">
        <v>3</v>
      </c>
      <c r="N685" t="s">
        <v>51</v>
      </c>
      <c r="O685">
        <v>47</v>
      </c>
      <c r="P685" t="s">
        <v>29</v>
      </c>
      <c r="Q685" t="s">
        <v>48</v>
      </c>
      <c r="R685">
        <v>3</v>
      </c>
      <c r="S685" t="s">
        <v>32</v>
      </c>
      <c r="T685">
        <v>1</v>
      </c>
      <c r="U685" t="s">
        <v>33</v>
      </c>
      <c r="V685" t="s">
        <v>33</v>
      </c>
      <c r="W685" t="s">
        <v>34</v>
      </c>
    </row>
    <row r="686" spans="1:23">
      <c r="A686" t="s">
        <v>35</v>
      </c>
      <c r="B686">
        <v>36</v>
      </c>
      <c r="C686" t="str">
        <f t="shared" si="20"/>
        <v>up_2_years</v>
      </c>
      <c r="D686" t="s">
        <v>49</v>
      </c>
      <c r="E686" t="s">
        <v>62</v>
      </c>
      <c r="F686">
        <v>9857</v>
      </c>
      <c r="G686" t="str">
        <f t="shared" si="21"/>
        <v>up_2000</v>
      </c>
      <c r="H686" t="s">
        <v>63</v>
      </c>
      <c r="I686" t="s">
        <v>43</v>
      </c>
      <c r="J686">
        <v>1</v>
      </c>
      <c r="K686" t="s">
        <v>28</v>
      </c>
      <c r="L686" t="s">
        <v>29</v>
      </c>
      <c r="M686">
        <v>3</v>
      </c>
      <c r="N686" t="s">
        <v>47</v>
      </c>
      <c r="O686">
        <v>31</v>
      </c>
      <c r="P686" t="s">
        <v>29</v>
      </c>
      <c r="Q686" t="s">
        <v>31</v>
      </c>
      <c r="R686">
        <v>2</v>
      </c>
      <c r="S686" t="s">
        <v>44</v>
      </c>
      <c r="T686">
        <v>2</v>
      </c>
      <c r="U686" t="s">
        <v>33</v>
      </c>
      <c r="V686" t="s">
        <v>33</v>
      </c>
      <c r="W686" t="s">
        <v>34</v>
      </c>
    </row>
    <row r="687" spans="1:23">
      <c r="A687" t="s">
        <v>41</v>
      </c>
      <c r="B687">
        <v>60</v>
      </c>
      <c r="C687" t="str">
        <f t="shared" si="20"/>
        <v>up_2_years</v>
      </c>
      <c r="D687" t="s">
        <v>36</v>
      </c>
      <c r="E687" t="s">
        <v>50</v>
      </c>
      <c r="F687">
        <v>6527</v>
      </c>
      <c r="G687" t="str">
        <f t="shared" si="21"/>
        <v>up_2000</v>
      </c>
      <c r="H687" t="s">
        <v>26</v>
      </c>
      <c r="I687" t="s">
        <v>38</v>
      </c>
      <c r="J687">
        <v>4</v>
      </c>
      <c r="K687" t="s">
        <v>28</v>
      </c>
      <c r="L687" t="s">
        <v>29</v>
      </c>
      <c r="M687">
        <v>4</v>
      </c>
      <c r="N687" t="s">
        <v>51</v>
      </c>
      <c r="O687">
        <v>34</v>
      </c>
      <c r="P687" t="s">
        <v>29</v>
      </c>
      <c r="Q687" t="s">
        <v>48</v>
      </c>
      <c r="R687">
        <v>1</v>
      </c>
      <c r="S687" t="s">
        <v>32</v>
      </c>
      <c r="T687">
        <v>2</v>
      </c>
      <c r="U687" t="s">
        <v>33</v>
      </c>
      <c r="V687" t="s">
        <v>33</v>
      </c>
      <c r="W687" t="s">
        <v>34</v>
      </c>
    </row>
    <row r="688" spans="1:23">
      <c r="A688" t="s">
        <v>67</v>
      </c>
      <c r="B688">
        <v>10</v>
      </c>
      <c r="C688" t="str">
        <f t="shared" si="20"/>
        <v>lo_1_year</v>
      </c>
      <c r="D688" t="s">
        <v>24</v>
      </c>
      <c r="E688" t="s">
        <v>25</v>
      </c>
      <c r="F688">
        <v>1347</v>
      </c>
      <c r="G688" t="str">
        <f t="shared" si="21"/>
        <v>1000_2000</v>
      </c>
      <c r="H688" t="s">
        <v>26</v>
      </c>
      <c r="I688" t="s">
        <v>43</v>
      </c>
      <c r="J688">
        <v>4</v>
      </c>
      <c r="K688" t="s">
        <v>28</v>
      </c>
      <c r="L688" t="s">
        <v>29</v>
      </c>
      <c r="M688">
        <v>2</v>
      </c>
      <c r="N688" t="s">
        <v>47</v>
      </c>
      <c r="O688">
        <v>27</v>
      </c>
      <c r="P688" t="s">
        <v>29</v>
      </c>
      <c r="Q688" t="s">
        <v>31</v>
      </c>
      <c r="R688">
        <v>2</v>
      </c>
      <c r="S688" t="s">
        <v>32</v>
      </c>
      <c r="T688">
        <v>1</v>
      </c>
      <c r="U688" t="s">
        <v>33</v>
      </c>
      <c r="V688" t="s">
        <v>33</v>
      </c>
      <c r="W688" t="s">
        <v>34</v>
      </c>
    </row>
    <row r="689" spans="1:23">
      <c r="A689" t="s">
        <v>35</v>
      </c>
      <c r="B689">
        <v>36</v>
      </c>
      <c r="C689" t="str">
        <f t="shared" si="20"/>
        <v>up_2_years</v>
      </c>
      <c r="D689" t="s">
        <v>49</v>
      </c>
      <c r="E689" t="s">
        <v>50</v>
      </c>
      <c r="F689">
        <v>2862</v>
      </c>
      <c r="G689" t="str">
        <f t="shared" si="21"/>
        <v>up_2000</v>
      </c>
      <c r="H689" t="s">
        <v>63</v>
      </c>
      <c r="I689" t="s">
        <v>27</v>
      </c>
      <c r="J689">
        <v>4</v>
      </c>
      <c r="K689" t="s">
        <v>28</v>
      </c>
      <c r="L689" t="s">
        <v>29</v>
      </c>
      <c r="M689">
        <v>3</v>
      </c>
      <c r="N689" t="s">
        <v>51</v>
      </c>
      <c r="O689">
        <v>30</v>
      </c>
      <c r="P689" t="s">
        <v>29</v>
      </c>
      <c r="Q689" t="s">
        <v>48</v>
      </c>
      <c r="R689">
        <v>1</v>
      </c>
      <c r="S689" t="s">
        <v>32</v>
      </c>
      <c r="T689">
        <v>1</v>
      </c>
      <c r="U689" t="s">
        <v>29</v>
      </c>
      <c r="V689" t="s">
        <v>33</v>
      </c>
      <c r="W689" t="s">
        <v>34</v>
      </c>
    </row>
    <row r="690" spans="1:23">
      <c r="A690" t="s">
        <v>41</v>
      </c>
      <c r="B690">
        <v>9</v>
      </c>
      <c r="C690" t="str">
        <f t="shared" si="20"/>
        <v>lo_1_year</v>
      </c>
      <c r="D690" t="s">
        <v>36</v>
      </c>
      <c r="E690" t="s">
        <v>25</v>
      </c>
      <c r="F690">
        <v>2753</v>
      </c>
      <c r="G690" t="str">
        <f t="shared" si="21"/>
        <v>up_2000</v>
      </c>
      <c r="H690" t="s">
        <v>63</v>
      </c>
      <c r="I690" t="s">
        <v>27</v>
      </c>
      <c r="J690">
        <v>3</v>
      </c>
      <c r="K690" t="s">
        <v>28</v>
      </c>
      <c r="L690" t="s">
        <v>70</v>
      </c>
      <c r="M690">
        <v>4</v>
      </c>
      <c r="N690" t="s">
        <v>54</v>
      </c>
      <c r="O690">
        <v>35</v>
      </c>
      <c r="P690" t="s">
        <v>29</v>
      </c>
      <c r="Q690" t="s">
        <v>31</v>
      </c>
      <c r="R690">
        <v>1</v>
      </c>
      <c r="S690" t="s">
        <v>32</v>
      </c>
      <c r="T690">
        <v>1</v>
      </c>
      <c r="U690" t="s">
        <v>33</v>
      </c>
      <c r="V690" t="s">
        <v>33</v>
      </c>
      <c r="W690" t="s">
        <v>34</v>
      </c>
    </row>
    <row r="691" spans="1:23">
      <c r="A691" t="s">
        <v>23</v>
      </c>
      <c r="B691">
        <v>12</v>
      </c>
      <c r="C691" t="str">
        <f t="shared" si="20"/>
        <v>lo_1_year</v>
      </c>
      <c r="D691" t="s">
        <v>36</v>
      </c>
      <c r="E691" t="s">
        <v>50</v>
      </c>
      <c r="F691">
        <v>3651</v>
      </c>
      <c r="G691" t="str">
        <f t="shared" si="21"/>
        <v>up_2000</v>
      </c>
      <c r="H691" t="s">
        <v>57</v>
      </c>
      <c r="I691" t="s">
        <v>38</v>
      </c>
      <c r="J691">
        <v>1</v>
      </c>
      <c r="K691" t="s">
        <v>28</v>
      </c>
      <c r="L691" t="s">
        <v>29</v>
      </c>
      <c r="M691">
        <v>3</v>
      </c>
      <c r="N691" t="s">
        <v>47</v>
      </c>
      <c r="O691">
        <v>31</v>
      </c>
      <c r="P691" t="s">
        <v>29</v>
      </c>
      <c r="Q691" t="s">
        <v>31</v>
      </c>
      <c r="R691">
        <v>1</v>
      </c>
      <c r="S691" t="s">
        <v>32</v>
      </c>
      <c r="T691">
        <v>2</v>
      </c>
      <c r="U691" t="s">
        <v>29</v>
      </c>
      <c r="V691" t="s">
        <v>33</v>
      </c>
      <c r="W691" t="s">
        <v>34</v>
      </c>
    </row>
    <row r="692" spans="1:23">
      <c r="A692" t="s">
        <v>23</v>
      </c>
      <c r="B692">
        <v>15</v>
      </c>
      <c r="C692" t="str">
        <f t="shared" si="20"/>
        <v>1_2_years</v>
      </c>
      <c r="D692" t="s">
        <v>24</v>
      </c>
      <c r="E692" t="s">
        <v>45</v>
      </c>
      <c r="F692">
        <v>975</v>
      </c>
      <c r="G692" t="str">
        <f t="shared" si="21"/>
        <v>lo_1000</v>
      </c>
      <c r="H692" t="s">
        <v>37</v>
      </c>
      <c r="I692" t="s">
        <v>38</v>
      </c>
      <c r="J692">
        <v>2</v>
      </c>
      <c r="K692" t="s">
        <v>58</v>
      </c>
      <c r="L692" t="s">
        <v>29</v>
      </c>
      <c r="M692">
        <v>3</v>
      </c>
      <c r="N692" t="s">
        <v>47</v>
      </c>
      <c r="O692">
        <v>25</v>
      </c>
      <c r="P692" t="s">
        <v>29</v>
      </c>
      <c r="Q692" t="s">
        <v>31</v>
      </c>
      <c r="R692">
        <v>2</v>
      </c>
      <c r="S692" t="s">
        <v>32</v>
      </c>
      <c r="T692">
        <v>1</v>
      </c>
      <c r="U692" t="s">
        <v>29</v>
      </c>
      <c r="V692" t="s">
        <v>33</v>
      </c>
      <c r="W692" t="s">
        <v>34</v>
      </c>
    </row>
    <row r="693" spans="1:23">
      <c r="A693" t="s">
        <v>35</v>
      </c>
      <c r="B693">
        <v>15</v>
      </c>
      <c r="C693" t="str">
        <f t="shared" si="20"/>
        <v>1_2_years</v>
      </c>
      <c r="D693" t="s">
        <v>36</v>
      </c>
      <c r="E693" t="s">
        <v>72</v>
      </c>
      <c r="F693">
        <v>2631</v>
      </c>
      <c r="G693" t="str">
        <f t="shared" si="21"/>
        <v>up_2000</v>
      </c>
      <c r="H693" t="s">
        <v>63</v>
      </c>
      <c r="I693" t="s">
        <v>38</v>
      </c>
      <c r="J693">
        <v>3</v>
      </c>
      <c r="K693" t="s">
        <v>39</v>
      </c>
      <c r="L693" t="s">
        <v>29</v>
      </c>
      <c r="M693">
        <v>2</v>
      </c>
      <c r="N693" t="s">
        <v>30</v>
      </c>
      <c r="O693">
        <v>25</v>
      </c>
      <c r="P693" t="s">
        <v>29</v>
      </c>
      <c r="Q693" t="s">
        <v>31</v>
      </c>
      <c r="R693">
        <v>1</v>
      </c>
      <c r="S693" t="s">
        <v>44</v>
      </c>
      <c r="T693">
        <v>1</v>
      </c>
      <c r="U693" t="s">
        <v>29</v>
      </c>
      <c r="V693" t="s">
        <v>33</v>
      </c>
      <c r="W693" t="s">
        <v>34</v>
      </c>
    </row>
    <row r="694" spans="1:23">
      <c r="A694" t="s">
        <v>35</v>
      </c>
      <c r="B694">
        <v>24</v>
      </c>
      <c r="C694" t="str">
        <f t="shared" si="20"/>
        <v>1_2_years</v>
      </c>
      <c r="D694" t="s">
        <v>36</v>
      </c>
      <c r="E694" t="s">
        <v>25</v>
      </c>
      <c r="F694">
        <v>2896</v>
      </c>
      <c r="G694" t="str">
        <f t="shared" si="21"/>
        <v>up_2000</v>
      </c>
      <c r="H694" t="s">
        <v>63</v>
      </c>
      <c r="I694" t="s">
        <v>61</v>
      </c>
      <c r="J694">
        <v>2</v>
      </c>
      <c r="K694" t="s">
        <v>28</v>
      </c>
      <c r="L694" t="s">
        <v>29</v>
      </c>
      <c r="M694">
        <v>1</v>
      </c>
      <c r="N694" t="s">
        <v>54</v>
      </c>
      <c r="O694">
        <v>29</v>
      </c>
      <c r="P694" t="s">
        <v>29</v>
      </c>
      <c r="Q694" t="s">
        <v>31</v>
      </c>
      <c r="R694">
        <v>1</v>
      </c>
      <c r="S694" t="s">
        <v>32</v>
      </c>
      <c r="T694">
        <v>1</v>
      </c>
      <c r="U694" t="s">
        <v>29</v>
      </c>
      <c r="V694" t="s">
        <v>33</v>
      </c>
      <c r="W694" t="s">
        <v>34</v>
      </c>
    </row>
    <row r="695" spans="1:23">
      <c r="A695" t="s">
        <v>23</v>
      </c>
      <c r="B695">
        <v>6</v>
      </c>
      <c r="C695" t="str">
        <f t="shared" si="20"/>
        <v>lo_1_year</v>
      </c>
      <c r="D695" t="s">
        <v>24</v>
      </c>
      <c r="E695" t="s">
        <v>50</v>
      </c>
      <c r="F695">
        <v>4716</v>
      </c>
      <c r="G695" t="str">
        <f t="shared" si="21"/>
        <v>up_2000</v>
      </c>
      <c r="H695" t="s">
        <v>26</v>
      </c>
      <c r="I695" t="s">
        <v>61</v>
      </c>
      <c r="J695">
        <v>1</v>
      </c>
      <c r="K695" t="s">
        <v>28</v>
      </c>
      <c r="L695" t="s">
        <v>29</v>
      </c>
      <c r="M695">
        <v>3</v>
      </c>
      <c r="N695" t="s">
        <v>30</v>
      </c>
      <c r="O695">
        <v>44</v>
      </c>
      <c r="P695" t="s">
        <v>29</v>
      </c>
      <c r="Q695" t="s">
        <v>31</v>
      </c>
      <c r="R695">
        <v>2</v>
      </c>
      <c r="S695" t="s">
        <v>44</v>
      </c>
      <c r="T695">
        <v>2</v>
      </c>
      <c r="U695" t="s">
        <v>29</v>
      </c>
      <c r="V695" t="s">
        <v>33</v>
      </c>
      <c r="W695" t="s">
        <v>34</v>
      </c>
    </row>
    <row r="696" spans="1:23">
      <c r="A696" t="s">
        <v>41</v>
      </c>
      <c r="B696">
        <v>24</v>
      </c>
      <c r="C696" t="str">
        <f t="shared" si="20"/>
        <v>1_2_years</v>
      </c>
      <c r="D696" t="s">
        <v>36</v>
      </c>
      <c r="E696" t="s">
        <v>25</v>
      </c>
      <c r="F696">
        <v>2284</v>
      </c>
      <c r="G696" t="str">
        <f t="shared" si="21"/>
        <v>up_2000</v>
      </c>
      <c r="H696" t="s">
        <v>37</v>
      </c>
      <c r="I696" t="s">
        <v>43</v>
      </c>
      <c r="J696">
        <v>4</v>
      </c>
      <c r="K696" t="s">
        <v>28</v>
      </c>
      <c r="L696" t="s">
        <v>29</v>
      </c>
      <c r="M696">
        <v>2</v>
      </c>
      <c r="N696" t="s">
        <v>54</v>
      </c>
      <c r="O696">
        <v>28</v>
      </c>
      <c r="P696" t="s">
        <v>29</v>
      </c>
      <c r="Q696" t="s">
        <v>31</v>
      </c>
      <c r="R696">
        <v>1</v>
      </c>
      <c r="S696" t="s">
        <v>32</v>
      </c>
      <c r="T696">
        <v>1</v>
      </c>
      <c r="U696" t="s">
        <v>33</v>
      </c>
      <c r="V696" t="s">
        <v>33</v>
      </c>
      <c r="W696" t="s">
        <v>34</v>
      </c>
    </row>
    <row r="697" spans="1:23">
      <c r="A697" t="s">
        <v>41</v>
      </c>
      <c r="B697">
        <v>6</v>
      </c>
      <c r="C697" t="str">
        <f t="shared" si="20"/>
        <v>lo_1_year</v>
      </c>
      <c r="D697" t="s">
        <v>36</v>
      </c>
      <c r="E697" t="s">
        <v>53</v>
      </c>
      <c r="F697">
        <v>1236</v>
      </c>
      <c r="G697" t="str">
        <f t="shared" si="21"/>
        <v>1000_2000</v>
      </c>
      <c r="H697" t="s">
        <v>52</v>
      </c>
      <c r="I697" t="s">
        <v>38</v>
      </c>
      <c r="J697">
        <v>2</v>
      </c>
      <c r="K697" t="s">
        <v>28</v>
      </c>
      <c r="L697" t="s">
        <v>29</v>
      </c>
      <c r="M697">
        <v>4</v>
      </c>
      <c r="N697" t="s">
        <v>47</v>
      </c>
      <c r="O697">
        <v>50</v>
      </c>
      <c r="P697" t="s">
        <v>29</v>
      </c>
      <c r="Q697" t="s">
        <v>55</v>
      </c>
      <c r="R697">
        <v>1</v>
      </c>
      <c r="S697" t="s">
        <v>32</v>
      </c>
      <c r="T697">
        <v>1</v>
      </c>
      <c r="U697" t="s">
        <v>29</v>
      </c>
      <c r="V697" t="s">
        <v>33</v>
      </c>
      <c r="W697" t="s">
        <v>34</v>
      </c>
    </row>
    <row r="698" spans="1:23">
      <c r="A698" t="s">
        <v>35</v>
      </c>
      <c r="B698">
        <v>12</v>
      </c>
      <c r="C698" t="str">
        <f t="shared" si="20"/>
        <v>lo_1_year</v>
      </c>
      <c r="D698" t="s">
        <v>36</v>
      </c>
      <c r="E698" t="s">
        <v>25</v>
      </c>
      <c r="F698">
        <v>1103</v>
      </c>
      <c r="G698" t="str">
        <f t="shared" si="21"/>
        <v>1000_2000</v>
      </c>
      <c r="H698" t="s">
        <v>37</v>
      </c>
      <c r="I698" t="s">
        <v>43</v>
      </c>
      <c r="J698">
        <v>4</v>
      </c>
      <c r="K698" t="s">
        <v>28</v>
      </c>
      <c r="L698" t="s">
        <v>46</v>
      </c>
      <c r="M698">
        <v>3</v>
      </c>
      <c r="N698" t="s">
        <v>30</v>
      </c>
      <c r="O698">
        <v>29</v>
      </c>
      <c r="P698" t="s">
        <v>29</v>
      </c>
      <c r="Q698" t="s">
        <v>31</v>
      </c>
      <c r="R698">
        <v>2</v>
      </c>
      <c r="S698" t="s">
        <v>32</v>
      </c>
      <c r="T698">
        <v>1</v>
      </c>
      <c r="U698" t="s">
        <v>29</v>
      </c>
      <c r="V698" t="s">
        <v>66</v>
      </c>
      <c r="W698" t="s">
        <v>34</v>
      </c>
    </row>
    <row r="699" spans="1:23">
      <c r="A699" t="s">
        <v>41</v>
      </c>
      <c r="B699">
        <v>12</v>
      </c>
      <c r="C699" t="str">
        <f t="shared" si="20"/>
        <v>lo_1_year</v>
      </c>
      <c r="D699" t="s">
        <v>24</v>
      </c>
      <c r="E699" t="s">
        <v>50</v>
      </c>
      <c r="F699">
        <v>926</v>
      </c>
      <c r="G699" t="str">
        <f t="shared" si="21"/>
        <v>lo_1000</v>
      </c>
      <c r="H699" t="s">
        <v>37</v>
      </c>
      <c r="I699" t="s">
        <v>59</v>
      </c>
      <c r="J699">
        <v>1</v>
      </c>
      <c r="K699" t="s">
        <v>39</v>
      </c>
      <c r="L699" t="s">
        <v>29</v>
      </c>
      <c r="M699">
        <v>2</v>
      </c>
      <c r="N699" t="s">
        <v>47</v>
      </c>
      <c r="O699">
        <v>38</v>
      </c>
      <c r="P699" t="s">
        <v>29</v>
      </c>
      <c r="Q699" t="s">
        <v>31</v>
      </c>
      <c r="R699">
        <v>1</v>
      </c>
      <c r="S699" t="s">
        <v>73</v>
      </c>
      <c r="T699">
        <v>1</v>
      </c>
      <c r="U699" t="s">
        <v>29</v>
      </c>
      <c r="V699" t="s">
        <v>33</v>
      </c>
      <c r="W699" t="s">
        <v>34</v>
      </c>
    </row>
    <row r="700" spans="1:23">
      <c r="A700" t="s">
        <v>41</v>
      </c>
      <c r="B700">
        <v>18</v>
      </c>
      <c r="C700" t="str">
        <f t="shared" si="20"/>
        <v>1_2_years</v>
      </c>
      <c r="D700" t="s">
        <v>24</v>
      </c>
      <c r="E700" t="s">
        <v>25</v>
      </c>
      <c r="F700">
        <v>1800</v>
      </c>
      <c r="G700" t="str">
        <f t="shared" si="21"/>
        <v>1000_2000</v>
      </c>
      <c r="H700" t="s">
        <v>37</v>
      </c>
      <c r="I700" t="s">
        <v>38</v>
      </c>
      <c r="J700">
        <v>4</v>
      </c>
      <c r="K700" t="s">
        <v>28</v>
      </c>
      <c r="L700" t="s">
        <v>29</v>
      </c>
      <c r="M700">
        <v>2</v>
      </c>
      <c r="N700" t="s">
        <v>54</v>
      </c>
      <c r="O700">
        <v>24</v>
      </c>
      <c r="P700" t="s">
        <v>29</v>
      </c>
      <c r="Q700" t="s">
        <v>31</v>
      </c>
      <c r="R700">
        <v>2</v>
      </c>
      <c r="S700" t="s">
        <v>32</v>
      </c>
      <c r="T700">
        <v>1</v>
      </c>
      <c r="U700" t="s">
        <v>29</v>
      </c>
      <c r="V700" t="s">
        <v>33</v>
      </c>
      <c r="W700" t="s">
        <v>34</v>
      </c>
    </row>
    <row r="701" spans="1:23">
      <c r="A701" t="s">
        <v>67</v>
      </c>
      <c r="B701">
        <v>15</v>
      </c>
      <c r="C701" t="str">
        <f t="shared" si="20"/>
        <v>1_2_years</v>
      </c>
      <c r="D701" t="s">
        <v>36</v>
      </c>
      <c r="E701" t="s">
        <v>42</v>
      </c>
      <c r="F701">
        <v>1905</v>
      </c>
      <c r="G701" t="str">
        <f t="shared" si="21"/>
        <v>1000_2000</v>
      </c>
      <c r="H701" t="s">
        <v>37</v>
      </c>
      <c r="I701" t="s">
        <v>27</v>
      </c>
      <c r="J701">
        <v>4</v>
      </c>
      <c r="K701" t="s">
        <v>28</v>
      </c>
      <c r="L701" t="s">
        <v>29</v>
      </c>
      <c r="M701">
        <v>4</v>
      </c>
      <c r="N701" t="s">
        <v>54</v>
      </c>
      <c r="O701">
        <v>40</v>
      </c>
      <c r="P701" t="s">
        <v>29</v>
      </c>
      <c r="Q701" t="s">
        <v>55</v>
      </c>
      <c r="R701">
        <v>1</v>
      </c>
      <c r="S701" t="s">
        <v>56</v>
      </c>
      <c r="T701">
        <v>1</v>
      </c>
      <c r="U701" t="s">
        <v>33</v>
      </c>
      <c r="V701" t="s">
        <v>33</v>
      </c>
      <c r="W701" t="s">
        <v>34</v>
      </c>
    </row>
    <row r="702" spans="1:23">
      <c r="A702" t="s">
        <v>41</v>
      </c>
      <c r="B702">
        <v>12</v>
      </c>
      <c r="C702" t="str">
        <f t="shared" si="20"/>
        <v>lo_1_year</v>
      </c>
      <c r="D702" t="s">
        <v>36</v>
      </c>
      <c r="E702" t="s">
        <v>45</v>
      </c>
      <c r="F702">
        <v>1123</v>
      </c>
      <c r="G702" t="str">
        <f t="shared" si="21"/>
        <v>1000_2000</v>
      </c>
      <c r="H702" t="s">
        <v>52</v>
      </c>
      <c r="I702" t="s">
        <v>38</v>
      </c>
      <c r="J702">
        <v>4</v>
      </c>
      <c r="K702" t="s">
        <v>39</v>
      </c>
      <c r="L702" t="s">
        <v>29</v>
      </c>
      <c r="M702">
        <v>4</v>
      </c>
      <c r="N702" t="s">
        <v>54</v>
      </c>
      <c r="O702">
        <v>29</v>
      </c>
      <c r="P702" t="s">
        <v>29</v>
      </c>
      <c r="Q702" t="s">
        <v>55</v>
      </c>
      <c r="R702">
        <v>1</v>
      </c>
      <c r="S702" t="s">
        <v>44</v>
      </c>
      <c r="T702">
        <v>1</v>
      </c>
      <c r="U702" t="s">
        <v>29</v>
      </c>
      <c r="V702" t="s">
        <v>33</v>
      </c>
      <c r="W702" t="s">
        <v>40</v>
      </c>
    </row>
    <row r="703" spans="1:23">
      <c r="A703" t="s">
        <v>23</v>
      </c>
      <c r="B703">
        <v>48</v>
      </c>
      <c r="C703" t="str">
        <f t="shared" si="20"/>
        <v>up_2_years</v>
      </c>
      <c r="D703" t="s">
        <v>24</v>
      </c>
      <c r="E703" t="s">
        <v>53</v>
      </c>
      <c r="F703">
        <v>6331</v>
      </c>
      <c r="G703" t="str">
        <f t="shared" si="21"/>
        <v>up_2000</v>
      </c>
      <c r="H703" t="s">
        <v>37</v>
      </c>
      <c r="I703" t="s">
        <v>27</v>
      </c>
      <c r="J703">
        <v>4</v>
      </c>
      <c r="K703" t="s">
        <v>28</v>
      </c>
      <c r="L703" t="s">
        <v>29</v>
      </c>
      <c r="M703">
        <v>4</v>
      </c>
      <c r="N703" t="s">
        <v>51</v>
      </c>
      <c r="O703">
        <v>46</v>
      </c>
      <c r="P703" t="s">
        <v>29</v>
      </c>
      <c r="Q703" t="s">
        <v>48</v>
      </c>
      <c r="R703">
        <v>2</v>
      </c>
      <c r="S703" t="s">
        <v>32</v>
      </c>
      <c r="T703">
        <v>1</v>
      </c>
      <c r="U703" t="s">
        <v>33</v>
      </c>
      <c r="V703" t="s">
        <v>33</v>
      </c>
      <c r="W703" t="s">
        <v>40</v>
      </c>
    </row>
    <row r="704" spans="1:23">
      <c r="A704" t="s">
        <v>67</v>
      </c>
      <c r="B704">
        <v>24</v>
      </c>
      <c r="C704" t="str">
        <f t="shared" si="20"/>
        <v>1_2_years</v>
      </c>
      <c r="D704" t="s">
        <v>36</v>
      </c>
      <c r="E704" t="s">
        <v>25</v>
      </c>
      <c r="F704">
        <v>1377</v>
      </c>
      <c r="G704" t="str">
        <f t="shared" si="21"/>
        <v>1000_2000</v>
      </c>
      <c r="H704" t="s">
        <v>63</v>
      </c>
      <c r="I704" t="s">
        <v>27</v>
      </c>
      <c r="J704">
        <v>4</v>
      </c>
      <c r="K704" t="s">
        <v>39</v>
      </c>
      <c r="L704" t="s">
        <v>29</v>
      </c>
      <c r="M704">
        <v>2</v>
      </c>
      <c r="N704" t="s">
        <v>51</v>
      </c>
      <c r="O704">
        <v>47</v>
      </c>
      <c r="P704" t="s">
        <v>29</v>
      </c>
      <c r="Q704" t="s">
        <v>48</v>
      </c>
      <c r="R704">
        <v>1</v>
      </c>
      <c r="S704" t="s">
        <v>32</v>
      </c>
      <c r="T704">
        <v>1</v>
      </c>
      <c r="U704" t="s">
        <v>33</v>
      </c>
      <c r="V704" t="s">
        <v>33</v>
      </c>
      <c r="W704" t="s">
        <v>34</v>
      </c>
    </row>
    <row r="705" spans="1:23">
      <c r="A705" t="s">
        <v>35</v>
      </c>
      <c r="B705">
        <v>30</v>
      </c>
      <c r="C705" t="str">
        <f t="shared" si="20"/>
        <v>up_2_years</v>
      </c>
      <c r="D705" t="s">
        <v>49</v>
      </c>
      <c r="E705" t="s">
        <v>62</v>
      </c>
      <c r="F705">
        <v>2503</v>
      </c>
      <c r="G705" t="str">
        <f t="shared" si="21"/>
        <v>up_2000</v>
      </c>
      <c r="H705" t="s">
        <v>63</v>
      </c>
      <c r="I705" t="s">
        <v>27</v>
      </c>
      <c r="J705">
        <v>4</v>
      </c>
      <c r="K705" t="s">
        <v>28</v>
      </c>
      <c r="L705" t="s">
        <v>29</v>
      </c>
      <c r="M705">
        <v>2</v>
      </c>
      <c r="N705" t="s">
        <v>47</v>
      </c>
      <c r="O705">
        <v>41</v>
      </c>
      <c r="P705" t="s">
        <v>69</v>
      </c>
      <c r="Q705" t="s">
        <v>31</v>
      </c>
      <c r="R705">
        <v>2</v>
      </c>
      <c r="S705" t="s">
        <v>32</v>
      </c>
      <c r="T705">
        <v>1</v>
      </c>
      <c r="U705" t="s">
        <v>29</v>
      </c>
      <c r="V705" t="s">
        <v>33</v>
      </c>
      <c r="W705" t="s">
        <v>34</v>
      </c>
    </row>
    <row r="706" spans="1:23">
      <c r="A706" t="s">
        <v>35</v>
      </c>
      <c r="B706">
        <v>27</v>
      </c>
      <c r="C706" t="str">
        <f t="shared" ref="C706:C769" si="22">IF(B706&lt;=12,"lo_1_year",IF(B706&lt;=24,"1_2_years","up_2_years"))</f>
        <v>up_2_years</v>
      </c>
      <c r="D706" t="s">
        <v>36</v>
      </c>
      <c r="E706" t="s">
        <v>62</v>
      </c>
      <c r="F706">
        <v>2528</v>
      </c>
      <c r="G706" t="str">
        <f t="shared" ref="G706:G769" si="23">IF(F706&lt;=1000,"lo_1000",IF(F706&lt;=2000,"1000_2000","up_2000"))</f>
        <v>up_2000</v>
      </c>
      <c r="H706" t="s">
        <v>37</v>
      </c>
      <c r="I706" t="s">
        <v>61</v>
      </c>
      <c r="J706">
        <v>4</v>
      </c>
      <c r="K706" t="s">
        <v>39</v>
      </c>
      <c r="L706" t="s">
        <v>29</v>
      </c>
      <c r="M706">
        <v>1</v>
      </c>
      <c r="N706" t="s">
        <v>47</v>
      </c>
      <c r="O706">
        <v>32</v>
      </c>
      <c r="P706" t="s">
        <v>29</v>
      </c>
      <c r="Q706" t="s">
        <v>31</v>
      </c>
      <c r="R706">
        <v>1</v>
      </c>
      <c r="S706" t="s">
        <v>32</v>
      </c>
      <c r="T706">
        <v>2</v>
      </c>
      <c r="U706" t="s">
        <v>33</v>
      </c>
      <c r="V706" t="s">
        <v>33</v>
      </c>
      <c r="W706" t="s">
        <v>34</v>
      </c>
    </row>
    <row r="707" spans="1:23">
      <c r="A707" t="s">
        <v>41</v>
      </c>
      <c r="B707">
        <v>15</v>
      </c>
      <c r="C707" t="str">
        <f t="shared" si="22"/>
        <v>1_2_years</v>
      </c>
      <c r="D707" t="s">
        <v>36</v>
      </c>
      <c r="E707" t="s">
        <v>50</v>
      </c>
      <c r="F707">
        <v>5324</v>
      </c>
      <c r="G707" t="str">
        <f t="shared" si="23"/>
        <v>up_2000</v>
      </c>
      <c r="H707" t="s">
        <v>52</v>
      </c>
      <c r="I707" t="s">
        <v>27</v>
      </c>
      <c r="J707">
        <v>1</v>
      </c>
      <c r="K707" t="s">
        <v>39</v>
      </c>
      <c r="L707" t="s">
        <v>29</v>
      </c>
      <c r="M707">
        <v>4</v>
      </c>
      <c r="N707" t="s">
        <v>51</v>
      </c>
      <c r="O707">
        <v>35</v>
      </c>
      <c r="P707" t="s">
        <v>29</v>
      </c>
      <c r="Q707" t="s">
        <v>48</v>
      </c>
      <c r="R707">
        <v>1</v>
      </c>
      <c r="S707" t="s">
        <v>32</v>
      </c>
      <c r="T707">
        <v>1</v>
      </c>
      <c r="U707" t="s">
        <v>29</v>
      </c>
      <c r="V707" t="s">
        <v>33</v>
      </c>
      <c r="W707" t="s">
        <v>34</v>
      </c>
    </row>
    <row r="708" spans="1:23">
      <c r="A708" t="s">
        <v>35</v>
      </c>
      <c r="B708">
        <v>48</v>
      </c>
      <c r="C708" t="str">
        <f t="shared" si="22"/>
        <v>up_2_years</v>
      </c>
      <c r="D708" t="s">
        <v>36</v>
      </c>
      <c r="E708" t="s">
        <v>50</v>
      </c>
      <c r="F708">
        <v>6560</v>
      </c>
      <c r="G708" t="str">
        <f t="shared" si="23"/>
        <v>up_2000</v>
      </c>
      <c r="H708" t="s">
        <v>63</v>
      </c>
      <c r="I708" t="s">
        <v>43</v>
      </c>
      <c r="J708">
        <v>3</v>
      </c>
      <c r="K708" t="s">
        <v>28</v>
      </c>
      <c r="L708" t="s">
        <v>29</v>
      </c>
      <c r="M708">
        <v>2</v>
      </c>
      <c r="N708" t="s">
        <v>47</v>
      </c>
      <c r="O708">
        <v>24</v>
      </c>
      <c r="P708" t="s">
        <v>29</v>
      </c>
      <c r="Q708" t="s">
        <v>31</v>
      </c>
      <c r="R708">
        <v>1</v>
      </c>
      <c r="S708" t="s">
        <v>32</v>
      </c>
      <c r="T708">
        <v>1</v>
      </c>
      <c r="U708" t="s">
        <v>29</v>
      </c>
      <c r="V708" t="s">
        <v>33</v>
      </c>
      <c r="W708" t="s">
        <v>40</v>
      </c>
    </row>
    <row r="709" spans="1:23">
      <c r="A709" t="s">
        <v>35</v>
      </c>
      <c r="B709">
        <v>12</v>
      </c>
      <c r="C709" t="str">
        <f t="shared" si="22"/>
        <v>lo_1_year</v>
      </c>
      <c r="D709" t="s">
        <v>64</v>
      </c>
      <c r="E709" t="s">
        <v>45</v>
      </c>
      <c r="F709">
        <v>2969</v>
      </c>
      <c r="G709" t="str">
        <f t="shared" si="23"/>
        <v>up_2000</v>
      </c>
      <c r="H709" t="s">
        <v>37</v>
      </c>
      <c r="I709" t="s">
        <v>61</v>
      </c>
      <c r="J709">
        <v>4</v>
      </c>
      <c r="K709" t="s">
        <v>39</v>
      </c>
      <c r="L709" t="s">
        <v>29</v>
      </c>
      <c r="M709">
        <v>3</v>
      </c>
      <c r="N709" t="s">
        <v>47</v>
      </c>
      <c r="O709">
        <v>25</v>
      </c>
      <c r="P709" t="s">
        <v>29</v>
      </c>
      <c r="Q709" t="s">
        <v>55</v>
      </c>
      <c r="R709">
        <v>2</v>
      </c>
      <c r="S709" t="s">
        <v>32</v>
      </c>
      <c r="T709">
        <v>1</v>
      </c>
      <c r="U709" t="s">
        <v>29</v>
      </c>
      <c r="V709" t="s">
        <v>33</v>
      </c>
      <c r="W709" t="s">
        <v>40</v>
      </c>
    </row>
    <row r="710" spans="1:23">
      <c r="A710" t="s">
        <v>35</v>
      </c>
      <c r="B710">
        <v>9</v>
      </c>
      <c r="C710" t="str">
        <f t="shared" si="22"/>
        <v>lo_1_year</v>
      </c>
      <c r="D710" t="s">
        <v>36</v>
      </c>
      <c r="E710" t="s">
        <v>25</v>
      </c>
      <c r="F710">
        <v>1206</v>
      </c>
      <c r="G710" t="str">
        <f t="shared" si="23"/>
        <v>1000_2000</v>
      </c>
      <c r="H710" t="s">
        <v>37</v>
      </c>
      <c r="I710" t="s">
        <v>27</v>
      </c>
      <c r="J710">
        <v>4</v>
      </c>
      <c r="K710" t="s">
        <v>39</v>
      </c>
      <c r="L710" t="s">
        <v>29</v>
      </c>
      <c r="M710">
        <v>4</v>
      </c>
      <c r="N710" t="s">
        <v>30</v>
      </c>
      <c r="O710">
        <v>25</v>
      </c>
      <c r="P710" t="s">
        <v>29</v>
      </c>
      <c r="Q710" t="s">
        <v>31</v>
      </c>
      <c r="R710">
        <v>1</v>
      </c>
      <c r="S710" t="s">
        <v>32</v>
      </c>
      <c r="T710">
        <v>1</v>
      </c>
      <c r="U710" t="s">
        <v>29</v>
      </c>
      <c r="V710" t="s">
        <v>33</v>
      </c>
      <c r="W710" t="s">
        <v>34</v>
      </c>
    </row>
    <row r="711" spans="1:23">
      <c r="A711" t="s">
        <v>35</v>
      </c>
      <c r="B711">
        <v>9</v>
      </c>
      <c r="C711" t="str">
        <f t="shared" si="22"/>
        <v>lo_1_year</v>
      </c>
      <c r="D711" t="s">
        <v>36</v>
      </c>
      <c r="E711" t="s">
        <v>25</v>
      </c>
      <c r="F711">
        <v>2118</v>
      </c>
      <c r="G711" t="str">
        <f t="shared" si="23"/>
        <v>up_2000</v>
      </c>
      <c r="H711" t="s">
        <v>37</v>
      </c>
      <c r="I711" t="s">
        <v>38</v>
      </c>
      <c r="J711">
        <v>2</v>
      </c>
      <c r="K711" t="s">
        <v>28</v>
      </c>
      <c r="L711" t="s">
        <v>29</v>
      </c>
      <c r="M711">
        <v>2</v>
      </c>
      <c r="N711" t="s">
        <v>30</v>
      </c>
      <c r="O711">
        <v>37</v>
      </c>
      <c r="P711" t="s">
        <v>29</v>
      </c>
      <c r="Q711" t="s">
        <v>31</v>
      </c>
      <c r="R711">
        <v>1</v>
      </c>
      <c r="S711" t="s">
        <v>44</v>
      </c>
      <c r="T711">
        <v>2</v>
      </c>
      <c r="U711" t="s">
        <v>29</v>
      </c>
      <c r="V711" t="s">
        <v>33</v>
      </c>
      <c r="W711" t="s">
        <v>34</v>
      </c>
    </row>
    <row r="712" spans="1:23">
      <c r="A712" t="s">
        <v>41</v>
      </c>
      <c r="B712">
        <v>18</v>
      </c>
      <c r="C712" t="str">
        <f t="shared" si="22"/>
        <v>1_2_years</v>
      </c>
      <c r="D712" t="s">
        <v>24</v>
      </c>
      <c r="E712" t="s">
        <v>25</v>
      </c>
      <c r="F712">
        <v>629</v>
      </c>
      <c r="G712" t="str">
        <f t="shared" si="23"/>
        <v>lo_1000</v>
      </c>
      <c r="H712" t="s">
        <v>52</v>
      </c>
      <c r="I712" t="s">
        <v>27</v>
      </c>
      <c r="J712">
        <v>4</v>
      </c>
      <c r="K712" t="s">
        <v>28</v>
      </c>
      <c r="L712" t="s">
        <v>29</v>
      </c>
      <c r="M712">
        <v>3</v>
      </c>
      <c r="N712" t="s">
        <v>47</v>
      </c>
      <c r="O712">
        <v>32</v>
      </c>
      <c r="P712" t="s">
        <v>65</v>
      </c>
      <c r="Q712" t="s">
        <v>31</v>
      </c>
      <c r="R712">
        <v>2</v>
      </c>
      <c r="S712" t="s">
        <v>56</v>
      </c>
      <c r="T712">
        <v>1</v>
      </c>
      <c r="U712" t="s">
        <v>33</v>
      </c>
      <c r="V712" t="s">
        <v>33</v>
      </c>
      <c r="W712" t="s">
        <v>34</v>
      </c>
    </row>
    <row r="713" spans="1:23">
      <c r="A713" t="s">
        <v>23</v>
      </c>
      <c r="B713">
        <v>6</v>
      </c>
      <c r="C713" t="str">
        <f t="shared" si="22"/>
        <v>lo_1_year</v>
      </c>
      <c r="D713" t="s">
        <v>68</v>
      </c>
      <c r="E713" t="s">
        <v>42</v>
      </c>
      <c r="F713">
        <v>1198</v>
      </c>
      <c r="G713" t="str">
        <f t="shared" si="23"/>
        <v>1000_2000</v>
      </c>
      <c r="H713" t="s">
        <v>37</v>
      </c>
      <c r="I713" t="s">
        <v>27</v>
      </c>
      <c r="J713">
        <v>4</v>
      </c>
      <c r="K713" t="s">
        <v>39</v>
      </c>
      <c r="L713" t="s">
        <v>29</v>
      </c>
      <c r="M713">
        <v>4</v>
      </c>
      <c r="N713" t="s">
        <v>51</v>
      </c>
      <c r="O713">
        <v>35</v>
      </c>
      <c r="P713" t="s">
        <v>29</v>
      </c>
      <c r="Q713" t="s">
        <v>48</v>
      </c>
      <c r="R713">
        <v>1</v>
      </c>
      <c r="S713" t="s">
        <v>32</v>
      </c>
      <c r="T713">
        <v>1</v>
      </c>
      <c r="U713" t="s">
        <v>29</v>
      </c>
      <c r="V713" t="s">
        <v>33</v>
      </c>
      <c r="W713" t="s">
        <v>40</v>
      </c>
    </row>
    <row r="714" spans="1:23">
      <c r="A714" t="s">
        <v>41</v>
      </c>
      <c r="B714">
        <v>21</v>
      </c>
      <c r="C714" t="str">
        <f t="shared" si="22"/>
        <v>1_2_years</v>
      </c>
      <c r="D714" t="s">
        <v>36</v>
      </c>
      <c r="E714" t="s">
        <v>53</v>
      </c>
      <c r="F714">
        <v>2476</v>
      </c>
      <c r="G714" t="str">
        <f t="shared" si="23"/>
        <v>up_2000</v>
      </c>
      <c r="H714" t="s">
        <v>26</v>
      </c>
      <c r="I714" t="s">
        <v>27</v>
      </c>
      <c r="J714">
        <v>4</v>
      </c>
      <c r="K714" t="s">
        <v>28</v>
      </c>
      <c r="L714" t="s">
        <v>29</v>
      </c>
      <c r="M714">
        <v>4</v>
      </c>
      <c r="N714" t="s">
        <v>30</v>
      </c>
      <c r="O714">
        <v>46</v>
      </c>
      <c r="P714" t="s">
        <v>29</v>
      </c>
      <c r="Q714" t="s">
        <v>31</v>
      </c>
      <c r="R714">
        <v>1</v>
      </c>
      <c r="S714" t="s">
        <v>56</v>
      </c>
      <c r="T714">
        <v>1</v>
      </c>
      <c r="U714" t="s">
        <v>33</v>
      </c>
      <c r="V714" t="s">
        <v>33</v>
      </c>
      <c r="W714" t="s">
        <v>34</v>
      </c>
    </row>
    <row r="715" spans="1:23">
      <c r="A715" t="s">
        <v>23</v>
      </c>
      <c r="B715">
        <v>9</v>
      </c>
      <c r="C715" t="str">
        <f t="shared" si="22"/>
        <v>lo_1_year</v>
      </c>
      <c r="D715" t="s">
        <v>24</v>
      </c>
      <c r="E715" t="s">
        <v>25</v>
      </c>
      <c r="F715">
        <v>1138</v>
      </c>
      <c r="G715" t="str">
        <f t="shared" si="23"/>
        <v>1000_2000</v>
      </c>
      <c r="H715" t="s">
        <v>37</v>
      </c>
      <c r="I715" t="s">
        <v>38</v>
      </c>
      <c r="J715">
        <v>4</v>
      </c>
      <c r="K715" t="s">
        <v>28</v>
      </c>
      <c r="L715" t="s">
        <v>29</v>
      </c>
      <c r="M715">
        <v>4</v>
      </c>
      <c r="N715" t="s">
        <v>30</v>
      </c>
      <c r="O715">
        <v>25</v>
      </c>
      <c r="P715" t="s">
        <v>29</v>
      </c>
      <c r="Q715" t="s">
        <v>31</v>
      </c>
      <c r="R715">
        <v>2</v>
      </c>
      <c r="S715" t="s">
        <v>44</v>
      </c>
      <c r="T715">
        <v>1</v>
      </c>
      <c r="U715" t="s">
        <v>29</v>
      </c>
      <c r="V715" t="s">
        <v>33</v>
      </c>
      <c r="W715" t="s">
        <v>34</v>
      </c>
    </row>
    <row r="716" spans="1:23">
      <c r="A716" t="s">
        <v>35</v>
      </c>
      <c r="B716">
        <v>60</v>
      </c>
      <c r="C716" t="str">
        <f t="shared" si="22"/>
        <v>up_2_years</v>
      </c>
      <c r="D716" t="s">
        <v>36</v>
      </c>
      <c r="E716" t="s">
        <v>50</v>
      </c>
      <c r="F716">
        <v>14027</v>
      </c>
      <c r="G716" t="str">
        <f t="shared" si="23"/>
        <v>up_2000</v>
      </c>
      <c r="H716" t="s">
        <v>37</v>
      </c>
      <c r="I716" t="s">
        <v>43</v>
      </c>
      <c r="J716">
        <v>4</v>
      </c>
      <c r="K716" t="s">
        <v>28</v>
      </c>
      <c r="L716" t="s">
        <v>29</v>
      </c>
      <c r="M716">
        <v>2</v>
      </c>
      <c r="N716" t="s">
        <v>51</v>
      </c>
      <c r="O716">
        <v>27</v>
      </c>
      <c r="P716" t="s">
        <v>29</v>
      </c>
      <c r="Q716" t="s">
        <v>31</v>
      </c>
      <c r="R716">
        <v>1</v>
      </c>
      <c r="S716" t="s">
        <v>56</v>
      </c>
      <c r="T716">
        <v>1</v>
      </c>
      <c r="U716" t="s">
        <v>33</v>
      </c>
      <c r="V716" t="s">
        <v>33</v>
      </c>
      <c r="W716" t="s">
        <v>40</v>
      </c>
    </row>
    <row r="717" spans="1:23">
      <c r="A717" t="s">
        <v>41</v>
      </c>
      <c r="B717">
        <v>30</v>
      </c>
      <c r="C717" t="str">
        <f t="shared" si="22"/>
        <v>up_2_years</v>
      </c>
      <c r="D717" t="s">
        <v>24</v>
      </c>
      <c r="E717" t="s">
        <v>53</v>
      </c>
      <c r="F717">
        <v>7596</v>
      </c>
      <c r="G717" t="str">
        <f t="shared" si="23"/>
        <v>up_2000</v>
      </c>
      <c r="H717" t="s">
        <v>26</v>
      </c>
      <c r="I717" t="s">
        <v>27</v>
      </c>
      <c r="J717">
        <v>1</v>
      </c>
      <c r="K717" t="s">
        <v>28</v>
      </c>
      <c r="L717" t="s">
        <v>29</v>
      </c>
      <c r="M717">
        <v>4</v>
      </c>
      <c r="N717" t="s">
        <v>54</v>
      </c>
      <c r="O717">
        <v>63</v>
      </c>
      <c r="P717" t="s">
        <v>29</v>
      </c>
      <c r="Q717" t="s">
        <v>31</v>
      </c>
      <c r="R717">
        <v>2</v>
      </c>
      <c r="S717" t="s">
        <v>32</v>
      </c>
      <c r="T717">
        <v>1</v>
      </c>
      <c r="U717" t="s">
        <v>29</v>
      </c>
      <c r="V717" t="s">
        <v>33</v>
      </c>
      <c r="W717" t="s">
        <v>34</v>
      </c>
    </row>
    <row r="718" spans="1:23">
      <c r="A718" t="s">
        <v>41</v>
      </c>
      <c r="B718">
        <v>30</v>
      </c>
      <c r="C718" t="str">
        <f t="shared" si="22"/>
        <v>up_2_years</v>
      </c>
      <c r="D718" t="s">
        <v>24</v>
      </c>
      <c r="E718" t="s">
        <v>25</v>
      </c>
      <c r="F718">
        <v>3077</v>
      </c>
      <c r="G718" t="str">
        <f t="shared" si="23"/>
        <v>up_2000</v>
      </c>
      <c r="H718" t="s">
        <v>26</v>
      </c>
      <c r="I718" t="s">
        <v>27</v>
      </c>
      <c r="J718">
        <v>3</v>
      </c>
      <c r="K718" t="s">
        <v>28</v>
      </c>
      <c r="L718" t="s">
        <v>29</v>
      </c>
      <c r="M718">
        <v>2</v>
      </c>
      <c r="N718" t="s">
        <v>54</v>
      </c>
      <c r="O718">
        <v>40</v>
      </c>
      <c r="P718" t="s">
        <v>29</v>
      </c>
      <c r="Q718" t="s">
        <v>31</v>
      </c>
      <c r="R718">
        <v>2</v>
      </c>
      <c r="S718" t="s">
        <v>32</v>
      </c>
      <c r="T718">
        <v>2</v>
      </c>
      <c r="U718" t="s">
        <v>33</v>
      </c>
      <c r="V718" t="s">
        <v>33</v>
      </c>
      <c r="W718" t="s">
        <v>34</v>
      </c>
    </row>
    <row r="719" spans="1:23">
      <c r="A719" t="s">
        <v>41</v>
      </c>
      <c r="B719">
        <v>18</v>
      </c>
      <c r="C719" t="str">
        <f t="shared" si="22"/>
        <v>1_2_years</v>
      </c>
      <c r="D719" t="s">
        <v>36</v>
      </c>
      <c r="E719" t="s">
        <v>25</v>
      </c>
      <c r="F719">
        <v>1505</v>
      </c>
      <c r="G719" t="str">
        <f t="shared" si="23"/>
        <v>1000_2000</v>
      </c>
      <c r="H719" t="s">
        <v>37</v>
      </c>
      <c r="I719" t="s">
        <v>38</v>
      </c>
      <c r="J719">
        <v>4</v>
      </c>
      <c r="K719" t="s">
        <v>28</v>
      </c>
      <c r="L719" t="s">
        <v>29</v>
      </c>
      <c r="M719">
        <v>2</v>
      </c>
      <c r="N719" t="s">
        <v>51</v>
      </c>
      <c r="O719">
        <v>32</v>
      </c>
      <c r="P719" t="s">
        <v>29</v>
      </c>
      <c r="Q719" t="s">
        <v>48</v>
      </c>
      <c r="R719">
        <v>1</v>
      </c>
      <c r="S719" t="s">
        <v>56</v>
      </c>
      <c r="T719">
        <v>1</v>
      </c>
      <c r="U719" t="s">
        <v>33</v>
      </c>
      <c r="V719" t="s">
        <v>33</v>
      </c>
      <c r="W719" t="s">
        <v>34</v>
      </c>
    </row>
    <row r="720" spans="1:23">
      <c r="A720" t="s">
        <v>67</v>
      </c>
      <c r="B720">
        <v>24</v>
      </c>
      <c r="C720" t="str">
        <f t="shared" si="22"/>
        <v>1_2_years</v>
      </c>
      <c r="D720" t="s">
        <v>24</v>
      </c>
      <c r="E720" t="s">
        <v>25</v>
      </c>
      <c r="F720">
        <v>3148</v>
      </c>
      <c r="G720" t="str">
        <f t="shared" si="23"/>
        <v>up_2000</v>
      </c>
      <c r="H720" t="s">
        <v>26</v>
      </c>
      <c r="I720" t="s">
        <v>38</v>
      </c>
      <c r="J720">
        <v>3</v>
      </c>
      <c r="K720" t="s">
        <v>28</v>
      </c>
      <c r="L720" t="s">
        <v>29</v>
      </c>
      <c r="M720">
        <v>2</v>
      </c>
      <c r="N720" t="s">
        <v>54</v>
      </c>
      <c r="O720">
        <v>31</v>
      </c>
      <c r="P720" t="s">
        <v>29</v>
      </c>
      <c r="Q720" t="s">
        <v>31</v>
      </c>
      <c r="R720">
        <v>2</v>
      </c>
      <c r="S720" t="s">
        <v>32</v>
      </c>
      <c r="T720">
        <v>1</v>
      </c>
      <c r="U720" t="s">
        <v>33</v>
      </c>
      <c r="V720" t="s">
        <v>33</v>
      </c>
      <c r="W720" t="s">
        <v>34</v>
      </c>
    </row>
    <row r="721" spans="1:23">
      <c r="A721" t="s">
        <v>35</v>
      </c>
      <c r="B721">
        <v>20</v>
      </c>
      <c r="C721" t="str">
        <f t="shared" si="22"/>
        <v>1_2_years</v>
      </c>
      <c r="D721" t="s">
        <v>64</v>
      </c>
      <c r="E721" t="s">
        <v>53</v>
      </c>
      <c r="F721">
        <v>6148</v>
      </c>
      <c r="G721" t="str">
        <f t="shared" si="23"/>
        <v>up_2000</v>
      </c>
      <c r="H721" t="s">
        <v>63</v>
      </c>
      <c r="I721" t="s">
        <v>27</v>
      </c>
      <c r="J721">
        <v>3</v>
      </c>
      <c r="K721" t="s">
        <v>60</v>
      </c>
      <c r="L721" t="s">
        <v>29</v>
      </c>
      <c r="M721">
        <v>4</v>
      </c>
      <c r="N721" t="s">
        <v>54</v>
      </c>
      <c r="O721">
        <v>31</v>
      </c>
      <c r="P721" t="s">
        <v>65</v>
      </c>
      <c r="Q721" t="s">
        <v>31</v>
      </c>
      <c r="R721">
        <v>2</v>
      </c>
      <c r="S721" t="s">
        <v>32</v>
      </c>
      <c r="T721">
        <v>1</v>
      </c>
      <c r="U721" t="s">
        <v>33</v>
      </c>
      <c r="V721" t="s">
        <v>33</v>
      </c>
      <c r="W721" t="s">
        <v>34</v>
      </c>
    </row>
    <row r="722" spans="1:23">
      <c r="A722" t="s">
        <v>67</v>
      </c>
      <c r="B722">
        <v>9</v>
      </c>
      <c r="C722" t="str">
        <f t="shared" si="22"/>
        <v>lo_1_year</v>
      </c>
      <c r="D722" t="s">
        <v>64</v>
      </c>
      <c r="E722" t="s">
        <v>25</v>
      </c>
      <c r="F722">
        <v>1337</v>
      </c>
      <c r="G722" t="str">
        <f t="shared" si="23"/>
        <v>1000_2000</v>
      </c>
      <c r="H722" t="s">
        <v>37</v>
      </c>
      <c r="I722" t="s">
        <v>61</v>
      </c>
      <c r="J722">
        <v>4</v>
      </c>
      <c r="K722" t="s">
        <v>28</v>
      </c>
      <c r="L722" t="s">
        <v>29</v>
      </c>
      <c r="M722">
        <v>2</v>
      </c>
      <c r="N722" t="s">
        <v>54</v>
      </c>
      <c r="O722">
        <v>34</v>
      </c>
      <c r="P722" t="s">
        <v>29</v>
      </c>
      <c r="Q722" t="s">
        <v>31</v>
      </c>
      <c r="R722">
        <v>2</v>
      </c>
      <c r="S722" t="s">
        <v>56</v>
      </c>
      <c r="T722">
        <v>1</v>
      </c>
      <c r="U722" t="s">
        <v>33</v>
      </c>
      <c r="V722" t="s">
        <v>33</v>
      </c>
      <c r="W722" t="s">
        <v>40</v>
      </c>
    </row>
    <row r="723" spans="1:23">
      <c r="A723" t="s">
        <v>35</v>
      </c>
      <c r="B723">
        <v>6</v>
      </c>
      <c r="C723" t="str">
        <f t="shared" si="22"/>
        <v>lo_1_year</v>
      </c>
      <c r="D723" t="s">
        <v>68</v>
      </c>
      <c r="E723" t="s">
        <v>42</v>
      </c>
      <c r="F723">
        <v>433</v>
      </c>
      <c r="G723" t="str">
        <f t="shared" si="23"/>
        <v>lo_1000</v>
      </c>
      <c r="H723" t="s">
        <v>57</v>
      </c>
      <c r="I723" t="s">
        <v>61</v>
      </c>
      <c r="J723">
        <v>4</v>
      </c>
      <c r="K723" t="s">
        <v>39</v>
      </c>
      <c r="L723" t="s">
        <v>29</v>
      </c>
      <c r="M723">
        <v>2</v>
      </c>
      <c r="N723" t="s">
        <v>47</v>
      </c>
      <c r="O723">
        <v>24</v>
      </c>
      <c r="P723" t="s">
        <v>65</v>
      </c>
      <c r="Q723" t="s">
        <v>55</v>
      </c>
      <c r="R723">
        <v>1</v>
      </c>
      <c r="S723" t="s">
        <v>32</v>
      </c>
      <c r="T723">
        <v>2</v>
      </c>
      <c r="U723" t="s">
        <v>29</v>
      </c>
      <c r="V723" t="s">
        <v>33</v>
      </c>
      <c r="W723" t="s">
        <v>40</v>
      </c>
    </row>
    <row r="724" spans="1:23">
      <c r="A724" t="s">
        <v>23</v>
      </c>
      <c r="B724">
        <v>12</v>
      </c>
      <c r="C724" t="str">
        <f t="shared" si="22"/>
        <v>lo_1_year</v>
      </c>
      <c r="D724" t="s">
        <v>36</v>
      </c>
      <c r="E724" t="s">
        <v>50</v>
      </c>
      <c r="F724">
        <v>1228</v>
      </c>
      <c r="G724" t="str">
        <f t="shared" si="23"/>
        <v>1000_2000</v>
      </c>
      <c r="H724" t="s">
        <v>37</v>
      </c>
      <c r="I724" t="s">
        <v>38</v>
      </c>
      <c r="J724">
        <v>4</v>
      </c>
      <c r="K724" t="s">
        <v>39</v>
      </c>
      <c r="L724" t="s">
        <v>29</v>
      </c>
      <c r="M724">
        <v>2</v>
      </c>
      <c r="N724" t="s">
        <v>30</v>
      </c>
      <c r="O724">
        <v>24</v>
      </c>
      <c r="P724" t="s">
        <v>29</v>
      </c>
      <c r="Q724" t="s">
        <v>31</v>
      </c>
      <c r="R724">
        <v>1</v>
      </c>
      <c r="S724" t="s">
        <v>44</v>
      </c>
      <c r="T724">
        <v>1</v>
      </c>
      <c r="U724" t="s">
        <v>29</v>
      </c>
      <c r="V724" t="s">
        <v>33</v>
      </c>
      <c r="W724" t="s">
        <v>40</v>
      </c>
    </row>
    <row r="725" spans="1:23">
      <c r="A725" t="s">
        <v>35</v>
      </c>
      <c r="B725">
        <v>9</v>
      </c>
      <c r="C725" t="str">
        <f t="shared" si="22"/>
        <v>lo_1_year</v>
      </c>
      <c r="D725" t="s">
        <v>36</v>
      </c>
      <c r="E725" t="s">
        <v>25</v>
      </c>
      <c r="F725">
        <v>790</v>
      </c>
      <c r="G725" t="str">
        <f t="shared" si="23"/>
        <v>lo_1000</v>
      </c>
      <c r="H725" t="s">
        <v>52</v>
      </c>
      <c r="I725" t="s">
        <v>38</v>
      </c>
      <c r="J725">
        <v>4</v>
      </c>
      <c r="K725" t="s">
        <v>39</v>
      </c>
      <c r="L725" t="s">
        <v>29</v>
      </c>
      <c r="M725">
        <v>3</v>
      </c>
      <c r="N725" t="s">
        <v>30</v>
      </c>
      <c r="O725">
        <v>66</v>
      </c>
      <c r="P725" t="s">
        <v>29</v>
      </c>
      <c r="Q725" t="s">
        <v>31</v>
      </c>
      <c r="R725">
        <v>1</v>
      </c>
      <c r="S725" t="s">
        <v>44</v>
      </c>
      <c r="T725">
        <v>1</v>
      </c>
      <c r="U725" t="s">
        <v>29</v>
      </c>
      <c r="V725" t="s">
        <v>33</v>
      </c>
      <c r="W725" t="s">
        <v>34</v>
      </c>
    </row>
    <row r="726" spans="1:23">
      <c r="A726" t="s">
        <v>41</v>
      </c>
      <c r="B726">
        <v>27</v>
      </c>
      <c r="C726" t="str">
        <f t="shared" si="22"/>
        <v>up_2_years</v>
      </c>
      <c r="D726" t="s">
        <v>36</v>
      </c>
      <c r="E726" t="s">
        <v>50</v>
      </c>
      <c r="F726">
        <v>2570</v>
      </c>
      <c r="G726" t="str">
        <f t="shared" si="23"/>
        <v>up_2000</v>
      </c>
      <c r="H726" t="s">
        <v>37</v>
      </c>
      <c r="I726" t="s">
        <v>38</v>
      </c>
      <c r="J726">
        <v>3</v>
      </c>
      <c r="K726" t="s">
        <v>39</v>
      </c>
      <c r="L726" t="s">
        <v>29</v>
      </c>
      <c r="M726">
        <v>3</v>
      </c>
      <c r="N726" t="s">
        <v>30</v>
      </c>
      <c r="O726">
        <v>21</v>
      </c>
      <c r="P726" t="s">
        <v>29</v>
      </c>
      <c r="Q726" t="s">
        <v>55</v>
      </c>
      <c r="R726">
        <v>1</v>
      </c>
      <c r="S726" t="s">
        <v>32</v>
      </c>
      <c r="T726">
        <v>1</v>
      </c>
      <c r="U726" t="s">
        <v>29</v>
      </c>
      <c r="V726" t="s">
        <v>33</v>
      </c>
      <c r="W726" t="s">
        <v>40</v>
      </c>
    </row>
    <row r="727" spans="1:23">
      <c r="A727" t="s">
        <v>41</v>
      </c>
      <c r="B727">
        <v>6</v>
      </c>
      <c r="C727" t="str">
        <f t="shared" si="22"/>
        <v>lo_1_year</v>
      </c>
      <c r="D727" t="s">
        <v>24</v>
      </c>
      <c r="E727" t="s">
        <v>50</v>
      </c>
      <c r="F727">
        <v>250</v>
      </c>
      <c r="G727" t="str">
        <f t="shared" si="23"/>
        <v>lo_1000</v>
      </c>
      <c r="H727" t="s">
        <v>57</v>
      </c>
      <c r="I727" t="s">
        <v>38</v>
      </c>
      <c r="J727">
        <v>2</v>
      </c>
      <c r="K727" t="s">
        <v>39</v>
      </c>
      <c r="L727" t="s">
        <v>29</v>
      </c>
      <c r="M727">
        <v>2</v>
      </c>
      <c r="N727" t="s">
        <v>30</v>
      </c>
      <c r="O727">
        <v>41</v>
      </c>
      <c r="P727" t="s">
        <v>65</v>
      </c>
      <c r="Q727" t="s">
        <v>31</v>
      </c>
      <c r="R727">
        <v>2</v>
      </c>
      <c r="S727" t="s">
        <v>44</v>
      </c>
      <c r="T727">
        <v>1</v>
      </c>
      <c r="U727" t="s">
        <v>29</v>
      </c>
      <c r="V727" t="s">
        <v>33</v>
      </c>
      <c r="W727" t="s">
        <v>34</v>
      </c>
    </row>
    <row r="728" spans="1:23">
      <c r="A728" t="s">
        <v>41</v>
      </c>
      <c r="B728">
        <v>15</v>
      </c>
      <c r="C728" t="str">
        <f t="shared" si="22"/>
        <v>1_2_years</v>
      </c>
      <c r="D728" t="s">
        <v>24</v>
      </c>
      <c r="E728" t="s">
        <v>25</v>
      </c>
      <c r="F728">
        <v>1316</v>
      </c>
      <c r="G728" t="str">
        <f t="shared" si="23"/>
        <v>1000_2000</v>
      </c>
      <c r="H728" t="s">
        <v>52</v>
      </c>
      <c r="I728" t="s">
        <v>38</v>
      </c>
      <c r="J728">
        <v>2</v>
      </c>
      <c r="K728" t="s">
        <v>60</v>
      </c>
      <c r="L728" t="s">
        <v>29</v>
      </c>
      <c r="M728">
        <v>2</v>
      </c>
      <c r="N728" t="s">
        <v>47</v>
      </c>
      <c r="O728">
        <v>47</v>
      </c>
      <c r="P728" t="s">
        <v>29</v>
      </c>
      <c r="Q728" t="s">
        <v>31</v>
      </c>
      <c r="R728">
        <v>2</v>
      </c>
      <c r="S728" t="s">
        <v>44</v>
      </c>
      <c r="T728">
        <v>1</v>
      </c>
      <c r="U728" t="s">
        <v>29</v>
      </c>
      <c r="V728" t="s">
        <v>33</v>
      </c>
      <c r="W728" t="s">
        <v>34</v>
      </c>
    </row>
    <row r="729" spans="1:23">
      <c r="A729" t="s">
        <v>23</v>
      </c>
      <c r="B729">
        <v>18</v>
      </c>
      <c r="C729" t="str">
        <f t="shared" si="22"/>
        <v>1_2_years</v>
      </c>
      <c r="D729" t="s">
        <v>36</v>
      </c>
      <c r="E729" t="s">
        <v>25</v>
      </c>
      <c r="F729">
        <v>1882</v>
      </c>
      <c r="G729" t="str">
        <f t="shared" si="23"/>
        <v>1000_2000</v>
      </c>
      <c r="H729" t="s">
        <v>37</v>
      </c>
      <c r="I729" t="s">
        <v>38</v>
      </c>
      <c r="J729">
        <v>4</v>
      </c>
      <c r="K729" t="s">
        <v>39</v>
      </c>
      <c r="L729" t="s">
        <v>29</v>
      </c>
      <c r="M729">
        <v>4</v>
      </c>
      <c r="N729" t="s">
        <v>54</v>
      </c>
      <c r="O729">
        <v>25</v>
      </c>
      <c r="P729" t="s">
        <v>65</v>
      </c>
      <c r="Q729" t="s">
        <v>55</v>
      </c>
      <c r="R729">
        <v>2</v>
      </c>
      <c r="S729" t="s">
        <v>32</v>
      </c>
      <c r="T729">
        <v>1</v>
      </c>
      <c r="U729" t="s">
        <v>29</v>
      </c>
      <c r="V729" t="s">
        <v>33</v>
      </c>
      <c r="W729" t="s">
        <v>40</v>
      </c>
    </row>
    <row r="730" spans="1:23">
      <c r="A730" t="s">
        <v>35</v>
      </c>
      <c r="B730">
        <v>48</v>
      </c>
      <c r="C730" t="str">
        <f t="shared" si="22"/>
        <v>up_2_years</v>
      </c>
      <c r="D730" t="s">
        <v>68</v>
      </c>
      <c r="E730" t="s">
        <v>62</v>
      </c>
      <c r="F730">
        <v>6416</v>
      </c>
      <c r="G730" t="str">
        <f t="shared" si="23"/>
        <v>up_2000</v>
      </c>
      <c r="H730" t="s">
        <v>37</v>
      </c>
      <c r="I730" t="s">
        <v>27</v>
      </c>
      <c r="J730">
        <v>4</v>
      </c>
      <c r="K730" t="s">
        <v>39</v>
      </c>
      <c r="L730" t="s">
        <v>29</v>
      </c>
      <c r="M730">
        <v>3</v>
      </c>
      <c r="N730" t="s">
        <v>51</v>
      </c>
      <c r="O730">
        <v>59</v>
      </c>
      <c r="P730" t="s">
        <v>29</v>
      </c>
      <c r="Q730" t="s">
        <v>55</v>
      </c>
      <c r="R730">
        <v>1</v>
      </c>
      <c r="S730" t="s">
        <v>32</v>
      </c>
      <c r="T730">
        <v>1</v>
      </c>
      <c r="U730" t="s">
        <v>29</v>
      </c>
      <c r="V730" t="s">
        <v>33</v>
      </c>
      <c r="W730" t="s">
        <v>40</v>
      </c>
    </row>
    <row r="731" spans="1:23">
      <c r="A731" t="s">
        <v>67</v>
      </c>
      <c r="B731">
        <v>24</v>
      </c>
      <c r="C731" t="str">
        <f t="shared" si="22"/>
        <v>1_2_years</v>
      </c>
      <c r="D731" t="s">
        <v>24</v>
      </c>
      <c r="E731" t="s">
        <v>62</v>
      </c>
      <c r="F731">
        <v>1275</v>
      </c>
      <c r="G731" t="str">
        <f t="shared" si="23"/>
        <v>1000_2000</v>
      </c>
      <c r="H731" t="s">
        <v>57</v>
      </c>
      <c r="I731" t="s">
        <v>38</v>
      </c>
      <c r="J731">
        <v>2</v>
      </c>
      <c r="K731" t="s">
        <v>58</v>
      </c>
      <c r="L731" t="s">
        <v>29</v>
      </c>
      <c r="M731">
        <v>4</v>
      </c>
      <c r="N731" t="s">
        <v>30</v>
      </c>
      <c r="O731">
        <v>36</v>
      </c>
      <c r="P731" t="s">
        <v>29</v>
      </c>
      <c r="Q731" t="s">
        <v>31</v>
      </c>
      <c r="R731">
        <v>2</v>
      </c>
      <c r="S731" t="s">
        <v>32</v>
      </c>
      <c r="T731">
        <v>1</v>
      </c>
      <c r="U731" t="s">
        <v>33</v>
      </c>
      <c r="V731" t="s">
        <v>33</v>
      </c>
      <c r="W731" t="s">
        <v>34</v>
      </c>
    </row>
    <row r="732" spans="1:23">
      <c r="A732" t="s">
        <v>35</v>
      </c>
      <c r="B732">
        <v>24</v>
      </c>
      <c r="C732" t="str">
        <f t="shared" si="22"/>
        <v>1_2_years</v>
      </c>
      <c r="D732" t="s">
        <v>49</v>
      </c>
      <c r="E732" t="s">
        <v>25</v>
      </c>
      <c r="F732">
        <v>6403</v>
      </c>
      <c r="G732" t="str">
        <f t="shared" si="23"/>
        <v>up_2000</v>
      </c>
      <c r="H732" t="s">
        <v>37</v>
      </c>
      <c r="I732" t="s">
        <v>61</v>
      </c>
      <c r="J732">
        <v>1</v>
      </c>
      <c r="K732" t="s">
        <v>28</v>
      </c>
      <c r="L732" t="s">
        <v>29</v>
      </c>
      <c r="M732">
        <v>2</v>
      </c>
      <c r="N732" t="s">
        <v>54</v>
      </c>
      <c r="O732">
        <v>33</v>
      </c>
      <c r="P732" t="s">
        <v>29</v>
      </c>
      <c r="Q732" t="s">
        <v>31</v>
      </c>
      <c r="R732">
        <v>1</v>
      </c>
      <c r="S732" t="s">
        <v>32</v>
      </c>
      <c r="T732">
        <v>1</v>
      </c>
      <c r="U732" t="s">
        <v>29</v>
      </c>
      <c r="V732" t="s">
        <v>33</v>
      </c>
      <c r="W732" t="s">
        <v>34</v>
      </c>
    </row>
    <row r="733" spans="1:23">
      <c r="A733" t="s">
        <v>23</v>
      </c>
      <c r="B733">
        <v>24</v>
      </c>
      <c r="C733" t="str">
        <f t="shared" si="22"/>
        <v>1_2_years</v>
      </c>
      <c r="D733" t="s">
        <v>36</v>
      </c>
      <c r="E733" t="s">
        <v>25</v>
      </c>
      <c r="F733">
        <v>1987</v>
      </c>
      <c r="G733" t="str">
        <f t="shared" si="23"/>
        <v>1000_2000</v>
      </c>
      <c r="H733" t="s">
        <v>37</v>
      </c>
      <c r="I733" t="s">
        <v>38</v>
      </c>
      <c r="J733">
        <v>2</v>
      </c>
      <c r="K733" t="s">
        <v>28</v>
      </c>
      <c r="L733" t="s">
        <v>29</v>
      </c>
      <c r="M733">
        <v>4</v>
      </c>
      <c r="N733" t="s">
        <v>30</v>
      </c>
      <c r="O733">
        <v>21</v>
      </c>
      <c r="P733" t="s">
        <v>29</v>
      </c>
      <c r="Q733" t="s">
        <v>55</v>
      </c>
      <c r="R733">
        <v>1</v>
      </c>
      <c r="S733" t="s">
        <v>44</v>
      </c>
      <c r="T733">
        <v>2</v>
      </c>
      <c r="U733" t="s">
        <v>29</v>
      </c>
      <c r="V733" t="s">
        <v>33</v>
      </c>
      <c r="W733" t="s">
        <v>40</v>
      </c>
    </row>
    <row r="734" spans="1:23">
      <c r="A734" t="s">
        <v>35</v>
      </c>
      <c r="B734">
        <v>8</v>
      </c>
      <c r="C734" t="str">
        <f t="shared" si="22"/>
        <v>lo_1_year</v>
      </c>
      <c r="D734" t="s">
        <v>36</v>
      </c>
      <c r="E734" t="s">
        <v>25</v>
      </c>
      <c r="F734">
        <v>760</v>
      </c>
      <c r="G734" t="str">
        <f t="shared" si="23"/>
        <v>lo_1000</v>
      </c>
      <c r="H734" t="s">
        <v>37</v>
      </c>
      <c r="I734" t="s">
        <v>43</v>
      </c>
      <c r="J734">
        <v>4</v>
      </c>
      <c r="K734" t="s">
        <v>39</v>
      </c>
      <c r="L734" t="s">
        <v>46</v>
      </c>
      <c r="M734">
        <v>2</v>
      </c>
      <c r="N734" t="s">
        <v>30</v>
      </c>
      <c r="O734">
        <v>44</v>
      </c>
      <c r="P734" t="s">
        <v>29</v>
      </c>
      <c r="Q734" t="s">
        <v>31</v>
      </c>
      <c r="R734">
        <v>1</v>
      </c>
      <c r="S734" t="s">
        <v>44</v>
      </c>
      <c r="T734">
        <v>1</v>
      </c>
      <c r="U734" t="s">
        <v>29</v>
      </c>
      <c r="V734" t="s">
        <v>33</v>
      </c>
      <c r="W734" t="s">
        <v>34</v>
      </c>
    </row>
    <row r="735" spans="1:23">
      <c r="A735" t="s">
        <v>41</v>
      </c>
      <c r="B735">
        <v>24</v>
      </c>
      <c r="C735" t="str">
        <f t="shared" si="22"/>
        <v>1_2_years</v>
      </c>
      <c r="D735" t="s">
        <v>36</v>
      </c>
      <c r="E735" t="s">
        <v>53</v>
      </c>
      <c r="F735">
        <v>2603</v>
      </c>
      <c r="G735" t="str">
        <f t="shared" si="23"/>
        <v>up_2000</v>
      </c>
      <c r="H735" t="s">
        <v>57</v>
      </c>
      <c r="I735" t="s">
        <v>38</v>
      </c>
      <c r="J735">
        <v>2</v>
      </c>
      <c r="K735" t="s">
        <v>39</v>
      </c>
      <c r="L735" t="s">
        <v>29</v>
      </c>
      <c r="M735">
        <v>4</v>
      </c>
      <c r="N735" t="s">
        <v>54</v>
      </c>
      <c r="O735">
        <v>28</v>
      </c>
      <c r="P735" t="s">
        <v>29</v>
      </c>
      <c r="Q735" t="s">
        <v>55</v>
      </c>
      <c r="R735">
        <v>1</v>
      </c>
      <c r="S735" t="s">
        <v>32</v>
      </c>
      <c r="T735">
        <v>1</v>
      </c>
      <c r="U735" t="s">
        <v>33</v>
      </c>
      <c r="V735" t="s">
        <v>33</v>
      </c>
      <c r="W735" t="s">
        <v>34</v>
      </c>
    </row>
    <row r="736" spans="1:23">
      <c r="A736" t="s">
        <v>41</v>
      </c>
      <c r="B736">
        <v>4</v>
      </c>
      <c r="C736" t="str">
        <f t="shared" si="22"/>
        <v>lo_1_year</v>
      </c>
      <c r="D736" t="s">
        <v>24</v>
      </c>
      <c r="E736" t="s">
        <v>50</v>
      </c>
      <c r="F736">
        <v>3380</v>
      </c>
      <c r="G736" t="str">
        <f t="shared" si="23"/>
        <v>up_2000</v>
      </c>
      <c r="H736" t="s">
        <v>37</v>
      </c>
      <c r="I736" t="s">
        <v>43</v>
      </c>
      <c r="J736">
        <v>1</v>
      </c>
      <c r="K736" t="s">
        <v>39</v>
      </c>
      <c r="L736" t="s">
        <v>29</v>
      </c>
      <c r="M736">
        <v>1</v>
      </c>
      <c r="N736" t="s">
        <v>30</v>
      </c>
      <c r="O736">
        <v>37</v>
      </c>
      <c r="P736" t="s">
        <v>29</v>
      </c>
      <c r="Q736" t="s">
        <v>31</v>
      </c>
      <c r="R736">
        <v>1</v>
      </c>
      <c r="S736" t="s">
        <v>32</v>
      </c>
      <c r="T736">
        <v>2</v>
      </c>
      <c r="U736" t="s">
        <v>29</v>
      </c>
      <c r="V736" t="s">
        <v>33</v>
      </c>
      <c r="W736" t="s">
        <v>34</v>
      </c>
    </row>
    <row r="737" spans="1:23">
      <c r="A737" t="s">
        <v>35</v>
      </c>
      <c r="B737">
        <v>36</v>
      </c>
      <c r="C737" t="str">
        <f t="shared" si="22"/>
        <v>up_2_years</v>
      </c>
      <c r="D737" t="s">
        <v>68</v>
      </c>
      <c r="E737" t="s">
        <v>71</v>
      </c>
      <c r="F737">
        <v>3990</v>
      </c>
      <c r="G737" t="str">
        <f t="shared" si="23"/>
        <v>up_2000</v>
      </c>
      <c r="H737" t="s">
        <v>26</v>
      </c>
      <c r="I737" t="s">
        <v>61</v>
      </c>
      <c r="J737">
        <v>3</v>
      </c>
      <c r="K737" t="s">
        <v>39</v>
      </c>
      <c r="L737" t="s">
        <v>29</v>
      </c>
      <c r="M737">
        <v>2</v>
      </c>
      <c r="N737" t="s">
        <v>51</v>
      </c>
      <c r="O737">
        <v>29</v>
      </c>
      <c r="P737" t="s">
        <v>65</v>
      </c>
      <c r="Q737" t="s">
        <v>31</v>
      </c>
      <c r="R737">
        <v>1</v>
      </c>
      <c r="S737" t="s">
        <v>73</v>
      </c>
      <c r="T737">
        <v>1</v>
      </c>
      <c r="U737" t="s">
        <v>29</v>
      </c>
      <c r="V737" t="s">
        <v>33</v>
      </c>
      <c r="W737" t="s">
        <v>34</v>
      </c>
    </row>
    <row r="738" spans="1:23">
      <c r="A738" t="s">
        <v>35</v>
      </c>
      <c r="B738">
        <v>24</v>
      </c>
      <c r="C738" t="str">
        <f t="shared" si="22"/>
        <v>1_2_years</v>
      </c>
      <c r="D738" t="s">
        <v>36</v>
      </c>
      <c r="E738" t="s">
        <v>53</v>
      </c>
      <c r="F738">
        <v>11560</v>
      </c>
      <c r="G738" t="str">
        <f t="shared" si="23"/>
        <v>up_2000</v>
      </c>
      <c r="H738" t="s">
        <v>37</v>
      </c>
      <c r="I738" t="s">
        <v>38</v>
      </c>
      <c r="J738">
        <v>1</v>
      </c>
      <c r="K738" t="s">
        <v>39</v>
      </c>
      <c r="L738" t="s">
        <v>29</v>
      </c>
      <c r="M738">
        <v>4</v>
      </c>
      <c r="N738" t="s">
        <v>54</v>
      </c>
      <c r="O738">
        <v>23</v>
      </c>
      <c r="P738" t="s">
        <v>29</v>
      </c>
      <c r="Q738" t="s">
        <v>55</v>
      </c>
      <c r="R738">
        <v>2</v>
      </c>
      <c r="S738" t="s">
        <v>56</v>
      </c>
      <c r="T738">
        <v>1</v>
      </c>
      <c r="U738" t="s">
        <v>29</v>
      </c>
      <c r="V738" t="s">
        <v>33</v>
      </c>
      <c r="W738" t="s">
        <v>40</v>
      </c>
    </row>
    <row r="739" spans="1:23">
      <c r="A739" t="s">
        <v>23</v>
      </c>
      <c r="B739">
        <v>18</v>
      </c>
      <c r="C739" t="str">
        <f t="shared" si="22"/>
        <v>1_2_years</v>
      </c>
      <c r="D739" t="s">
        <v>36</v>
      </c>
      <c r="E739" t="s">
        <v>50</v>
      </c>
      <c r="F739">
        <v>4380</v>
      </c>
      <c r="G739" t="str">
        <f t="shared" si="23"/>
        <v>up_2000</v>
      </c>
      <c r="H739" t="s">
        <v>63</v>
      </c>
      <c r="I739" t="s">
        <v>38</v>
      </c>
      <c r="J739">
        <v>3</v>
      </c>
      <c r="K739" t="s">
        <v>28</v>
      </c>
      <c r="L739" t="s">
        <v>29</v>
      </c>
      <c r="M739">
        <v>4</v>
      </c>
      <c r="N739" t="s">
        <v>54</v>
      </c>
      <c r="O739">
        <v>35</v>
      </c>
      <c r="P739" t="s">
        <v>29</v>
      </c>
      <c r="Q739" t="s">
        <v>31</v>
      </c>
      <c r="R739">
        <v>1</v>
      </c>
      <c r="S739" t="s">
        <v>44</v>
      </c>
      <c r="T739">
        <v>2</v>
      </c>
      <c r="U739" t="s">
        <v>33</v>
      </c>
      <c r="V739" t="s">
        <v>33</v>
      </c>
      <c r="W739" t="s">
        <v>34</v>
      </c>
    </row>
    <row r="740" spans="1:23">
      <c r="A740" t="s">
        <v>41</v>
      </c>
      <c r="B740">
        <v>6</v>
      </c>
      <c r="C740" t="str">
        <f t="shared" si="22"/>
        <v>lo_1_year</v>
      </c>
      <c r="D740" t="s">
        <v>24</v>
      </c>
      <c r="E740" t="s">
        <v>50</v>
      </c>
      <c r="F740">
        <v>6761</v>
      </c>
      <c r="G740" t="str">
        <f t="shared" si="23"/>
        <v>up_2000</v>
      </c>
      <c r="H740" t="s">
        <v>37</v>
      </c>
      <c r="I740" t="s">
        <v>43</v>
      </c>
      <c r="J740">
        <v>1</v>
      </c>
      <c r="K740" t="s">
        <v>28</v>
      </c>
      <c r="L740" t="s">
        <v>29</v>
      </c>
      <c r="M740">
        <v>3</v>
      </c>
      <c r="N740" t="s">
        <v>51</v>
      </c>
      <c r="O740">
        <v>45</v>
      </c>
      <c r="P740" t="s">
        <v>29</v>
      </c>
      <c r="Q740" t="s">
        <v>31</v>
      </c>
      <c r="R740">
        <v>2</v>
      </c>
      <c r="S740" t="s">
        <v>56</v>
      </c>
      <c r="T740">
        <v>2</v>
      </c>
      <c r="U740" t="s">
        <v>33</v>
      </c>
      <c r="V740" t="s">
        <v>33</v>
      </c>
      <c r="W740" t="s">
        <v>34</v>
      </c>
    </row>
    <row r="741" spans="1:23">
      <c r="A741" t="s">
        <v>35</v>
      </c>
      <c r="B741">
        <v>30</v>
      </c>
      <c r="C741" t="str">
        <f t="shared" si="22"/>
        <v>up_2_years</v>
      </c>
      <c r="D741" t="s">
        <v>64</v>
      </c>
      <c r="E741" t="s">
        <v>62</v>
      </c>
      <c r="F741">
        <v>4280</v>
      </c>
      <c r="G741" t="str">
        <f t="shared" si="23"/>
        <v>up_2000</v>
      </c>
      <c r="H741" t="s">
        <v>63</v>
      </c>
      <c r="I741" t="s">
        <v>38</v>
      </c>
      <c r="J741">
        <v>4</v>
      </c>
      <c r="K741" t="s">
        <v>39</v>
      </c>
      <c r="L741" t="s">
        <v>29</v>
      </c>
      <c r="M741">
        <v>4</v>
      </c>
      <c r="N741" t="s">
        <v>54</v>
      </c>
      <c r="O741">
        <v>26</v>
      </c>
      <c r="P741" t="s">
        <v>29</v>
      </c>
      <c r="Q741" t="s">
        <v>55</v>
      </c>
      <c r="R741">
        <v>2</v>
      </c>
      <c r="S741" t="s">
        <v>44</v>
      </c>
      <c r="T741">
        <v>1</v>
      </c>
      <c r="U741" t="s">
        <v>29</v>
      </c>
      <c r="V741" t="s">
        <v>33</v>
      </c>
      <c r="W741" t="s">
        <v>40</v>
      </c>
    </row>
    <row r="742" spans="1:23">
      <c r="A742" t="s">
        <v>23</v>
      </c>
      <c r="B742">
        <v>24</v>
      </c>
      <c r="C742" t="str">
        <f t="shared" si="22"/>
        <v>1_2_years</v>
      </c>
      <c r="D742" t="s">
        <v>68</v>
      </c>
      <c r="E742" t="s">
        <v>50</v>
      </c>
      <c r="F742">
        <v>2325</v>
      </c>
      <c r="G742" t="str">
        <f t="shared" si="23"/>
        <v>up_2000</v>
      </c>
      <c r="H742" t="s">
        <v>63</v>
      </c>
      <c r="I742" t="s">
        <v>43</v>
      </c>
      <c r="J742">
        <v>2</v>
      </c>
      <c r="K742" t="s">
        <v>28</v>
      </c>
      <c r="L742" t="s">
        <v>29</v>
      </c>
      <c r="M742">
        <v>3</v>
      </c>
      <c r="N742" t="s">
        <v>54</v>
      </c>
      <c r="O742">
        <v>32</v>
      </c>
      <c r="P742" t="s">
        <v>65</v>
      </c>
      <c r="Q742" t="s">
        <v>31</v>
      </c>
      <c r="R742">
        <v>1</v>
      </c>
      <c r="S742" t="s">
        <v>32</v>
      </c>
      <c r="T742">
        <v>1</v>
      </c>
      <c r="U742" t="s">
        <v>29</v>
      </c>
      <c r="V742" t="s">
        <v>33</v>
      </c>
      <c r="W742" t="s">
        <v>34</v>
      </c>
    </row>
    <row r="743" spans="1:23">
      <c r="A743" t="s">
        <v>35</v>
      </c>
      <c r="B743">
        <v>10</v>
      </c>
      <c r="C743" t="str">
        <f t="shared" si="22"/>
        <v>lo_1_year</v>
      </c>
      <c r="D743" t="s">
        <v>68</v>
      </c>
      <c r="E743" t="s">
        <v>25</v>
      </c>
      <c r="F743">
        <v>1048</v>
      </c>
      <c r="G743" t="str">
        <f t="shared" si="23"/>
        <v>1000_2000</v>
      </c>
      <c r="H743" t="s">
        <v>37</v>
      </c>
      <c r="I743" t="s">
        <v>38</v>
      </c>
      <c r="J743">
        <v>4</v>
      </c>
      <c r="K743" t="s">
        <v>28</v>
      </c>
      <c r="L743" t="s">
        <v>29</v>
      </c>
      <c r="M743">
        <v>4</v>
      </c>
      <c r="N743" t="s">
        <v>30</v>
      </c>
      <c r="O743">
        <v>23</v>
      </c>
      <c r="P743" t="s">
        <v>69</v>
      </c>
      <c r="Q743" t="s">
        <v>31</v>
      </c>
      <c r="R743">
        <v>1</v>
      </c>
      <c r="S743" t="s">
        <v>44</v>
      </c>
      <c r="T743">
        <v>1</v>
      </c>
      <c r="U743" t="s">
        <v>29</v>
      </c>
      <c r="V743" t="s">
        <v>33</v>
      </c>
      <c r="W743" t="s">
        <v>34</v>
      </c>
    </row>
    <row r="744" spans="1:23">
      <c r="A744" t="s">
        <v>41</v>
      </c>
      <c r="B744">
        <v>21</v>
      </c>
      <c r="C744" t="str">
        <f t="shared" si="22"/>
        <v>1_2_years</v>
      </c>
      <c r="D744" t="s">
        <v>36</v>
      </c>
      <c r="E744" t="s">
        <v>25</v>
      </c>
      <c r="F744">
        <v>3160</v>
      </c>
      <c r="G744" t="str">
        <f t="shared" si="23"/>
        <v>up_2000</v>
      </c>
      <c r="H744" t="s">
        <v>26</v>
      </c>
      <c r="I744" t="s">
        <v>27</v>
      </c>
      <c r="J744">
        <v>4</v>
      </c>
      <c r="K744" t="s">
        <v>28</v>
      </c>
      <c r="L744" t="s">
        <v>29</v>
      </c>
      <c r="M744">
        <v>3</v>
      </c>
      <c r="N744" t="s">
        <v>47</v>
      </c>
      <c r="O744">
        <v>41</v>
      </c>
      <c r="P744" t="s">
        <v>29</v>
      </c>
      <c r="Q744" t="s">
        <v>31</v>
      </c>
      <c r="R744">
        <v>1</v>
      </c>
      <c r="S744" t="s">
        <v>32</v>
      </c>
      <c r="T744">
        <v>1</v>
      </c>
      <c r="U744" t="s">
        <v>33</v>
      </c>
      <c r="V744" t="s">
        <v>33</v>
      </c>
      <c r="W744" t="s">
        <v>34</v>
      </c>
    </row>
    <row r="745" spans="1:23">
      <c r="A745" t="s">
        <v>23</v>
      </c>
      <c r="B745">
        <v>24</v>
      </c>
      <c r="C745" t="str">
        <f t="shared" si="22"/>
        <v>1_2_years</v>
      </c>
      <c r="D745" t="s">
        <v>68</v>
      </c>
      <c r="E745" t="s">
        <v>45</v>
      </c>
      <c r="F745">
        <v>2483</v>
      </c>
      <c r="G745" t="str">
        <f t="shared" si="23"/>
        <v>up_2000</v>
      </c>
      <c r="H745" t="s">
        <v>52</v>
      </c>
      <c r="I745" t="s">
        <v>38</v>
      </c>
      <c r="J745">
        <v>4</v>
      </c>
      <c r="K745" t="s">
        <v>28</v>
      </c>
      <c r="L745" t="s">
        <v>29</v>
      </c>
      <c r="M745">
        <v>4</v>
      </c>
      <c r="N745" t="s">
        <v>30</v>
      </c>
      <c r="O745">
        <v>22</v>
      </c>
      <c r="P745" t="s">
        <v>69</v>
      </c>
      <c r="Q745" t="s">
        <v>31</v>
      </c>
      <c r="R745">
        <v>1</v>
      </c>
      <c r="S745" t="s">
        <v>32</v>
      </c>
      <c r="T745">
        <v>1</v>
      </c>
      <c r="U745" t="s">
        <v>33</v>
      </c>
      <c r="V745" t="s">
        <v>33</v>
      </c>
      <c r="W745" t="s">
        <v>34</v>
      </c>
    </row>
    <row r="746" spans="1:23">
      <c r="A746" t="s">
        <v>23</v>
      </c>
      <c r="B746">
        <v>39</v>
      </c>
      <c r="C746" t="str">
        <f t="shared" si="22"/>
        <v>up_2_years</v>
      </c>
      <c r="D746" t="s">
        <v>24</v>
      </c>
      <c r="E746" t="s">
        <v>45</v>
      </c>
      <c r="F746">
        <v>14179</v>
      </c>
      <c r="G746" t="str">
        <f t="shared" si="23"/>
        <v>up_2000</v>
      </c>
      <c r="H746" t="s">
        <v>26</v>
      </c>
      <c r="I746" t="s">
        <v>43</v>
      </c>
      <c r="J746">
        <v>4</v>
      </c>
      <c r="K746" t="s">
        <v>28</v>
      </c>
      <c r="L746" t="s">
        <v>29</v>
      </c>
      <c r="M746">
        <v>4</v>
      </c>
      <c r="N746" t="s">
        <v>47</v>
      </c>
      <c r="O746">
        <v>30</v>
      </c>
      <c r="P746" t="s">
        <v>29</v>
      </c>
      <c r="Q746" t="s">
        <v>31</v>
      </c>
      <c r="R746">
        <v>2</v>
      </c>
      <c r="S746" t="s">
        <v>56</v>
      </c>
      <c r="T746">
        <v>1</v>
      </c>
      <c r="U746" t="s">
        <v>33</v>
      </c>
      <c r="V746" t="s">
        <v>33</v>
      </c>
      <c r="W746" t="s">
        <v>34</v>
      </c>
    </row>
    <row r="747" spans="1:23">
      <c r="A747" t="s">
        <v>23</v>
      </c>
      <c r="B747">
        <v>13</v>
      </c>
      <c r="C747" t="str">
        <f t="shared" si="22"/>
        <v>1_2_years</v>
      </c>
      <c r="D747" t="s">
        <v>24</v>
      </c>
      <c r="E747" t="s">
        <v>62</v>
      </c>
      <c r="F747">
        <v>1797</v>
      </c>
      <c r="G747" t="str">
        <f t="shared" si="23"/>
        <v>1000_2000</v>
      </c>
      <c r="H747" t="s">
        <v>37</v>
      </c>
      <c r="I747" t="s">
        <v>61</v>
      </c>
      <c r="J747">
        <v>3</v>
      </c>
      <c r="K747" t="s">
        <v>28</v>
      </c>
      <c r="L747" t="s">
        <v>29</v>
      </c>
      <c r="M747">
        <v>1</v>
      </c>
      <c r="N747" t="s">
        <v>47</v>
      </c>
      <c r="O747">
        <v>28</v>
      </c>
      <c r="P747" t="s">
        <v>65</v>
      </c>
      <c r="Q747" t="s">
        <v>31</v>
      </c>
      <c r="R747">
        <v>2</v>
      </c>
      <c r="S747" t="s">
        <v>44</v>
      </c>
      <c r="T747">
        <v>1</v>
      </c>
      <c r="U747" t="s">
        <v>29</v>
      </c>
      <c r="V747" t="s">
        <v>33</v>
      </c>
      <c r="W747" t="s">
        <v>34</v>
      </c>
    </row>
    <row r="748" spans="1:23">
      <c r="A748" t="s">
        <v>23</v>
      </c>
      <c r="B748">
        <v>15</v>
      </c>
      <c r="C748" t="str">
        <f t="shared" si="22"/>
        <v>1_2_years</v>
      </c>
      <c r="D748" t="s">
        <v>36</v>
      </c>
      <c r="E748" t="s">
        <v>50</v>
      </c>
      <c r="F748">
        <v>2511</v>
      </c>
      <c r="G748" t="str">
        <f t="shared" si="23"/>
        <v>up_2000</v>
      </c>
      <c r="H748" t="s">
        <v>37</v>
      </c>
      <c r="I748" t="s">
        <v>59</v>
      </c>
      <c r="J748">
        <v>1</v>
      </c>
      <c r="K748" t="s">
        <v>39</v>
      </c>
      <c r="L748" t="s">
        <v>29</v>
      </c>
      <c r="M748">
        <v>4</v>
      </c>
      <c r="N748" t="s">
        <v>54</v>
      </c>
      <c r="O748">
        <v>23</v>
      </c>
      <c r="P748" t="s">
        <v>29</v>
      </c>
      <c r="Q748" t="s">
        <v>55</v>
      </c>
      <c r="R748">
        <v>1</v>
      </c>
      <c r="S748" t="s">
        <v>32</v>
      </c>
      <c r="T748">
        <v>1</v>
      </c>
      <c r="U748" t="s">
        <v>29</v>
      </c>
      <c r="V748" t="s">
        <v>33</v>
      </c>
      <c r="W748" t="s">
        <v>34</v>
      </c>
    </row>
    <row r="749" spans="1:23">
      <c r="A749" t="s">
        <v>23</v>
      </c>
      <c r="B749">
        <v>12</v>
      </c>
      <c r="C749" t="str">
        <f t="shared" si="22"/>
        <v>lo_1_year</v>
      </c>
      <c r="D749" t="s">
        <v>36</v>
      </c>
      <c r="E749" t="s">
        <v>50</v>
      </c>
      <c r="F749">
        <v>1274</v>
      </c>
      <c r="G749" t="str">
        <f t="shared" si="23"/>
        <v>1000_2000</v>
      </c>
      <c r="H749" t="s">
        <v>37</v>
      </c>
      <c r="I749" t="s">
        <v>61</v>
      </c>
      <c r="J749">
        <v>3</v>
      </c>
      <c r="K749" t="s">
        <v>39</v>
      </c>
      <c r="L749" t="s">
        <v>29</v>
      </c>
      <c r="M749">
        <v>1</v>
      </c>
      <c r="N749" t="s">
        <v>30</v>
      </c>
      <c r="O749">
        <v>37</v>
      </c>
      <c r="P749" t="s">
        <v>29</v>
      </c>
      <c r="Q749" t="s">
        <v>31</v>
      </c>
      <c r="R749">
        <v>1</v>
      </c>
      <c r="S749" t="s">
        <v>44</v>
      </c>
      <c r="T749">
        <v>1</v>
      </c>
      <c r="U749" t="s">
        <v>29</v>
      </c>
      <c r="V749" t="s">
        <v>33</v>
      </c>
      <c r="W749" t="s">
        <v>40</v>
      </c>
    </row>
    <row r="750" spans="1:23">
      <c r="A750" t="s">
        <v>41</v>
      </c>
      <c r="B750">
        <v>21</v>
      </c>
      <c r="C750" t="str">
        <f t="shared" si="22"/>
        <v>1_2_years</v>
      </c>
      <c r="D750" t="s">
        <v>36</v>
      </c>
      <c r="E750" t="s">
        <v>53</v>
      </c>
      <c r="F750">
        <v>5248</v>
      </c>
      <c r="G750" t="str">
        <f t="shared" si="23"/>
        <v>up_2000</v>
      </c>
      <c r="H750" t="s">
        <v>26</v>
      </c>
      <c r="I750" t="s">
        <v>38</v>
      </c>
      <c r="J750">
        <v>1</v>
      </c>
      <c r="K750" t="s">
        <v>28</v>
      </c>
      <c r="L750" t="s">
        <v>29</v>
      </c>
      <c r="M750">
        <v>3</v>
      </c>
      <c r="N750" t="s">
        <v>54</v>
      </c>
      <c r="O750">
        <v>26</v>
      </c>
      <c r="P750" t="s">
        <v>29</v>
      </c>
      <c r="Q750" t="s">
        <v>31</v>
      </c>
      <c r="R750">
        <v>1</v>
      </c>
      <c r="S750" t="s">
        <v>32</v>
      </c>
      <c r="T750">
        <v>1</v>
      </c>
      <c r="U750" t="s">
        <v>29</v>
      </c>
      <c r="V750" t="s">
        <v>33</v>
      </c>
      <c r="W750" t="s">
        <v>34</v>
      </c>
    </row>
    <row r="751" spans="1:23">
      <c r="A751" t="s">
        <v>41</v>
      </c>
      <c r="B751">
        <v>15</v>
      </c>
      <c r="C751" t="str">
        <f t="shared" si="22"/>
        <v>1_2_years</v>
      </c>
      <c r="D751" t="s">
        <v>36</v>
      </c>
      <c r="E751" t="s">
        <v>53</v>
      </c>
      <c r="F751">
        <v>3029</v>
      </c>
      <c r="G751" t="str">
        <f t="shared" si="23"/>
        <v>up_2000</v>
      </c>
      <c r="H751" t="s">
        <v>37</v>
      </c>
      <c r="I751" t="s">
        <v>43</v>
      </c>
      <c r="J751">
        <v>2</v>
      </c>
      <c r="K751" t="s">
        <v>28</v>
      </c>
      <c r="L751" t="s">
        <v>29</v>
      </c>
      <c r="M751">
        <v>2</v>
      </c>
      <c r="N751" t="s">
        <v>54</v>
      </c>
      <c r="O751">
        <v>33</v>
      </c>
      <c r="P751" t="s">
        <v>29</v>
      </c>
      <c r="Q751" t="s">
        <v>31</v>
      </c>
      <c r="R751">
        <v>1</v>
      </c>
      <c r="S751" t="s">
        <v>32</v>
      </c>
      <c r="T751">
        <v>1</v>
      </c>
      <c r="U751" t="s">
        <v>29</v>
      </c>
      <c r="V751" t="s">
        <v>33</v>
      </c>
      <c r="W751" t="s">
        <v>34</v>
      </c>
    </row>
    <row r="752" spans="1:23">
      <c r="A752" t="s">
        <v>23</v>
      </c>
      <c r="B752">
        <v>6</v>
      </c>
      <c r="C752" t="str">
        <f t="shared" si="22"/>
        <v>lo_1_year</v>
      </c>
      <c r="D752" t="s">
        <v>36</v>
      </c>
      <c r="E752" t="s">
        <v>45</v>
      </c>
      <c r="F752">
        <v>428</v>
      </c>
      <c r="G752" t="str">
        <f t="shared" si="23"/>
        <v>lo_1000</v>
      </c>
      <c r="H752" t="s">
        <v>37</v>
      </c>
      <c r="I752" t="s">
        <v>27</v>
      </c>
      <c r="J752">
        <v>2</v>
      </c>
      <c r="K752" t="s">
        <v>39</v>
      </c>
      <c r="L752" t="s">
        <v>29</v>
      </c>
      <c r="M752">
        <v>1</v>
      </c>
      <c r="N752" t="s">
        <v>47</v>
      </c>
      <c r="O752">
        <v>49</v>
      </c>
      <c r="P752" t="s">
        <v>65</v>
      </c>
      <c r="Q752" t="s">
        <v>31</v>
      </c>
      <c r="R752">
        <v>1</v>
      </c>
      <c r="S752" t="s">
        <v>32</v>
      </c>
      <c r="T752">
        <v>1</v>
      </c>
      <c r="U752" t="s">
        <v>33</v>
      </c>
      <c r="V752" t="s">
        <v>33</v>
      </c>
      <c r="W752" t="s">
        <v>34</v>
      </c>
    </row>
    <row r="753" spans="1:23">
      <c r="A753" t="s">
        <v>23</v>
      </c>
      <c r="B753">
        <v>18</v>
      </c>
      <c r="C753" t="str">
        <f t="shared" si="22"/>
        <v>1_2_years</v>
      </c>
      <c r="D753" t="s">
        <v>36</v>
      </c>
      <c r="E753" t="s">
        <v>50</v>
      </c>
      <c r="F753">
        <v>976</v>
      </c>
      <c r="G753" t="str">
        <f t="shared" si="23"/>
        <v>lo_1000</v>
      </c>
      <c r="H753" t="s">
        <v>37</v>
      </c>
      <c r="I753" t="s">
        <v>61</v>
      </c>
      <c r="J753">
        <v>1</v>
      </c>
      <c r="K753" t="s">
        <v>39</v>
      </c>
      <c r="L753" t="s">
        <v>29</v>
      </c>
      <c r="M753">
        <v>2</v>
      </c>
      <c r="N753" t="s">
        <v>54</v>
      </c>
      <c r="O753">
        <v>23</v>
      </c>
      <c r="P753" t="s">
        <v>29</v>
      </c>
      <c r="Q753" t="s">
        <v>31</v>
      </c>
      <c r="R753">
        <v>1</v>
      </c>
      <c r="S753" t="s">
        <v>44</v>
      </c>
      <c r="T753">
        <v>1</v>
      </c>
      <c r="U753" t="s">
        <v>29</v>
      </c>
      <c r="V753" t="s">
        <v>33</v>
      </c>
      <c r="W753" t="s">
        <v>40</v>
      </c>
    </row>
    <row r="754" spans="1:23">
      <c r="A754" t="s">
        <v>35</v>
      </c>
      <c r="B754">
        <v>12</v>
      </c>
      <c r="C754" t="str">
        <f t="shared" si="22"/>
        <v>lo_1_year</v>
      </c>
      <c r="D754" t="s">
        <v>36</v>
      </c>
      <c r="E754" t="s">
        <v>62</v>
      </c>
      <c r="F754">
        <v>841</v>
      </c>
      <c r="G754" t="str">
        <f t="shared" si="23"/>
        <v>lo_1000</v>
      </c>
      <c r="H754" t="s">
        <v>63</v>
      </c>
      <c r="I754" t="s">
        <v>43</v>
      </c>
      <c r="J754">
        <v>2</v>
      </c>
      <c r="K754" t="s">
        <v>39</v>
      </c>
      <c r="L754" t="s">
        <v>29</v>
      </c>
      <c r="M754">
        <v>4</v>
      </c>
      <c r="N754" t="s">
        <v>30</v>
      </c>
      <c r="O754">
        <v>23</v>
      </c>
      <c r="P754" t="s">
        <v>29</v>
      </c>
      <c r="Q754" t="s">
        <v>55</v>
      </c>
      <c r="R754">
        <v>1</v>
      </c>
      <c r="S754" t="s">
        <v>44</v>
      </c>
      <c r="T754">
        <v>1</v>
      </c>
      <c r="U754" t="s">
        <v>29</v>
      </c>
      <c r="V754" t="s">
        <v>33</v>
      </c>
      <c r="W754" t="s">
        <v>34</v>
      </c>
    </row>
    <row r="755" spans="1:23">
      <c r="A755" t="s">
        <v>41</v>
      </c>
      <c r="B755">
        <v>30</v>
      </c>
      <c r="C755" t="str">
        <f t="shared" si="22"/>
        <v>up_2_years</v>
      </c>
      <c r="D755" t="s">
        <v>24</v>
      </c>
      <c r="E755" t="s">
        <v>25</v>
      </c>
      <c r="F755">
        <v>5771</v>
      </c>
      <c r="G755" t="str">
        <f t="shared" si="23"/>
        <v>up_2000</v>
      </c>
      <c r="H755" t="s">
        <v>37</v>
      </c>
      <c r="I755" t="s">
        <v>43</v>
      </c>
      <c r="J755">
        <v>4</v>
      </c>
      <c r="K755" t="s">
        <v>39</v>
      </c>
      <c r="L755" t="s">
        <v>29</v>
      </c>
      <c r="M755">
        <v>2</v>
      </c>
      <c r="N755" t="s">
        <v>54</v>
      </c>
      <c r="O755">
        <v>25</v>
      </c>
      <c r="P755" t="s">
        <v>29</v>
      </c>
      <c r="Q755" t="s">
        <v>31</v>
      </c>
      <c r="R755">
        <v>2</v>
      </c>
      <c r="S755" t="s">
        <v>32</v>
      </c>
      <c r="T755">
        <v>1</v>
      </c>
      <c r="U755" t="s">
        <v>29</v>
      </c>
      <c r="V755" t="s">
        <v>33</v>
      </c>
      <c r="W755" t="s">
        <v>34</v>
      </c>
    </row>
    <row r="756" spans="1:23">
      <c r="A756" t="s">
        <v>41</v>
      </c>
      <c r="B756">
        <v>12</v>
      </c>
      <c r="C756" t="str">
        <f t="shared" si="22"/>
        <v>lo_1_year</v>
      </c>
      <c r="D756" t="s">
        <v>49</v>
      </c>
      <c r="E756" t="s">
        <v>72</v>
      </c>
      <c r="F756">
        <v>1555</v>
      </c>
      <c r="G756" t="str">
        <f t="shared" si="23"/>
        <v>1000_2000</v>
      </c>
      <c r="H756" t="s">
        <v>57</v>
      </c>
      <c r="I756" t="s">
        <v>27</v>
      </c>
      <c r="J756">
        <v>4</v>
      </c>
      <c r="K756" t="s">
        <v>28</v>
      </c>
      <c r="L756" t="s">
        <v>29</v>
      </c>
      <c r="M756">
        <v>4</v>
      </c>
      <c r="N756" t="s">
        <v>51</v>
      </c>
      <c r="O756">
        <v>55</v>
      </c>
      <c r="P756" t="s">
        <v>29</v>
      </c>
      <c r="Q756" t="s">
        <v>48</v>
      </c>
      <c r="R756">
        <v>2</v>
      </c>
      <c r="S756" t="s">
        <v>32</v>
      </c>
      <c r="T756">
        <v>2</v>
      </c>
      <c r="U756" t="s">
        <v>29</v>
      </c>
      <c r="V756" t="s">
        <v>33</v>
      </c>
      <c r="W756" t="s">
        <v>40</v>
      </c>
    </row>
    <row r="757" spans="1:23">
      <c r="A757" t="s">
        <v>23</v>
      </c>
      <c r="B757">
        <v>24</v>
      </c>
      <c r="C757" t="str">
        <f t="shared" si="22"/>
        <v>1_2_years</v>
      </c>
      <c r="D757" t="s">
        <v>36</v>
      </c>
      <c r="E757" t="s">
        <v>50</v>
      </c>
      <c r="F757">
        <v>1285</v>
      </c>
      <c r="G757" t="str">
        <f t="shared" si="23"/>
        <v>1000_2000</v>
      </c>
      <c r="H757" t="s">
        <v>26</v>
      </c>
      <c r="I757" t="s">
        <v>43</v>
      </c>
      <c r="J757">
        <v>4</v>
      </c>
      <c r="K757" t="s">
        <v>39</v>
      </c>
      <c r="L757" t="s">
        <v>29</v>
      </c>
      <c r="M757">
        <v>4</v>
      </c>
      <c r="N757" t="s">
        <v>51</v>
      </c>
      <c r="O757">
        <v>32</v>
      </c>
      <c r="P757" t="s">
        <v>29</v>
      </c>
      <c r="Q757" t="s">
        <v>55</v>
      </c>
      <c r="R757">
        <v>1</v>
      </c>
      <c r="S757" t="s">
        <v>32</v>
      </c>
      <c r="T757">
        <v>1</v>
      </c>
      <c r="U757" t="s">
        <v>29</v>
      </c>
      <c r="V757" t="s">
        <v>33</v>
      </c>
      <c r="W757" t="s">
        <v>40</v>
      </c>
    </row>
    <row r="758" spans="1:23">
      <c r="A758" t="s">
        <v>67</v>
      </c>
      <c r="B758">
        <v>6</v>
      </c>
      <c r="C758" t="str">
        <f t="shared" si="22"/>
        <v>lo_1_year</v>
      </c>
      <c r="D758" t="s">
        <v>24</v>
      </c>
      <c r="E758" t="s">
        <v>50</v>
      </c>
      <c r="F758">
        <v>1299</v>
      </c>
      <c r="G758" t="str">
        <f t="shared" si="23"/>
        <v>1000_2000</v>
      </c>
      <c r="H758" t="s">
        <v>37</v>
      </c>
      <c r="I758" t="s">
        <v>38</v>
      </c>
      <c r="J758">
        <v>1</v>
      </c>
      <c r="K758" t="s">
        <v>28</v>
      </c>
      <c r="L758" t="s">
        <v>29</v>
      </c>
      <c r="M758">
        <v>1</v>
      </c>
      <c r="N758" t="s">
        <v>30</v>
      </c>
      <c r="O758">
        <v>74</v>
      </c>
      <c r="P758" t="s">
        <v>29</v>
      </c>
      <c r="Q758" t="s">
        <v>31</v>
      </c>
      <c r="R758">
        <v>3</v>
      </c>
      <c r="S758" t="s">
        <v>73</v>
      </c>
      <c r="T758">
        <v>2</v>
      </c>
      <c r="U758" t="s">
        <v>29</v>
      </c>
      <c r="V758" t="s">
        <v>66</v>
      </c>
      <c r="W758" t="s">
        <v>34</v>
      </c>
    </row>
    <row r="759" spans="1:23">
      <c r="A759" t="s">
        <v>67</v>
      </c>
      <c r="B759">
        <v>15</v>
      </c>
      <c r="C759" t="str">
        <f t="shared" si="22"/>
        <v>1_2_years</v>
      </c>
      <c r="D759" t="s">
        <v>24</v>
      </c>
      <c r="E759" t="s">
        <v>25</v>
      </c>
      <c r="F759">
        <v>1271</v>
      </c>
      <c r="G759" t="str">
        <f t="shared" si="23"/>
        <v>1000_2000</v>
      </c>
      <c r="H759" t="s">
        <v>26</v>
      </c>
      <c r="I759" t="s">
        <v>38</v>
      </c>
      <c r="J759">
        <v>3</v>
      </c>
      <c r="K759" t="s">
        <v>28</v>
      </c>
      <c r="L759" t="s">
        <v>29</v>
      </c>
      <c r="M759">
        <v>4</v>
      </c>
      <c r="N759" t="s">
        <v>51</v>
      </c>
      <c r="O759">
        <v>39</v>
      </c>
      <c r="P759" t="s">
        <v>29</v>
      </c>
      <c r="Q759" t="s">
        <v>48</v>
      </c>
      <c r="R759">
        <v>2</v>
      </c>
      <c r="S759" t="s">
        <v>32</v>
      </c>
      <c r="T759">
        <v>1</v>
      </c>
      <c r="U759" t="s">
        <v>33</v>
      </c>
      <c r="V759" t="s">
        <v>33</v>
      </c>
      <c r="W759" t="s">
        <v>40</v>
      </c>
    </row>
    <row r="760" spans="1:23">
      <c r="A760" t="s">
        <v>41</v>
      </c>
      <c r="B760">
        <v>24</v>
      </c>
      <c r="C760" t="str">
        <f t="shared" si="22"/>
        <v>1_2_years</v>
      </c>
      <c r="D760" t="s">
        <v>36</v>
      </c>
      <c r="E760" t="s">
        <v>50</v>
      </c>
      <c r="F760">
        <v>1393</v>
      </c>
      <c r="G760" t="str">
        <f t="shared" si="23"/>
        <v>1000_2000</v>
      </c>
      <c r="H760" t="s">
        <v>37</v>
      </c>
      <c r="I760" t="s">
        <v>38</v>
      </c>
      <c r="J760">
        <v>2</v>
      </c>
      <c r="K760" t="s">
        <v>28</v>
      </c>
      <c r="L760" t="s">
        <v>46</v>
      </c>
      <c r="M760">
        <v>2</v>
      </c>
      <c r="N760" t="s">
        <v>30</v>
      </c>
      <c r="O760">
        <v>31</v>
      </c>
      <c r="P760" t="s">
        <v>29</v>
      </c>
      <c r="Q760" t="s">
        <v>31</v>
      </c>
      <c r="R760">
        <v>1</v>
      </c>
      <c r="S760" t="s">
        <v>32</v>
      </c>
      <c r="T760">
        <v>1</v>
      </c>
      <c r="U760" t="s">
        <v>33</v>
      </c>
      <c r="V760" t="s">
        <v>33</v>
      </c>
      <c r="W760" t="s">
        <v>34</v>
      </c>
    </row>
    <row r="761" spans="1:23">
      <c r="A761" t="s">
        <v>23</v>
      </c>
      <c r="B761">
        <v>12</v>
      </c>
      <c r="C761" t="str">
        <f t="shared" si="22"/>
        <v>lo_1_year</v>
      </c>
      <c r="D761" t="s">
        <v>24</v>
      </c>
      <c r="E761" t="s">
        <v>50</v>
      </c>
      <c r="F761">
        <v>691</v>
      </c>
      <c r="G761" t="str">
        <f t="shared" si="23"/>
        <v>lo_1000</v>
      </c>
      <c r="H761" t="s">
        <v>37</v>
      </c>
      <c r="I761" t="s">
        <v>27</v>
      </c>
      <c r="J761">
        <v>4</v>
      </c>
      <c r="K761" t="s">
        <v>28</v>
      </c>
      <c r="L761" t="s">
        <v>29</v>
      </c>
      <c r="M761">
        <v>3</v>
      </c>
      <c r="N761" t="s">
        <v>47</v>
      </c>
      <c r="O761">
        <v>35</v>
      </c>
      <c r="P761" t="s">
        <v>29</v>
      </c>
      <c r="Q761" t="s">
        <v>31</v>
      </c>
      <c r="R761">
        <v>2</v>
      </c>
      <c r="S761" t="s">
        <v>32</v>
      </c>
      <c r="T761">
        <v>1</v>
      </c>
      <c r="U761" t="s">
        <v>29</v>
      </c>
      <c r="V761" t="s">
        <v>33</v>
      </c>
      <c r="W761" t="s">
        <v>40</v>
      </c>
    </row>
    <row r="762" spans="1:23">
      <c r="A762" t="s">
        <v>41</v>
      </c>
      <c r="B762">
        <v>15</v>
      </c>
      <c r="C762" t="str">
        <f t="shared" si="22"/>
        <v>1_2_years</v>
      </c>
      <c r="D762" t="s">
        <v>24</v>
      </c>
      <c r="E762" t="s">
        <v>50</v>
      </c>
      <c r="F762">
        <v>5045</v>
      </c>
      <c r="G762" t="str">
        <f t="shared" si="23"/>
        <v>up_2000</v>
      </c>
      <c r="H762" t="s">
        <v>26</v>
      </c>
      <c r="I762" t="s">
        <v>27</v>
      </c>
      <c r="J762">
        <v>1</v>
      </c>
      <c r="K762" t="s">
        <v>39</v>
      </c>
      <c r="L762" t="s">
        <v>29</v>
      </c>
      <c r="M762">
        <v>4</v>
      </c>
      <c r="N762" t="s">
        <v>54</v>
      </c>
      <c r="O762">
        <v>59</v>
      </c>
      <c r="P762" t="s">
        <v>29</v>
      </c>
      <c r="Q762" t="s">
        <v>31</v>
      </c>
      <c r="R762">
        <v>1</v>
      </c>
      <c r="S762" t="s">
        <v>32</v>
      </c>
      <c r="T762">
        <v>1</v>
      </c>
      <c r="U762" t="s">
        <v>33</v>
      </c>
      <c r="V762" t="s">
        <v>33</v>
      </c>
      <c r="W762" t="s">
        <v>34</v>
      </c>
    </row>
    <row r="763" spans="1:23">
      <c r="A763" t="s">
        <v>23</v>
      </c>
      <c r="B763">
        <v>18</v>
      </c>
      <c r="C763" t="str">
        <f t="shared" si="22"/>
        <v>1_2_years</v>
      </c>
      <c r="D763" t="s">
        <v>24</v>
      </c>
      <c r="E763" t="s">
        <v>45</v>
      </c>
      <c r="F763">
        <v>2124</v>
      </c>
      <c r="G763" t="str">
        <f t="shared" si="23"/>
        <v>up_2000</v>
      </c>
      <c r="H763" t="s">
        <v>37</v>
      </c>
      <c r="I763" t="s">
        <v>38</v>
      </c>
      <c r="J763">
        <v>4</v>
      </c>
      <c r="K763" t="s">
        <v>39</v>
      </c>
      <c r="L763" t="s">
        <v>29</v>
      </c>
      <c r="M763">
        <v>4</v>
      </c>
      <c r="N763" t="s">
        <v>30</v>
      </c>
      <c r="O763">
        <v>24</v>
      </c>
      <c r="P763" t="s">
        <v>29</v>
      </c>
      <c r="Q763" t="s">
        <v>55</v>
      </c>
      <c r="R763">
        <v>2</v>
      </c>
      <c r="S763" t="s">
        <v>32</v>
      </c>
      <c r="T763">
        <v>1</v>
      </c>
      <c r="U763" t="s">
        <v>29</v>
      </c>
      <c r="V763" t="s">
        <v>33</v>
      </c>
      <c r="W763" t="s">
        <v>40</v>
      </c>
    </row>
    <row r="764" spans="1:23">
      <c r="A764" t="s">
        <v>23</v>
      </c>
      <c r="B764">
        <v>12</v>
      </c>
      <c r="C764" t="str">
        <f t="shared" si="22"/>
        <v>lo_1_year</v>
      </c>
      <c r="D764" t="s">
        <v>36</v>
      </c>
      <c r="E764" t="s">
        <v>25</v>
      </c>
      <c r="F764">
        <v>2214</v>
      </c>
      <c r="G764" t="str">
        <f t="shared" si="23"/>
        <v>up_2000</v>
      </c>
      <c r="H764" t="s">
        <v>37</v>
      </c>
      <c r="I764" t="s">
        <v>38</v>
      </c>
      <c r="J764">
        <v>4</v>
      </c>
      <c r="K764" t="s">
        <v>28</v>
      </c>
      <c r="L764" t="s">
        <v>29</v>
      </c>
      <c r="M764">
        <v>3</v>
      </c>
      <c r="N764" t="s">
        <v>47</v>
      </c>
      <c r="O764">
        <v>24</v>
      </c>
      <c r="P764" t="s">
        <v>29</v>
      </c>
      <c r="Q764" t="s">
        <v>31</v>
      </c>
      <c r="R764">
        <v>1</v>
      </c>
      <c r="S764" t="s">
        <v>44</v>
      </c>
      <c r="T764">
        <v>1</v>
      </c>
      <c r="U764" t="s">
        <v>29</v>
      </c>
      <c r="V764" t="s">
        <v>33</v>
      </c>
      <c r="W764" t="s">
        <v>34</v>
      </c>
    </row>
    <row r="765" spans="1:23">
      <c r="A765" t="s">
        <v>41</v>
      </c>
      <c r="B765">
        <v>21</v>
      </c>
      <c r="C765" t="str">
        <f t="shared" si="22"/>
        <v>1_2_years</v>
      </c>
      <c r="D765" t="s">
        <v>24</v>
      </c>
      <c r="E765" t="s">
        <v>50</v>
      </c>
      <c r="F765">
        <v>12680</v>
      </c>
      <c r="G765" t="str">
        <f t="shared" si="23"/>
        <v>up_2000</v>
      </c>
      <c r="H765" t="s">
        <v>26</v>
      </c>
      <c r="I765" t="s">
        <v>27</v>
      </c>
      <c r="J765">
        <v>4</v>
      </c>
      <c r="K765" t="s">
        <v>28</v>
      </c>
      <c r="L765" t="s">
        <v>29</v>
      </c>
      <c r="M765">
        <v>4</v>
      </c>
      <c r="N765" t="s">
        <v>51</v>
      </c>
      <c r="O765">
        <v>30</v>
      </c>
      <c r="P765" t="s">
        <v>29</v>
      </c>
      <c r="Q765" t="s">
        <v>48</v>
      </c>
      <c r="R765">
        <v>1</v>
      </c>
      <c r="S765" t="s">
        <v>56</v>
      </c>
      <c r="T765">
        <v>1</v>
      </c>
      <c r="U765" t="s">
        <v>33</v>
      </c>
      <c r="V765" t="s">
        <v>33</v>
      </c>
      <c r="W765" t="s">
        <v>40</v>
      </c>
    </row>
    <row r="766" spans="1:23">
      <c r="A766" t="s">
        <v>41</v>
      </c>
      <c r="B766">
        <v>24</v>
      </c>
      <c r="C766" t="str">
        <f t="shared" si="22"/>
        <v>1_2_years</v>
      </c>
      <c r="D766" t="s">
        <v>24</v>
      </c>
      <c r="E766" t="s">
        <v>50</v>
      </c>
      <c r="F766">
        <v>2463</v>
      </c>
      <c r="G766" t="str">
        <f t="shared" si="23"/>
        <v>up_2000</v>
      </c>
      <c r="H766" t="s">
        <v>63</v>
      </c>
      <c r="I766" t="s">
        <v>43</v>
      </c>
      <c r="J766">
        <v>4</v>
      </c>
      <c r="K766" t="s">
        <v>60</v>
      </c>
      <c r="L766" t="s">
        <v>29</v>
      </c>
      <c r="M766">
        <v>3</v>
      </c>
      <c r="N766" t="s">
        <v>47</v>
      </c>
      <c r="O766">
        <v>27</v>
      </c>
      <c r="P766" t="s">
        <v>29</v>
      </c>
      <c r="Q766" t="s">
        <v>31</v>
      </c>
      <c r="R766">
        <v>2</v>
      </c>
      <c r="S766" t="s">
        <v>32</v>
      </c>
      <c r="T766">
        <v>1</v>
      </c>
      <c r="U766" t="s">
        <v>33</v>
      </c>
      <c r="V766" t="s">
        <v>33</v>
      </c>
      <c r="W766" t="s">
        <v>34</v>
      </c>
    </row>
    <row r="767" spans="1:23">
      <c r="A767" t="s">
        <v>35</v>
      </c>
      <c r="B767">
        <v>12</v>
      </c>
      <c r="C767" t="str">
        <f t="shared" si="22"/>
        <v>lo_1_year</v>
      </c>
      <c r="D767" t="s">
        <v>36</v>
      </c>
      <c r="E767" t="s">
        <v>25</v>
      </c>
      <c r="F767">
        <v>1155</v>
      </c>
      <c r="G767" t="str">
        <f t="shared" si="23"/>
        <v>1000_2000</v>
      </c>
      <c r="H767" t="s">
        <v>37</v>
      </c>
      <c r="I767" t="s">
        <v>27</v>
      </c>
      <c r="J767">
        <v>3</v>
      </c>
      <c r="K767" t="s">
        <v>60</v>
      </c>
      <c r="L767" t="s">
        <v>46</v>
      </c>
      <c r="M767">
        <v>3</v>
      </c>
      <c r="N767" t="s">
        <v>30</v>
      </c>
      <c r="O767">
        <v>40</v>
      </c>
      <c r="P767" t="s">
        <v>65</v>
      </c>
      <c r="Q767" t="s">
        <v>31</v>
      </c>
      <c r="R767">
        <v>2</v>
      </c>
      <c r="S767" t="s">
        <v>44</v>
      </c>
      <c r="T767">
        <v>1</v>
      </c>
      <c r="U767" t="s">
        <v>29</v>
      </c>
      <c r="V767" t="s">
        <v>33</v>
      </c>
      <c r="W767" t="s">
        <v>34</v>
      </c>
    </row>
    <row r="768" spans="1:23">
      <c r="A768" t="s">
        <v>23</v>
      </c>
      <c r="B768">
        <v>30</v>
      </c>
      <c r="C768" t="str">
        <f t="shared" si="22"/>
        <v>up_2_years</v>
      </c>
      <c r="D768" t="s">
        <v>36</v>
      </c>
      <c r="E768" t="s">
        <v>45</v>
      </c>
      <c r="F768">
        <v>3108</v>
      </c>
      <c r="G768" t="str">
        <f t="shared" si="23"/>
        <v>up_2000</v>
      </c>
      <c r="H768" t="s">
        <v>37</v>
      </c>
      <c r="I768" t="s">
        <v>61</v>
      </c>
      <c r="J768">
        <v>2</v>
      </c>
      <c r="K768" t="s">
        <v>58</v>
      </c>
      <c r="L768" t="s">
        <v>29</v>
      </c>
      <c r="M768">
        <v>4</v>
      </c>
      <c r="N768" t="s">
        <v>47</v>
      </c>
      <c r="O768">
        <v>31</v>
      </c>
      <c r="P768" t="s">
        <v>29</v>
      </c>
      <c r="Q768" t="s">
        <v>31</v>
      </c>
      <c r="R768">
        <v>1</v>
      </c>
      <c r="S768" t="s">
        <v>44</v>
      </c>
      <c r="T768">
        <v>1</v>
      </c>
      <c r="U768" t="s">
        <v>29</v>
      </c>
      <c r="V768" t="s">
        <v>33</v>
      </c>
      <c r="W768" t="s">
        <v>40</v>
      </c>
    </row>
    <row r="769" spans="1:23">
      <c r="A769" t="s">
        <v>41</v>
      </c>
      <c r="B769">
        <v>10</v>
      </c>
      <c r="C769" t="str">
        <f t="shared" si="22"/>
        <v>lo_1_year</v>
      </c>
      <c r="D769" t="s">
        <v>36</v>
      </c>
      <c r="E769" t="s">
        <v>53</v>
      </c>
      <c r="F769">
        <v>2901</v>
      </c>
      <c r="G769" t="str">
        <f t="shared" si="23"/>
        <v>up_2000</v>
      </c>
      <c r="H769" t="s">
        <v>26</v>
      </c>
      <c r="I769" t="s">
        <v>61</v>
      </c>
      <c r="J769">
        <v>1</v>
      </c>
      <c r="K769" t="s">
        <v>39</v>
      </c>
      <c r="L769" t="s">
        <v>29</v>
      </c>
      <c r="M769">
        <v>4</v>
      </c>
      <c r="N769" t="s">
        <v>30</v>
      </c>
      <c r="O769">
        <v>31</v>
      </c>
      <c r="P769" t="s">
        <v>29</v>
      </c>
      <c r="Q769" t="s">
        <v>55</v>
      </c>
      <c r="R769">
        <v>1</v>
      </c>
      <c r="S769" t="s">
        <v>32</v>
      </c>
      <c r="T769">
        <v>1</v>
      </c>
      <c r="U769" t="s">
        <v>29</v>
      </c>
      <c r="V769" t="s">
        <v>33</v>
      </c>
      <c r="W769" t="s">
        <v>34</v>
      </c>
    </row>
    <row r="770" spans="1:23">
      <c r="A770" t="s">
        <v>35</v>
      </c>
      <c r="B770">
        <v>12</v>
      </c>
      <c r="C770" t="str">
        <f t="shared" ref="C770:C833" si="24">IF(B770&lt;=12,"lo_1_year",IF(B770&lt;=24,"1_2_years","up_2_years"))</f>
        <v>lo_1_year</v>
      </c>
      <c r="D770" t="s">
        <v>24</v>
      </c>
      <c r="E770" t="s">
        <v>45</v>
      </c>
      <c r="F770">
        <v>3617</v>
      </c>
      <c r="G770" t="str">
        <f t="shared" ref="G770:G833" si="25">IF(F770&lt;=1000,"lo_1000",IF(F770&lt;=2000,"1000_2000","up_2000"))</f>
        <v>up_2000</v>
      </c>
      <c r="H770" t="s">
        <v>37</v>
      </c>
      <c r="I770" t="s">
        <v>27</v>
      </c>
      <c r="J770">
        <v>1</v>
      </c>
      <c r="K770" t="s">
        <v>28</v>
      </c>
      <c r="L770" t="s">
        <v>29</v>
      </c>
      <c r="M770">
        <v>4</v>
      </c>
      <c r="N770" t="s">
        <v>54</v>
      </c>
      <c r="O770">
        <v>28</v>
      </c>
      <c r="P770" t="s">
        <v>29</v>
      </c>
      <c r="Q770" t="s">
        <v>55</v>
      </c>
      <c r="R770">
        <v>3</v>
      </c>
      <c r="S770" t="s">
        <v>32</v>
      </c>
      <c r="T770">
        <v>1</v>
      </c>
      <c r="U770" t="s">
        <v>33</v>
      </c>
      <c r="V770" t="s">
        <v>33</v>
      </c>
      <c r="W770" t="s">
        <v>34</v>
      </c>
    </row>
    <row r="771" spans="1:23">
      <c r="A771" t="s">
        <v>41</v>
      </c>
      <c r="B771">
        <v>12</v>
      </c>
      <c r="C771" t="str">
        <f t="shared" si="24"/>
        <v>lo_1_year</v>
      </c>
      <c r="D771" t="s">
        <v>24</v>
      </c>
      <c r="E771" t="s">
        <v>25</v>
      </c>
      <c r="F771">
        <v>1655</v>
      </c>
      <c r="G771" t="str">
        <f t="shared" si="25"/>
        <v>1000_2000</v>
      </c>
      <c r="H771" t="s">
        <v>37</v>
      </c>
      <c r="I771" t="s">
        <v>27</v>
      </c>
      <c r="J771">
        <v>2</v>
      </c>
      <c r="K771" t="s">
        <v>28</v>
      </c>
      <c r="L771" t="s">
        <v>29</v>
      </c>
      <c r="M771">
        <v>4</v>
      </c>
      <c r="N771" t="s">
        <v>30</v>
      </c>
      <c r="O771">
        <v>63</v>
      </c>
      <c r="P771" t="s">
        <v>29</v>
      </c>
      <c r="Q771" t="s">
        <v>31</v>
      </c>
      <c r="R771">
        <v>2</v>
      </c>
      <c r="S771" t="s">
        <v>44</v>
      </c>
      <c r="T771">
        <v>1</v>
      </c>
      <c r="U771" t="s">
        <v>33</v>
      </c>
      <c r="V771" t="s">
        <v>33</v>
      </c>
      <c r="W771" t="s">
        <v>34</v>
      </c>
    </row>
    <row r="772" spans="1:23">
      <c r="A772" t="s">
        <v>23</v>
      </c>
      <c r="B772">
        <v>24</v>
      </c>
      <c r="C772" t="str">
        <f t="shared" si="24"/>
        <v>1_2_years</v>
      </c>
      <c r="D772" t="s">
        <v>36</v>
      </c>
      <c r="E772" t="s">
        <v>53</v>
      </c>
      <c r="F772">
        <v>2812</v>
      </c>
      <c r="G772" t="str">
        <f t="shared" si="25"/>
        <v>up_2000</v>
      </c>
      <c r="H772" t="s">
        <v>26</v>
      </c>
      <c r="I772" t="s">
        <v>27</v>
      </c>
      <c r="J772">
        <v>2</v>
      </c>
      <c r="K772" t="s">
        <v>39</v>
      </c>
      <c r="L772" t="s">
        <v>29</v>
      </c>
      <c r="M772">
        <v>4</v>
      </c>
      <c r="N772" t="s">
        <v>30</v>
      </c>
      <c r="O772">
        <v>26</v>
      </c>
      <c r="P772" t="s">
        <v>29</v>
      </c>
      <c r="Q772" t="s">
        <v>55</v>
      </c>
      <c r="R772">
        <v>1</v>
      </c>
      <c r="S772" t="s">
        <v>32</v>
      </c>
      <c r="T772">
        <v>1</v>
      </c>
      <c r="U772" t="s">
        <v>29</v>
      </c>
      <c r="V772" t="s">
        <v>33</v>
      </c>
      <c r="W772" t="s">
        <v>34</v>
      </c>
    </row>
    <row r="773" spans="1:23">
      <c r="A773" t="s">
        <v>23</v>
      </c>
      <c r="B773">
        <v>36</v>
      </c>
      <c r="C773" t="str">
        <f t="shared" si="24"/>
        <v>up_2_years</v>
      </c>
      <c r="D773" t="s">
        <v>24</v>
      </c>
      <c r="E773" t="s">
        <v>42</v>
      </c>
      <c r="F773">
        <v>8065</v>
      </c>
      <c r="G773" t="str">
        <f t="shared" si="25"/>
        <v>up_2000</v>
      </c>
      <c r="H773" t="s">
        <v>37</v>
      </c>
      <c r="I773" t="s">
        <v>38</v>
      </c>
      <c r="J773">
        <v>3</v>
      </c>
      <c r="K773" t="s">
        <v>39</v>
      </c>
      <c r="L773" t="s">
        <v>29</v>
      </c>
      <c r="M773">
        <v>2</v>
      </c>
      <c r="N773" t="s">
        <v>51</v>
      </c>
      <c r="O773">
        <v>25</v>
      </c>
      <c r="P773" t="s">
        <v>29</v>
      </c>
      <c r="Q773" t="s">
        <v>31</v>
      </c>
      <c r="R773">
        <v>2</v>
      </c>
      <c r="S773" t="s">
        <v>56</v>
      </c>
      <c r="T773">
        <v>1</v>
      </c>
      <c r="U773" t="s">
        <v>33</v>
      </c>
      <c r="V773" t="s">
        <v>33</v>
      </c>
      <c r="W773" t="s">
        <v>40</v>
      </c>
    </row>
    <row r="774" spans="1:23">
      <c r="A774" t="s">
        <v>41</v>
      </c>
      <c r="B774">
        <v>21</v>
      </c>
      <c r="C774" t="str">
        <f t="shared" si="24"/>
        <v>1_2_years</v>
      </c>
      <c r="D774" t="s">
        <v>24</v>
      </c>
      <c r="E774" t="s">
        <v>53</v>
      </c>
      <c r="F774">
        <v>3275</v>
      </c>
      <c r="G774" t="str">
        <f t="shared" si="25"/>
        <v>up_2000</v>
      </c>
      <c r="H774" t="s">
        <v>37</v>
      </c>
      <c r="I774" t="s">
        <v>27</v>
      </c>
      <c r="J774">
        <v>1</v>
      </c>
      <c r="K774" t="s">
        <v>28</v>
      </c>
      <c r="L774" t="s">
        <v>29</v>
      </c>
      <c r="M774">
        <v>4</v>
      </c>
      <c r="N774" t="s">
        <v>54</v>
      </c>
      <c r="O774">
        <v>36</v>
      </c>
      <c r="P774" t="s">
        <v>29</v>
      </c>
      <c r="Q774" t="s">
        <v>31</v>
      </c>
      <c r="R774">
        <v>1</v>
      </c>
      <c r="S774" t="s">
        <v>56</v>
      </c>
      <c r="T774">
        <v>1</v>
      </c>
      <c r="U774" t="s">
        <v>33</v>
      </c>
      <c r="V774" t="s">
        <v>33</v>
      </c>
      <c r="W774" t="s">
        <v>34</v>
      </c>
    </row>
    <row r="775" spans="1:23">
      <c r="A775" t="s">
        <v>41</v>
      </c>
      <c r="B775">
        <v>24</v>
      </c>
      <c r="C775" t="str">
        <f t="shared" si="24"/>
        <v>1_2_years</v>
      </c>
      <c r="D775" t="s">
        <v>24</v>
      </c>
      <c r="E775" t="s">
        <v>25</v>
      </c>
      <c r="F775">
        <v>2223</v>
      </c>
      <c r="G775" t="str">
        <f t="shared" si="25"/>
        <v>up_2000</v>
      </c>
      <c r="H775" t="s">
        <v>63</v>
      </c>
      <c r="I775" t="s">
        <v>27</v>
      </c>
      <c r="J775">
        <v>4</v>
      </c>
      <c r="K775" t="s">
        <v>28</v>
      </c>
      <c r="L775" t="s">
        <v>29</v>
      </c>
      <c r="M775">
        <v>4</v>
      </c>
      <c r="N775" t="s">
        <v>47</v>
      </c>
      <c r="O775">
        <v>52</v>
      </c>
      <c r="P775" t="s">
        <v>65</v>
      </c>
      <c r="Q775" t="s">
        <v>31</v>
      </c>
      <c r="R775">
        <v>2</v>
      </c>
      <c r="S775" t="s">
        <v>32</v>
      </c>
      <c r="T775">
        <v>1</v>
      </c>
      <c r="U775" t="s">
        <v>29</v>
      </c>
      <c r="V775" t="s">
        <v>33</v>
      </c>
      <c r="W775" t="s">
        <v>34</v>
      </c>
    </row>
    <row r="776" spans="1:23">
      <c r="A776" t="s">
        <v>67</v>
      </c>
      <c r="B776">
        <v>12</v>
      </c>
      <c r="C776" t="str">
        <f t="shared" si="24"/>
        <v>lo_1_year</v>
      </c>
      <c r="D776" t="s">
        <v>24</v>
      </c>
      <c r="E776" t="s">
        <v>50</v>
      </c>
      <c r="F776">
        <v>1480</v>
      </c>
      <c r="G776" t="str">
        <f t="shared" si="25"/>
        <v>1000_2000</v>
      </c>
      <c r="H776" t="s">
        <v>52</v>
      </c>
      <c r="I776" t="s">
        <v>59</v>
      </c>
      <c r="J776">
        <v>2</v>
      </c>
      <c r="K776" t="s">
        <v>28</v>
      </c>
      <c r="L776" t="s">
        <v>29</v>
      </c>
      <c r="M776">
        <v>4</v>
      </c>
      <c r="N776" t="s">
        <v>51</v>
      </c>
      <c r="O776">
        <v>66</v>
      </c>
      <c r="P776" t="s">
        <v>65</v>
      </c>
      <c r="Q776" t="s">
        <v>48</v>
      </c>
      <c r="R776">
        <v>3</v>
      </c>
      <c r="S776" t="s">
        <v>73</v>
      </c>
      <c r="T776">
        <v>1</v>
      </c>
      <c r="U776" t="s">
        <v>29</v>
      </c>
      <c r="V776" t="s">
        <v>33</v>
      </c>
      <c r="W776" t="s">
        <v>34</v>
      </c>
    </row>
    <row r="777" spans="1:23">
      <c r="A777" t="s">
        <v>23</v>
      </c>
      <c r="B777">
        <v>24</v>
      </c>
      <c r="C777" t="str">
        <f t="shared" si="24"/>
        <v>1_2_years</v>
      </c>
      <c r="D777" t="s">
        <v>36</v>
      </c>
      <c r="E777" t="s">
        <v>50</v>
      </c>
      <c r="F777">
        <v>1371</v>
      </c>
      <c r="G777" t="str">
        <f t="shared" si="25"/>
        <v>1000_2000</v>
      </c>
      <c r="H777" t="s">
        <v>26</v>
      </c>
      <c r="I777" t="s">
        <v>38</v>
      </c>
      <c r="J777">
        <v>4</v>
      </c>
      <c r="K777" t="s">
        <v>39</v>
      </c>
      <c r="L777" t="s">
        <v>29</v>
      </c>
      <c r="M777">
        <v>4</v>
      </c>
      <c r="N777" t="s">
        <v>30</v>
      </c>
      <c r="O777">
        <v>25</v>
      </c>
      <c r="P777" t="s">
        <v>29</v>
      </c>
      <c r="Q777" t="s">
        <v>55</v>
      </c>
      <c r="R777">
        <v>1</v>
      </c>
      <c r="S777" t="s">
        <v>32</v>
      </c>
      <c r="T777">
        <v>1</v>
      </c>
      <c r="U777" t="s">
        <v>29</v>
      </c>
      <c r="V777" t="s">
        <v>33</v>
      </c>
      <c r="W777" t="s">
        <v>40</v>
      </c>
    </row>
    <row r="778" spans="1:23">
      <c r="A778" t="s">
        <v>41</v>
      </c>
      <c r="B778">
        <v>36</v>
      </c>
      <c r="C778" t="str">
        <f t="shared" si="24"/>
        <v>up_2_years</v>
      </c>
      <c r="D778" t="s">
        <v>24</v>
      </c>
      <c r="E778" t="s">
        <v>50</v>
      </c>
      <c r="F778">
        <v>3535</v>
      </c>
      <c r="G778" t="str">
        <f t="shared" si="25"/>
        <v>up_2000</v>
      </c>
      <c r="H778" t="s">
        <v>37</v>
      </c>
      <c r="I778" t="s">
        <v>43</v>
      </c>
      <c r="J778">
        <v>4</v>
      </c>
      <c r="K778" t="s">
        <v>28</v>
      </c>
      <c r="L778" t="s">
        <v>29</v>
      </c>
      <c r="M778">
        <v>4</v>
      </c>
      <c r="N778" t="s">
        <v>54</v>
      </c>
      <c r="O778">
        <v>37</v>
      </c>
      <c r="P778" t="s">
        <v>29</v>
      </c>
      <c r="Q778" t="s">
        <v>31</v>
      </c>
      <c r="R778">
        <v>2</v>
      </c>
      <c r="S778" t="s">
        <v>32</v>
      </c>
      <c r="T778">
        <v>1</v>
      </c>
      <c r="U778" t="s">
        <v>33</v>
      </c>
      <c r="V778" t="s">
        <v>33</v>
      </c>
      <c r="W778" t="s">
        <v>34</v>
      </c>
    </row>
    <row r="779" spans="1:23">
      <c r="A779" t="s">
        <v>23</v>
      </c>
      <c r="B779">
        <v>18</v>
      </c>
      <c r="C779" t="str">
        <f t="shared" si="24"/>
        <v>1_2_years</v>
      </c>
      <c r="D779" t="s">
        <v>36</v>
      </c>
      <c r="E779" t="s">
        <v>25</v>
      </c>
      <c r="F779">
        <v>3509</v>
      </c>
      <c r="G779" t="str">
        <f t="shared" si="25"/>
        <v>up_2000</v>
      </c>
      <c r="H779" t="s">
        <v>37</v>
      </c>
      <c r="I779" t="s">
        <v>43</v>
      </c>
      <c r="J779">
        <v>4</v>
      </c>
      <c r="K779" t="s">
        <v>39</v>
      </c>
      <c r="L779" t="s">
        <v>46</v>
      </c>
      <c r="M779">
        <v>1</v>
      </c>
      <c r="N779" t="s">
        <v>30</v>
      </c>
      <c r="O779">
        <v>25</v>
      </c>
      <c r="P779" t="s">
        <v>29</v>
      </c>
      <c r="Q779" t="s">
        <v>31</v>
      </c>
      <c r="R779">
        <v>1</v>
      </c>
      <c r="S779" t="s">
        <v>32</v>
      </c>
      <c r="T779">
        <v>1</v>
      </c>
      <c r="U779" t="s">
        <v>29</v>
      </c>
      <c r="V779" t="s">
        <v>33</v>
      </c>
      <c r="W779" t="s">
        <v>34</v>
      </c>
    </row>
    <row r="780" spans="1:23">
      <c r="A780" t="s">
        <v>41</v>
      </c>
      <c r="B780">
        <v>36</v>
      </c>
      <c r="C780" t="str">
        <f t="shared" si="24"/>
        <v>up_2_years</v>
      </c>
      <c r="D780" t="s">
        <v>24</v>
      </c>
      <c r="E780" t="s">
        <v>53</v>
      </c>
      <c r="F780">
        <v>5711</v>
      </c>
      <c r="G780" t="str">
        <f t="shared" si="25"/>
        <v>up_2000</v>
      </c>
      <c r="H780" t="s">
        <v>57</v>
      </c>
      <c r="I780" t="s">
        <v>27</v>
      </c>
      <c r="J780">
        <v>4</v>
      </c>
      <c r="K780" t="s">
        <v>28</v>
      </c>
      <c r="L780" t="s">
        <v>29</v>
      </c>
      <c r="M780">
        <v>2</v>
      </c>
      <c r="N780" t="s">
        <v>54</v>
      </c>
      <c r="O780">
        <v>38</v>
      </c>
      <c r="P780" t="s">
        <v>29</v>
      </c>
      <c r="Q780" t="s">
        <v>31</v>
      </c>
      <c r="R780">
        <v>2</v>
      </c>
      <c r="S780" t="s">
        <v>56</v>
      </c>
      <c r="T780">
        <v>1</v>
      </c>
      <c r="U780" t="s">
        <v>33</v>
      </c>
      <c r="V780" t="s">
        <v>33</v>
      </c>
      <c r="W780" t="s">
        <v>34</v>
      </c>
    </row>
    <row r="781" spans="1:23">
      <c r="A781" t="s">
        <v>35</v>
      </c>
      <c r="B781">
        <v>18</v>
      </c>
      <c r="C781" t="str">
        <f t="shared" si="24"/>
        <v>1_2_years</v>
      </c>
      <c r="D781" t="s">
        <v>36</v>
      </c>
      <c r="E781" t="s">
        <v>72</v>
      </c>
      <c r="F781">
        <v>3872</v>
      </c>
      <c r="G781" t="str">
        <f t="shared" si="25"/>
        <v>up_2000</v>
      </c>
      <c r="H781" t="s">
        <v>37</v>
      </c>
      <c r="I781" t="s">
        <v>59</v>
      </c>
      <c r="J781">
        <v>2</v>
      </c>
      <c r="K781" t="s">
        <v>39</v>
      </c>
      <c r="L781" t="s">
        <v>29</v>
      </c>
      <c r="M781">
        <v>4</v>
      </c>
      <c r="N781" t="s">
        <v>54</v>
      </c>
      <c r="O781">
        <v>67</v>
      </c>
      <c r="P781" t="s">
        <v>29</v>
      </c>
      <c r="Q781" t="s">
        <v>31</v>
      </c>
      <c r="R781">
        <v>1</v>
      </c>
      <c r="S781" t="s">
        <v>32</v>
      </c>
      <c r="T781">
        <v>1</v>
      </c>
      <c r="U781" t="s">
        <v>33</v>
      </c>
      <c r="V781" t="s">
        <v>33</v>
      </c>
      <c r="W781" t="s">
        <v>34</v>
      </c>
    </row>
    <row r="782" spans="1:23">
      <c r="A782" t="s">
        <v>35</v>
      </c>
      <c r="B782">
        <v>39</v>
      </c>
      <c r="C782" t="str">
        <f t="shared" si="24"/>
        <v>up_2_years</v>
      </c>
      <c r="D782" t="s">
        <v>24</v>
      </c>
      <c r="E782" t="s">
        <v>25</v>
      </c>
      <c r="F782">
        <v>4933</v>
      </c>
      <c r="G782" t="str">
        <f t="shared" si="25"/>
        <v>up_2000</v>
      </c>
      <c r="H782" t="s">
        <v>37</v>
      </c>
      <c r="I782" t="s">
        <v>43</v>
      </c>
      <c r="J782">
        <v>2</v>
      </c>
      <c r="K782" t="s">
        <v>28</v>
      </c>
      <c r="L782" t="s">
        <v>46</v>
      </c>
      <c r="M782">
        <v>2</v>
      </c>
      <c r="N782" t="s">
        <v>30</v>
      </c>
      <c r="O782">
        <v>25</v>
      </c>
      <c r="P782" t="s">
        <v>29</v>
      </c>
      <c r="Q782" t="s">
        <v>31</v>
      </c>
      <c r="R782">
        <v>2</v>
      </c>
      <c r="S782" t="s">
        <v>32</v>
      </c>
      <c r="T782">
        <v>1</v>
      </c>
      <c r="U782" t="s">
        <v>29</v>
      </c>
      <c r="V782" t="s">
        <v>33</v>
      </c>
      <c r="W782" t="s">
        <v>40</v>
      </c>
    </row>
    <row r="783" spans="1:23">
      <c r="A783" t="s">
        <v>41</v>
      </c>
      <c r="B783">
        <v>24</v>
      </c>
      <c r="C783" t="str">
        <f t="shared" si="24"/>
        <v>1_2_years</v>
      </c>
      <c r="D783" t="s">
        <v>24</v>
      </c>
      <c r="E783" t="s">
        <v>50</v>
      </c>
      <c r="F783">
        <v>1940</v>
      </c>
      <c r="G783" t="str">
        <f t="shared" si="25"/>
        <v>1000_2000</v>
      </c>
      <c r="H783" t="s">
        <v>57</v>
      </c>
      <c r="I783" t="s">
        <v>27</v>
      </c>
      <c r="J783">
        <v>4</v>
      </c>
      <c r="K783" t="s">
        <v>28</v>
      </c>
      <c r="L783" t="s">
        <v>29</v>
      </c>
      <c r="M783">
        <v>4</v>
      </c>
      <c r="N783" t="s">
        <v>30</v>
      </c>
      <c r="O783">
        <v>60</v>
      </c>
      <c r="P783" t="s">
        <v>29</v>
      </c>
      <c r="Q783" t="s">
        <v>31</v>
      </c>
      <c r="R783">
        <v>1</v>
      </c>
      <c r="S783" t="s">
        <v>32</v>
      </c>
      <c r="T783">
        <v>1</v>
      </c>
      <c r="U783" t="s">
        <v>33</v>
      </c>
      <c r="V783" t="s">
        <v>33</v>
      </c>
      <c r="W783" t="s">
        <v>34</v>
      </c>
    </row>
    <row r="784" spans="1:23">
      <c r="A784" t="s">
        <v>35</v>
      </c>
      <c r="B784">
        <v>12</v>
      </c>
      <c r="C784" t="str">
        <f t="shared" si="24"/>
        <v>lo_1_year</v>
      </c>
      <c r="D784" t="s">
        <v>64</v>
      </c>
      <c r="E784" t="s">
        <v>75</v>
      </c>
      <c r="F784">
        <v>1410</v>
      </c>
      <c r="G784" t="str">
        <f t="shared" si="25"/>
        <v>1000_2000</v>
      </c>
      <c r="H784" t="s">
        <v>37</v>
      </c>
      <c r="I784" t="s">
        <v>38</v>
      </c>
      <c r="J784">
        <v>2</v>
      </c>
      <c r="K784" t="s">
        <v>28</v>
      </c>
      <c r="L784" t="s">
        <v>29</v>
      </c>
      <c r="M784">
        <v>2</v>
      </c>
      <c r="N784" t="s">
        <v>30</v>
      </c>
      <c r="O784">
        <v>31</v>
      </c>
      <c r="P784" t="s">
        <v>29</v>
      </c>
      <c r="Q784" t="s">
        <v>31</v>
      </c>
      <c r="R784">
        <v>1</v>
      </c>
      <c r="S784" t="s">
        <v>44</v>
      </c>
      <c r="T784">
        <v>1</v>
      </c>
      <c r="U784" t="s">
        <v>33</v>
      </c>
      <c r="V784" t="s">
        <v>33</v>
      </c>
      <c r="W784" t="s">
        <v>34</v>
      </c>
    </row>
    <row r="785" spans="1:23">
      <c r="A785" t="s">
        <v>35</v>
      </c>
      <c r="B785">
        <v>12</v>
      </c>
      <c r="C785" t="str">
        <f t="shared" si="24"/>
        <v>lo_1_year</v>
      </c>
      <c r="D785" t="s">
        <v>36</v>
      </c>
      <c r="E785" t="s">
        <v>50</v>
      </c>
      <c r="F785">
        <v>836</v>
      </c>
      <c r="G785" t="str">
        <f t="shared" si="25"/>
        <v>lo_1000</v>
      </c>
      <c r="H785" t="s">
        <v>63</v>
      </c>
      <c r="I785" t="s">
        <v>61</v>
      </c>
      <c r="J785">
        <v>4</v>
      </c>
      <c r="K785" t="s">
        <v>39</v>
      </c>
      <c r="L785" t="s">
        <v>29</v>
      </c>
      <c r="M785">
        <v>2</v>
      </c>
      <c r="N785" t="s">
        <v>47</v>
      </c>
      <c r="O785">
        <v>23</v>
      </c>
      <c r="P785" t="s">
        <v>65</v>
      </c>
      <c r="Q785" t="s">
        <v>31</v>
      </c>
      <c r="R785">
        <v>1</v>
      </c>
      <c r="S785" t="s">
        <v>44</v>
      </c>
      <c r="T785">
        <v>1</v>
      </c>
      <c r="U785" t="s">
        <v>29</v>
      </c>
      <c r="V785" t="s">
        <v>33</v>
      </c>
      <c r="W785" t="s">
        <v>40</v>
      </c>
    </row>
    <row r="786" spans="1:23">
      <c r="A786" t="s">
        <v>35</v>
      </c>
      <c r="B786">
        <v>20</v>
      </c>
      <c r="C786" t="str">
        <f t="shared" si="24"/>
        <v>1_2_years</v>
      </c>
      <c r="D786" t="s">
        <v>36</v>
      </c>
      <c r="E786" t="s">
        <v>53</v>
      </c>
      <c r="F786">
        <v>6468</v>
      </c>
      <c r="G786" t="str">
        <f t="shared" si="25"/>
        <v>up_2000</v>
      </c>
      <c r="H786" t="s">
        <v>26</v>
      </c>
      <c r="I786" t="s">
        <v>59</v>
      </c>
      <c r="J786">
        <v>1</v>
      </c>
      <c r="K786" t="s">
        <v>58</v>
      </c>
      <c r="L786" t="s">
        <v>29</v>
      </c>
      <c r="M786">
        <v>4</v>
      </c>
      <c r="N786" t="s">
        <v>30</v>
      </c>
      <c r="O786">
        <v>60</v>
      </c>
      <c r="P786" t="s">
        <v>29</v>
      </c>
      <c r="Q786" t="s">
        <v>31</v>
      </c>
      <c r="R786">
        <v>1</v>
      </c>
      <c r="S786" t="s">
        <v>56</v>
      </c>
      <c r="T786">
        <v>1</v>
      </c>
      <c r="U786" t="s">
        <v>33</v>
      </c>
      <c r="V786" t="s">
        <v>33</v>
      </c>
      <c r="W786" t="s">
        <v>34</v>
      </c>
    </row>
    <row r="787" spans="1:23">
      <c r="A787" t="s">
        <v>35</v>
      </c>
      <c r="B787">
        <v>18</v>
      </c>
      <c r="C787" t="str">
        <f t="shared" si="24"/>
        <v>1_2_years</v>
      </c>
      <c r="D787" t="s">
        <v>36</v>
      </c>
      <c r="E787" t="s">
        <v>62</v>
      </c>
      <c r="F787">
        <v>1941</v>
      </c>
      <c r="G787" t="str">
        <f t="shared" si="25"/>
        <v>1000_2000</v>
      </c>
      <c r="H787" t="s">
        <v>57</v>
      </c>
      <c r="I787" t="s">
        <v>38</v>
      </c>
      <c r="J787">
        <v>4</v>
      </c>
      <c r="K787" t="s">
        <v>28</v>
      </c>
      <c r="L787" t="s">
        <v>29</v>
      </c>
      <c r="M787">
        <v>2</v>
      </c>
      <c r="N787" t="s">
        <v>47</v>
      </c>
      <c r="O787">
        <v>35</v>
      </c>
      <c r="P787" t="s">
        <v>29</v>
      </c>
      <c r="Q787" t="s">
        <v>31</v>
      </c>
      <c r="R787">
        <v>1</v>
      </c>
      <c r="S787" t="s">
        <v>44</v>
      </c>
      <c r="T787">
        <v>1</v>
      </c>
      <c r="U787" t="s">
        <v>33</v>
      </c>
      <c r="V787" t="s">
        <v>33</v>
      </c>
      <c r="W787" t="s">
        <v>34</v>
      </c>
    </row>
    <row r="788" spans="1:23">
      <c r="A788" t="s">
        <v>41</v>
      </c>
      <c r="B788">
        <v>22</v>
      </c>
      <c r="C788" t="str">
        <f t="shared" si="24"/>
        <v>1_2_years</v>
      </c>
      <c r="D788" t="s">
        <v>36</v>
      </c>
      <c r="E788" t="s">
        <v>25</v>
      </c>
      <c r="F788">
        <v>2675</v>
      </c>
      <c r="G788" t="str">
        <f t="shared" si="25"/>
        <v>up_2000</v>
      </c>
      <c r="H788" t="s">
        <v>52</v>
      </c>
      <c r="I788" t="s">
        <v>27</v>
      </c>
      <c r="J788">
        <v>3</v>
      </c>
      <c r="K788" t="s">
        <v>28</v>
      </c>
      <c r="L788" t="s">
        <v>29</v>
      </c>
      <c r="M788">
        <v>4</v>
      </c>
      <c r="N788" t="s">
        <v>54</v>
      </c>
      <c r="O788">
        <v>40</v>
      </c>
      <c r="P788" t="s">
        <v>29</v>
      </c>
      <c r="Q788" t="s">
        <v>31</v>
      </c>
      <c r="R788">
        <v>1</v>
      </c>
      <c r="S788" t="s">
        <v>32</v>
      </c>
      <c r="T788">
        <v>1</v>
      </c>
      <c r="U788" t="s">
        <v>29</v>
      </c>
      <c r="V788" t="s">
        <v>33</v>
      </c>
      <c r="W788" t="s">
        <v>34</v>
      </c>
    </row>
    <row r="789" spans="1:23">
      <c r="A789" t="s">
        <v>41</v>
      </c>
      <c r="B789">
        <v>48</v>
      </c>
      <c r="C789" t="str">
        <f t="shared" si="24"/>
        <v>up_2_years</v>
      </c>
      <c r="D789" t="s">
        <v>24</v>
      </c>
      <c r="E789" t="s">
        <v>53</v>
      </c>
      <c r="F789">
        <v>2751</v>
      </c>
      <c r="G789" t="str">
        <f t="shared" si="25"/>
        <v>up_2000</v>
      </c>
      <c r="H789" t="s">
        <v>26</v>
      </c>
      <c r="I789" t="s">
        <v>27</v>
      </c>
      <c r="J789">
        <v>4</v>
      </c>
      <c r="K789" t="s">
        <v>28</v>
      </c>
      <c r="L789" t="s">
        <v>29</v>
      </c>
      <c r="M789">
        <v>3</v>
      </c>
      <c r="N789" t="s">
        <v>54</v>
      </c>
      <c r="O789">
        <v>38</v>
      </c>
      <c r="P789" t="s">
        <v>29</v>
      </c>
      <c r="Q789" t="s">
        <v>31</v>
      </c>
      <c r="R789">
        <v>2</v>
      </c>
      <c r="S789" t="s">
        <v>32</v>
      </c>
      <c r="T789">
        <v>2</v>
      </c>
      <c r="U789" t="s">
        <v>33</v>
      </c>
      <c r="V789" t="s">
        <v>33</v>
      </c>
      <c r="W789" t="s">
        <v>34</v>
      </c>
    </row>
    <row r="790" spans="1:23">
      <c r="A790" t="s">
        <v>35</v>
      </c>
      <c r="B790">
        <v>48</v>
      </c>
      <c r="C790" t="str">
        <f t="shared" si="24"/>
        <v>up_2_years</v>
      </c>
      <c r="D790" t="s">
        <v>49</v>
      </c>
      <c r="E790" t="s">
        <v>42</v>
      </c>
      <c r="F790">
        <v>6224</v>
      </c>
      <c r="G790" t="str">
        <f t="shared" si="25"/>
        <v>up_2000</v>
      </c>
      <c r="H790" t="s">
        <v>37</v>
      </c>
      <c r="I790" t="s">
        <v>27</v>
      </c>
      <c r="J790">
        <v>4</v>
      </c>
      <c r="K790" t="s">
        <v>28</v>
      </c>
      <c r="L790" t="s">
        <v>29</v>
      </c>
      <c r="M790">
        <v>4</v>
      </c>
      <c r="N790" t="s">
        <v>51</v>
      </c>
      <c r="O790">
        <v>50</v>
      </c>
      <c r="P790" t="s">
        <v>29</v>
      </c>
      <c r="Q790" t="s">
        <v>48</v>
      </c>
      <c r="R790">
        <v>1</v>
      </c>
      <c r="S790" t="s">
        <v>32</v>
      </c>
      <c r="T790">
        <v>1</v>
      </c>
      <c r="U790" t="s">
        <v>29</v>
      </c>
      <c r="V790" t="s">
        <v>33</v>
      </c>
      <c r="W790" t="s">
        <v>40</v>
      </c>
    </row>
    <row r="791" spans="1:23">
      <c r="A791" t="s">
        <v>23</v>
      </c>
      <c r="B791">
        <v>40</v>
      </c>
      <c r="C791" t="str">
        <f t="shared" si="24"/>
        <v>up_2_years</v>
      </c>
      <c r="D791" t="s">
        <v>24</v>
      </c>
      <c r="E791" t="s">
        <v>42</v>
      </c>
      <c r="F791">
        <v>5998</v>
      </c>
      <c r="G791" t="str">
        <f t="shared" si="25"/>
        <v>up_2000</v>
      </c>
      <c r="H791" t="s">
        <v>37</v>
      </c>
      <c r="I791" t="s">
        <v>38</v>
      </c>
      <c r="J791">
        <v>4</v>
      </c>
      <c r="K791" t="s">
        <v>28</v>
      </c>
      <c r="L791" t="s">
        <v>29</v>
      </c>
      <c r="M791">
        <v>3</v>
      </c>
      <c r="N791" t="s">
        <v>51</v>
      </c>
      <c r="O791">
        <v>27</v>
      </c>
      <c r="P791" t="s">
        <v>65</v>
      </c>
      <c r="Q791" t="s">
        <v>31</v>
      </c>
      <c r="R791">
        <v>1</v>
      </c>
      <c r="S791" t="s">
        <v>32</v>
      </c>
      <c r="T791">
        <v>1</v>
      </c>
      <c r="U791" t="s">
        <v>33</v>
      </c>
      <c r="V791" t="s">
        <v>33</v>
      </c>
      <c r="W791" t="s">
        <v>40</v>
      </c>
    </row>
    <row r="792" spans="1:23">
      <c r="A792" t="s">
        <v>35</v>
      </c>
      <c r="B792">
        <v>21</v>
      </c>
      <c r="C792" t="str">
        <f t="shared" si="24"/>
        <v>1_2_years</v>
      </c>
      <c r="D792" t="s">
        <v>36</v>
      </c>
      <c r="E792" t="s">
        <v>62</v>
      </c>
      <c r="F792">
        <v>1188</v>
      </c>
      <c r="G792" t="str">
        <f t="shared" si="25"/>
        <v>1000_2000</v>
      </c>
      <c r="H792" t="s">
        <v>37</v>
      </c>
      <c r="I792" t="s">
        <v>27</v>
      </c>
      <c r="J792">
        <v>2</v>
      </c>
      <c r="K792" t="s">
        <v>39</v>
      </c>
      <c r="L792" t="s">
        <v>29</v>
      </c>
      <c r="M792">
        <v>4</v>
      </c>
      <c r="N792" t="s">
        <v>47</v>
      </c>
      <c r="O792">
        <v>39</v>
      </c>
      <c r="P792" t="s">
        <v>29</v>
      </c>
      <c r="Q792" t="s">
        <v>31</v>
      </c>
      <c r="R792">
        <v>1</v>
      </c>
      <c r="S792" t="s">
        <v>32</v>
      </c>
      <c r="T792">
        <v>2</v>
      </c>
      <c r="U792" t="s">
        <v>29</v>
      </c>
      <c r="V792" t="s">
        <v>33</v>
      </c>
      <c r="W792" t="s">
        <v>40</v>
      </c>
    </row>
    <row r="793" spans="1:23">
      <c r="A793" t="s">
        <v>41</v>
      </c>
      <c r="B793">
        <v>24</v>
      </c>
      <c r="C793" t="str">
        <f t="shared" si="24"/>
        <v>1_2_years</v>
      </c>
      <c r="D793" t="s">
        <v>36</v>
      </c>
      <c r="E793" t="s">
        <v>53</v>
      </c>
      <c r="F793">
        <v>6313</v>
      </c>
      <c r="G793" t="str">
        <f t="shared" si="25"/>
        <v>up_2000</v>
      </c>
      <c r="H793" t="s">
        <v>26</v>
      </c>
      <c r="I793" t="s">
        <v>27</v>
      </c>
      <c r="J793">
        <v>3</v>
      </c>
      <c r="K793" t="s">
        <v>28</v>
      </c>
      <c r="L793" t="s">
        <v>29</v>
      </c>
      <c r="M793">
        <v>4</v>
      </c>
      <c r="N793" t="s">
        <v>54</v>
      </c>
      <c r="O793">
        <v>41</v>
      </c>
      <c r="P793" t="s">
        <v>29</v>
      </c>
      <c r="Q793" t="s">
        <v>31</v>
      </c>
      <c r="R793">
        <v>1</v>
      </c>
      <c r="S793" t="s">
        <v>56</v>
      </c>
      <c r="T793">
        <v>2</v>
      </c>
      <c r="U793" t="s">
        <v>33</v>
      </c>
      <c r="V793" t="s">
        <v>33</v>
      </c>
      <c r="W793" t="s">
        <v>34</v>
      </c>
    </row>
    <row r="794" spans="1:23">
      <c r="A794" t="s">
        <v>41</v>
      </c>
      <c r="B794">
        <v>6</v>
      </c>
      <c r="C794" t="str">
        <f t="shared" si="24"/>
        <v>lo_1_year</v>
      </c>
      <c r="D794" t="s">
        <v>24</v>
      </c>
      <c r="E794" t="s">
        <v>45</v>
      </c>
      <c r="F794">
        <v>1221</v>
      </c>
      <c r="G794" t="str">
        <f t="shared" si="25"/>
        <v>1000_2000</v>
      </c>
      <c r="H794" t="s">
        <v>26</v>
      </c>
      <c r="I794" t="s">
        <v>38</v>
      </c>
      <c r="J794">
        <v>1</v>
      </c>
      <c r="K794" t="s">
        <v>60</v>
      </c>
      <c r="L794" t="s">
        <v>29</v>
      </c>
      <c r="M794">
        <v>2</v>
      </c>
      <c r="N794" t="s">
        <v>47</v>
      </c>
      <c r="O794">
        <v>27</v>
      </c>
      <c r="P794" t="s">
        <v>29</v>
      </c>
      <c r="Q794" t="s">
        <v>31</v>
      </c>
      <c r="R794">
        <v>2</v>
      </c>
      <c r="S794" t="s">
        <v>32</v>
      </c>
      <c r="T794">
        <v>1</v>
      </c>
      <c r="U794" t="s">
        <v>29</v>
      </c>
      <c r="V794" t="s">
        <v>33</v>
      </c>
      <c r="W794" t="s">
        <v>34</v>
      </c>
    </row>
    <row r="795" spans="1:23">
      <c r="A795" t="s">
        <v>67</v>
      </c>
      <c r="B795">
        <v>24</v>
      </c>
      <c r="C795" t="str">
        <f t="shared" si="24"/>
        <v>1_2_years</v>
      </c>
      <c r="D795" t="s">
        <v>36</v>
      </c>
      <c r="E795" t="s">
        <v>45</v>
      </c>
      <c r="F795">
        <v>2892</v>
      </c>
      <c r="G795" t="str">
        <f t="shared" si="25"/>
        <v>up_2000</v>
      </c>
      <c r="H795" t="s">
        <v>37</v>
      </c>
      <c r="I795" t="s">
        <v>27</v>
      </c>
      <c r="J795">
        <v>3</v>
      </c>
      <c r="K795" t="s">
        <v>58</v>
      </c>
      <c r="L795" t="s">
        <v>29</v>
      </c>
      <c r="M795">
        <v>4</v>
      </c>
      <c r="N795" t="s">
        <v>51</v>
      </c>
      <c r="O795">
        <v>51</v>
      </c>
      <c r="P795" t="s">
        <v>29</v>
      </c>
      <c r="Q795" t="s">
        <v>48</v>
      </c>
      <c r="R795">
        <v>1</v>
      </c>
      <c r="S795" t="s">
        <v>32</v>
      </c>
      <c r="T795">
        <v>1</v>
      </c>
      <c r="U795" t="s">
        <v>29</v>
      </c>
      <c r="V795" t="s">
        <v>33</v>
      </c>
      <c r="W795" t="s">
        <v>34</v>
      </c>
    </row>
    <row r="796" spans="1:23">
      <c r="A796" t="s">
        <v>41</v>
      </c>
      <c r="B796">
        <v>24</v>
      </c>
      <c r="C796" t="str">
        <f t="shared" si="24"/>
        <v>1_2_years</v>
      </c>
      <c r="D796" t="s">
        <v>36</v>
      </c>
      <c r="E796" t="s">
        <v>45</v>
      </c>
      <c r="F796">
        <v>3062</v>
      </c>
      <c r="G796" t="str">
        <f t="shared" si="25"/>
        <v>up_2000</v>
      </c>
      <c r="H796" t="s">
        <v>52</v>
      </c>
      <c r="I796" t="s">
        <v>27</v>
      </c>
      <c r="J796">
        <v>4</v>
      </c>
      <c r="K796" t="s">
        <v>28</v>
      </c>
      <c r="L796" t="s">
        <v>29</v>
      </c>
      <c r="M796">
        <v>3</v>
      </c>
      <c r="N796" t="s">
        <v>51</v>
      </c>
      <c r="O796">
        <v>32</v>
      </c>
      <c r="P796" t="s">
        <v>29</v>
      </c>
      <c r="Q796" t="s">
        <v>55</v>
      </c>
      <c r="R796">
        <v>1</v>
      </c>
      <c r="S796" t="s">
        <v>32</v>
      </c>
      <c r="T796">
        <v>1</v>
      </c>
      <c r="U796" t="s">
        <v>33</v>
      </c>
      <c r="V796" t="s">
        <v>33</v>
      </c>
      <c r="W796" t="s">
        <v>34</v>
      </c>
    </row>
    <row r="797" spans="1:23">
      <c r="A797" t="s">
        <v>41</v>
      </c>
      <c r="B797">
        <v>9</v>
      </c>
      <c r="C797" t="str">
        <f t="shared" si="24"/>
        <v>lo_1_year</v>
      </c>
      <c r="D797" t="s">
        <v>36</v>
      </c>
      <c r="E797" t="s">
        <v>45</v>
      </c>
      <c r="F797">
        <v>2301</v>
      </c>
      <c r="G797" t="str">
        <f t="shared" si="25"/>
        <v>up_2000</v>
      </c>
      <c r="H797" t="s">
        <v>63</v>
      </c>
      <c r="I797" t="s">
        <v>61</v>
      </c>
      <c r="J797">
        <v>2</v>
      </c>
      <c r="K797" t="s">
        <v>39</v>
      </c>
      <c r="L797" t="s">
        <v>29</v>
      </c>
      <c r="M797">
        <v>4</v>
      </c>
      <c r="N797" t="s">
        <v>47</v>
      </c>
      <c r="O797">
        <v>22</v>
      </c>
      <c r="P797" t="s">
        <v>29</v>
      </c>
      <c r="Q797" t="s">
        <v>55</v>
      </c>
      <c r="R797">
        <v>1</v>
      </c>
      <c r="S797" t="s">
        <v>32</v>
      </c>
      <c r="T797">
        <v>1</v>
      </c>
      <c r="U797" t="s">
        <v>29</v>
      </c>
      <c r="V797" t="s">
        <v>33</v>
      </c>
      <c r="W797" t="s">
        <v>34</v>
      </c>
    </row>
    <row r="798" spans="1:23">
      <c r="A798" t="s">
        <v>23</v>
      </c>
      <c r="B798">
        <v>18</v>
      </c>
      <c r="C798" t="str">
        <f t="shared" si="24"/>
        <v>1_2_years</v>
      </c>
      <c r="D798" t="s">
        <v>36</v>
      </c>
      <c r="E798" t="s">
        <v>53</v>
      </c>
      <c r="F798">
        <v>7511</v>
      </c>
      <c r="G798" t="str">
        <f t="shared" si="25"/>
        <v>up_2000</v>
      </c>
      <c r="H798" t="s">
        <v>26</v>
      </c>
      <c r="I798" t="s">
        <v>27</v>
      </c>
      <c r="J798">
        <v>1</v>
      </c>
      <c r="K798" t="s">
        <v>28</v>
      </c>
      <c r="L798" t="s">
        <v>29</v>
      </c>
      <c r="M798">
        <v>4</v>
      </c>
      <c r="N798" t="s">
        <v>47</v>
      </c>
      <c r="O798">
        <v>51</v>
      </c>
      <c r="P798" t="s">
        <v>29</v>
      </c>
      <c r="Q798" t="s">
        <v>48</v>
      </c>
      <c r="R798">
        <v>1</v>
      </c>
      <c r="S798" t="s">
        <v>32</v>
      </c>
      <c r="T798">
        <v>2</v>
      </c>
      <c r="U798" t="s">
        <v>33</v>
      </c>
      <c r="V798" t="s">
        <v>33</v>
      </c>
      <c r="W798" t="s">
        <v>40</v>
      </c>
    </row>
    <row r="799" spans="1:23">
      <c r="A799" t="s">
        <v>41</v>
      </c>
      <c r="B799">
        <v>12</v>
      </c>
      <c r="C799" t="str">
        <f t="shared" si="24"/>
        <v>lo_1_year</v>
      </c>
      <c r="D799" t="s">
        <v>24</v>
      </c>
      <c r="E799" t="s">
        <v>45</v>
      </c>
      <c r="F799">
        <v>1258</v>
      </c>
      <c r="G799" t="str">
        <f t="shared" si="25"/>
        <v>1000_2000</v>
      </c>
      <c r="H799" t="s">
        <v>37</v>
      </c>
      <c r="I799" t="s">
        <v>61</v>
      </c>
      <c r="J799">
        <v>2</v>
      </c>
      <c r="K799" t="s">
        <v>39</v>
      </c>
      <c r="L799" t="s">
        <v>29</v>
      </c>
      <c r="M799">
        <v>4</v>
      </c>
      <c r="N799" t="s">
        <v>47</v>
      </c>
      <c r="O799">
        <v>22</v>
      </c>
      <c r="P799" t="s">
        <v>29</v>
      </c>
      <c r="Q799" t="s">
        <v>55</v>
      </c>
      <c r="R799">
        <v>2</v>
      </c>
      <c r="S799" t="s">
        <v>44</v>
      </c>
      <c r="T799">
        <v>1</v>
      </c>
      <c r="U799" t="s">
        <v>29</v>
      </c>
      <c r="V799" t="s">
        <v>33</v>
      </c>
      <c r="W799" t="s">
        <v>34</v>
      </c>
    </row>
    <row r="800" spans="1:23">
      <c r="A800" t="s">
        <v>41</v>
      </c>
      <c r="B800">
        <v>24</v>
      </c>
      <c r="C800" t="str">
        <f t="shared" si="24"/>
        <v>1_2_years</v>
      </c>
      <c r="D800" t="s">
        <v>49</v>
      </c>
      <c r="E800" t="s">
        <v>50</v>
      </c>
      <c r="F800">
        <v>717</v>
      </c>
      <c r="G800" t="str">
        <f t="shared" si="25"/>
        <v>lo_1000</v>
      </c>
      <c r="H800" t="s">
        <v>26</v>
      </c>
      <c r="I800" t="s">
        <v>27</v>
      </c>
      <c r="J800">
        <v>4</v>
      </c>
      <c r="K800" t="s">
        <v>60</v>
      </c>
      <c r="L800" t="s">
        <v>29</v>
      </c>
      <c r="M800">
        <v>4</v>
      </c>
      <c r="N800" t="s">
        <v>54</v>
      </c>
      <c r="O800">
        <v>54</v>
      </c>
      <c r="P800" t="s">
        <v>29</v>
      </c>
      <c r="Q800" t="s">
        <v>31</v>
      </c>
      <c r="R800">
        <v>2</v>
      </c>
      <c r="S800" t="s">
        <v>32</v>
      </c>
      <c r="T800">
        <v>1</v>
      </c>
      <c r="U800" t="s">
        <v>33</v>
      </c>
      <c r="V800" t="s">
        <v>33</v>
      </c>
      <c r="W800" t="s">
        <v>34</v>
      </c>
    </row>
    <row r="801" spans="1:23">
      <c r="A801" t="s">
        <v>35</v>
      </c>
      <c r="B801">
        <v>9</v>
      </c>
      <c r="C801" t="str">
        <f t="shared" si="24"/>
        <v>lo_1_year</v>
      </c>
      <c r="D801" t="s">
        <v>36</v>
      </c>
      <c r="E801" t="s">
        <v>50</v>
      </c>
      <c r="F801">
        <v>1549</v>
      </c>
      <c r="G801" t="str">
        <f t="shared" si="25"/>
        <v>1000_2000</v>
      </c>
      <c r="H801" t="s">
        <v>26</v>
      </c>
      <c r="I801" t="s">
        <v>61</v>
      </c>
      <c r="J801">
        <v>4</v>
      </c>
      <c r="K801" t="s">
        <v>28</v>
      </c>
      <c r="L801" t="s">
        <v>29</v>
      </c>
      <c r="M801">
        <v>2</v>
      </c>
      <c r="N801" t="s">
        <v>30</v>
      </c>
      <c r="O801">
        <v>35</v>
      </c>
      <c r="P801" t="s">
        <v>29</v>
      </c>
      <c r="Q801" t="s">
        <v>31</v>
      </c>
      <c r="R801">
        <v>1</v>
      </c>
      <c r="S801" t="s">
        <v>73</v>
      </c>
      <c r="T801">
        <v>1</v>
      </c>
      <c r="U801" t="s">
        <v>29</v>
      </c>
      <c r="V801" t="s">
        <v>33</v>
      </c>
      <c r="W801" t="s">
        <v>34</v>
      </c>
    </row>
    <row r="802" spans="1:23">
      <c r="A802" t="s">
        <v>41</v>
      </c>
      <c r="B802">
        <v>24</v>
      </c>
      <c r="C802" t="str">
        <f t="shared" si="24"/>
        <v>1_2_years</v>
      </c>
      <c r="D802" t="s">
        <v>24</v>
      </c>
      <c r="E802" t="s">
        <v>42</v>
      </c>
      <c r="F802">
        <v>1597</v>
      </c>
      <c r="G802" t="str">
        <f t="shared" si="25"/>
        <v>1000_2000</v>
      </c>
      <c r="H802" t="s">
        <v>37</v>
      </c>
      <c r="I802" t="s">
        <v>27</v>
      </c>
      <c r="J802">
        <v>4</v>
      </c>
      <c r="K802" t="s">
        <v>28</v>
      </c>
      <c r="L802" t="s">
        <v>29</v>
      </c>
      <c r="M802">
        <v>4</v>
      </c>
      <c r="N802" t="s">
        <v>51</v>
      </c>
      <c r="O802">
        <v>54</v>
      </c>
      <c r="P802" t="s">
        <v>29</v>
      </c>
      <c r="Q802" t="s">
        <v>48</v>
      </c>
      <c r="R802">
        <v>2</v>
      </c>
      <c r="S802" t="s">
        <v>32</v>
      </c>
      <c r="T802">
        <v>2</v>
      </c>
      <c r="U802" t="s">
        <v>29</v>
      </c>
      <c r="V802" t="s">
        <v>33</v>
      </c>
      <c r="W802" t="s">
        <v>34</v>
      </c>
    </row>
    <row r="803" spans="1:23">
      <c r="A803" t="s">
        <v>35</v>
      </c>
      <c r="B803">
        <v>18</v>
      </c>
      <c r="C803" t="str">
        <f t="shared" si="24"/>
        <v>1_2_years</v>
      </c>
      <c r="D803" t="s">
        <v>24</v>
      </c>
      <c r="E803" t="s">
        <v>25</v>
      </c>
      <c r="F803">
        <v>1795</v>
      </c>
      <c r="G803" t="str">
        <f t="shared" si="25"/>
        <v>1000_2000</v>
      </c>
      <c r="H803" t="s">
        <v>37</v>
      </c>
      <c r="I803" t="s">
        <v>27</v>
      </c>
      <c r="J803">
        <v>3</v>
      </c>
      <c r="K803" t="s">
        <v>39</v>
      </c>
      <c r="L803" t="s">
        <v>46</v>
      </c>
      <c r="M803">
        <v>4</v>
      </c>
      <c r="N803" t="s">
        <v>30</v>
      </c>
      <c r="O803">
        <v>48</v>
      </c>
      <c r="P803" t="s">
        <v>65</v>
      </c>
      <c r="Q803" t="s">
        <v>55</v>
      </c>
      <c r="R803">
        <v>2</v>
      </c>
      <c r="S803" t="s">
        <v>44</v>
      </c>
      <c r="T803">
        <v>1</v>
      </c>
      <c r="U803" t="s">
        <v>33</v>
      </c>
      <c r="V803" t="s">
        <v>33</v>
      </c>
      <c r="W803" t="s">
        <v>34</v>
      </c>
    </row>
    <row r="804" spans="1:23">
      <c r="A804" t="s">
        <v>23</v>
      </c>
      <c r="B804">
        <v>20</v>
      </c>
      <c r="C804" t="str">
        <f t="shared" si="24"/>
        <v>1_2_years</v>
      </c>
      <c r="D804" t="s">
        <v>24</v>
      </c>
      <c r="E804" t="s">
        <v>45</v>
      </c>
      <c r="F804">
        <v>4272</v>
      </c>
      <c r="G804" t="str">
        <f t="shared" si="25"/>
        <v>up_2000</v>
      </c>
      <c r="H804" t="s">
        <v>37</v>
      </c>
      <c r="I804" t="s">
        <v>27</v>
      </c>
      <c r="J804">
        <v>1</v>
      </c>
      <c r="K804" t="s">
        <v>39</v>
      </c>
      <c r="L804" t="s">
        <v>29</v>
      </c>
      <c r="M804">
        <v>4</v>
      </c>
      <c r="N804" t="s">
        <v>47</v>
      </c>
      <c r="O804">
        <v>24</v>
      </c>
      <c r="P804" t="s">
        <v>29</v>
      </c>
      <c r="Q804" t="s">
        <v>31</v>
      </c>
      <c r="R804">
        <v>2</v>
      </c>
      <c r="S804" t="s">
        <v>32</v>
      </c>
      <c r="T804">
        <v>1</v>
      </c>
      <c r="U804" t="s">
        <v>29</v>
      </c>
      <c r="V804" t="s">
        <v>33</v>
      </c>
      <c r="W804" t="s">
        <v>34</v>
      </c>
    </row>
    <row r="805" spans="1:23">
      <c r="A805" t="s">
        <v>41</v>
      </c>
      <c r="B805">
        <v>12</v>
      </c>
      <c r="C805" t="str">
        <f t="shared" si="24"/>
        <v>lo_1_year</v>
      </c>
      <c r="D805" t="s">
        <v>24</v>
      </c>
      <c r="E805" t="s">
        <v>25</v>
      </c>
      <c r="F805">
        <v>976</v>
      </c>
      <c r="G805" t="str">
        <f t="shared" si="25"/>
        <v>lo_1000</v>
      </c>
      <c r="H805" t="s">
        <v>26</v>
      </c>
      <c r="I805" t="s">
        <v>27</v>
      </c>
      <c r="J805">
        <v>4</v>
      </c>
      <c r="K805" t="s">
        <v>28</v>
      </c>
      <c r="L805" t="s">
        <v>29</v>
      </c>
      <c r="M805">
        <v>4</v>
      </c>
      <c r="N805" t="s">
        <v>54</v>
      </c>
      <c r="O805">
        <v>35</v>
      </c>
      <c r="P805" t="s">
        <v>29</v>
      </c>
      <c r="Q805" t="s">
        <v>31</v>
      </c>
      <c r="R805">
        <v>2</v>
      </c>
      <c r="S805" t="s">
        <v>32</v>
      </c>
      <c r="T805">
        <v>1</v>
      </c>
      <c r="U805" t="s">
        <v>29</v>
      </c>
      <c r="V805" t="s">
        <v>33</v>
      </c>
      <c r="W805" t="s">
        <v>34</v>
      </c>
    </row>
    <row r="806" spans="1:23">
      <c r="A806" t="s">
        <v>35</v>
      </c>
      <c r="B806">
        <v>12</v>
      </c>
      <c r="C806" t="str">
        <f t="shared" si="24"/>
        <v>lo_1_year</v>
      </c>
      <c r="D806" t="s">
        <v>36</v>
      </c>
      <c r="E806" t="s">
        <v>50</v>
      </c>
      <c r="F806">
        <v>7472</v>
      </c>
      <c r="G806" t="str">
        <f t="shared" si="25"/>
        <v>up_2000</v>
      </c>
      <c r="H806" t="s">
        <v>26</v>
      </c>
      <c r="I806" t="s">
        <v>59</v>
      </c>
      <c r="J806">
        <v>1</v>
      </c>
      <c r="K806" t="s">
        <v>39</v>
      </c>
      <c r="L806" t="s">
        <v>29</v>
      </c>
      <c r="M806">
        <v>2</v>
      </c>
      <c r="N806" t="s">
        <v>30</v>
      </c>
      <c r="O806">
        <v>24</v>
      </c>
      <c r="P806" t="s">
        <v>29</v>
      </c>
      <c r="Q806" t="s">
        <v>55</v>
      </c>
      <c r="R806">
        <v>1</v>
      </c>
      <c r="S806" t="s">
        <v>73</v>
      </c>
      <c r="T806">
        <v>1</v>
      </c>
      <c r="U806" t="s">
        <v>29</v>
      </c>
      <c r="V806" t="s">
        <v>33</v>
      </c>
      <c r="W806" t="s">
        <v>34</v>
      </c>
    </row>
    <row r="807" spans="1:23">
      <c r="A807" t="s">
        <v>23</v>
      </c>
      <c r="B807">
        <v>36</v>
      </c>
      <c r="C807" t="str">
        <f t="shared" si="24"/>
        <v>up_2_years</v>
      </c>
      <c r="D807" t="s">
        <v>36</v>
      </c>
      <c r="E807" t="s">
        <v>50</v>
      </c>
      <c r="F807">
        <v>9271</v>
      </c>
      <c r="G807" t="str">
        <f t="shared" si="25"/>
        <v>up_2000</v>
      </c>
      <c r="H807" t="s">
        <v>37</v>
      </c>
      <c r="I807" t="s">
        <v>43</v>
      </c>
      <c r="J807">
        <v>2</v>
      </c>
      <c r="K807" t="s">
        <v>28</v>
      </c>
      <c r="L807" t="s">
        <v>29</v>
      </c>
      <c r="M807">
        <v>1</v>
      </c>
      <c r="N807" t="s">
        <v>54</v>
      </c>
      <c r="O807">
        <v>24</v>
      </c>
      <c r="P807" t="s">
        <v>29</v>
      </c>
      <c r="Q807" t="s">
        <v>31</v>
      </c>
      <c r="R807">
        <v>1</v>
      </c>
      <c r="S807" t="s">
        <v>32</v>
      </c>
      <c r="T807">
        <v>1</v>
      </c>
      <c r="U807" t="s">
        <v>33</v>
      </c>
      <c r="V807" t="s">
        <v>33</v>
      </c>
      <c r="W807" t="s">
        <v>40</v>
      </c>
    </row>
    <row r="808" spans="1:23">
      <c r="A808" t="s">
        <v>35</v>
      </c>
      <c r="B808">
        <v>6</v>
      </c>
      <c r="C808" t="str">
        <f t="shared" si="24"/>
        <v>lo_1_year</v>
      </c>
      <c r="D808" t="s">
        <v>36</v>
      </c>
      <c r="E808" t="s">
        <v>25</v>
      </c>
      <c r="F808">
        <v>590</v>
      </c>
      <c r="G808" t="str">
        <f t="shared" si="25"/>
        <v>lo_1000</v>
      </c>
      <c r="H808" t="s">
        <v>37</v>
      </c>
      <c r="I808" t="s">
        <v>61</v>
      </c>
      <c r="J808">
        <v>3</v>
      </c>
      <c r="K808" t="s">
        <v>60</v>
      </c>
      <c r="L808" t="s">
        <v>29</v>
      </c>
      <c r="M808">
        <v>3</v>
      </c>
      <c r="N808" t="s">
        <v>30</v>
      </c>
      <c r="O808">
        <v>26</v>
      </c>
      <c r="P808" t="s">
        <v>29</v>
      </c>
      <c r="Q808" t="s">
        <v>31</v>
      </c>
      <c r="R808">
        <v>1</v>
      </c>
      <c r="S808" t="s">
        <v>44</v>
      </c>
      <c r="T808">
        <v>1</v>
      </c>
      <c r="U808" t="s">
        <v>29</v>
      </c>
      <c r="V808" t="s">
        <v>66</v>
      </c>
      <c r="W808" t="s">
        <v>34</v>
      </c>
    </row>
    <row r="809" spans="1:23">
      <c r="A809" t="s">
        <v>41</v>
      </c>
      <c r="B809">
        <v>12</v>
      </c>
      <c r="C809" t="str">
        <f t="shared" si="24"/>
        <v>lo_1_year</v>
      </c>
      <c r="D809" t="s">
        <v>24</v>
      </c>
      <c r="E809" t="s">
        <v>25</v>
      </c>
      <c r="F809">
        <v>930</v>
      </c>
      <c r="G809" t="str">
        <f t="shared" si="25"/>
        <v>lo_1000</v>
      </c>
      <c r="H809" t="s">
        <v>26</v>
      </c>
      <c r="I809" t="s">
        <v>27</v>
      </c>
      <c r="J809">
        <v>4</v>
      </c>
      <c r="K809" t="s">
        <v>28</v>
      </c>
      <c r="L809" t="s">
        <v>29</v>
      </c>
      <c r="M809">
        <v>4</v>
      </c>
      <c r="N809" t="s">
        <v>30</v>
      </c>
      <c r="O809">
        <v>65</v>
      </c>
      <c r="P809" t="s">
        <v>29</v>
      </c>
      <c r="Q809" t="s">
        <v>31</v>
      </c>
      <c r="R809">
        <v>4</v>
      </c>
      <c r="S809" t="s">
        <v>32</v>
      </c>
      <c r="T809">
        <v>1</v>
      </c>
      <c r="U809" t="s">
        <v>29</v>
      </c>
      <c r="V809" t="s">
        <v>33</v>
      </c>
      <c r="W809" t="s">
        <v>34</v>
      </c>
    </row>
    <row r="810" spans="1:23">
      <c r="A810" t="s">
        <v>35</v>
      </c>
      <c r="B810">
        <v>42</v>
      </c>
      <c r="C810" t="str">
        <f t="shared" si="24"/>
        <v>up_2_years</v>
      </c>
      <c r="D810" t="s">
        <v>68</v>
      </c>
      <c r="E810" t="s">
        <v>53</v>
      </c>
      <c r="F810">
        <v>9283</v>
      </c>
      <c r="G810" t="str">
        <f t="shared" si="25"/>
        <v>up_2000</v>
      </c>
      <c r="H810" t="s">
        <v>37</v>
      </c>
      <c r="I810" t="s">
        <v>59</v>
      </c>
      <c r="J810">
        <v>1</v>
      </c>
      <c r="K810" t="s">
        <v>28</v>
      </c>
      <c r="L810" t="s">
        <v>29</v>
      </c>
      <c r="M810">
        <v>2</v>
      </c>
      <c r="N810" t="s">
        <v>51</v>
      </c>
      <c r="O810">
        <v>55</v>
      </c>
      <c r="P810" t="s">
        <v>65</v>
      </c>
      <c r="Q810" t="s">
        <v>48</v>
      </c>
      <c r="R810">
        <v>1</v>
      </c>
      <c r="S810" t="s">
        <v>56</v>
      </c>
      <c r="T810">
        <v>1</v>
      </c>
      <c r="U810" t="s">
        <v>33</v>
      </c>
      <c r="V810" t="s">
        <v>33</v>
      </c>
      <c r="W810" t="s">
        <v>34</v>
      </c>
    </row>
    <row r="811" spans="1:23">
      <c r="A811" t="s">
        <v>35</v>
      </c>
      <c r="B811">
        <v>15</v>
      </c>
      <c r="C811" t="str">
        <f t="shared" si="24"/>
        <v>1_2_years</v>
      </c>
      <c r="D811" t="s">
        <v>64</v>
      </c>
      <c r="E811" t="s">
        <v>50</v>
      </c>
      <c r="F811">
        <v>1778</v>
      </c>
      <c r="G811" t="str">
        <f t="shared" si="25"/>
        <v>1000_2000</v>
      </c>
      <c r="H811" t="s">
        <v>37</v>
      </c>
      <c r="I811" t="s">
        <v>61</v>
      </c>
      <c r="J811">
        <v>2</v>
      </c>
      <c r="K811" t="s">
        <v>39</v>
      </c>
      <c r="L811" t="s">
        <v>29</v>
      </c>
      <c r="M811">
        <v>1</v>
      </c>
      <c r="N811" t="s">
        <v>30</v>
      </c>
      <c r="O811">
        <v>26</v>
      </c>
      <c r="P811" t="s">
        <v>29</v>
      </c>
      <c r="Q811" t="s">
        <v>55</v>
      </c>
      <c r="R811">
        <v>2</v>
      </c>
      <c r="S811" t="s">
        <v>73</v>
      </c>
      <c r="T811">
        <v>1</v>
      </c>
      <c r="U811" t="s">
        <v>29</v>
      </c>
      <c r="V811" t="s">
        <v>33</v>
      </c>
      <c r="W811" t="s">
        <v>40</v>
      </c>
    </row>
    <row r="812" spans="1:23">
      <c r="A812" t="s">
        <v>35</v>
      </c>
      <c r="B812">
        <v>8</v>
      </c>
      <c r="C812" t="str">
        <f t="shared" si="24"/>
        <v>lo_1_year</v>
      </c>
      <c r="D812" t="s">
        <v>36</v>
      </c>
      <c r="E812" t="s">
        <v>62</v>
      </c>
      <c r="F812">
        <v>907</v>
      </c>
      <c r="G812" t="str">
        <f t="shared" si="25"/>
        <v>lo_1000</v>
      </c>
      <c r="H812" t="s">
        <v>37</v>
      </c>
      <c r="I812" t="s">
        <v>61</v>
      </c>
      <c r="J812">
        <v>3</v>
      </c>
      <c r="K812" t="s">
        <v>60</v>
      </c>
      <c r="L812" t="s">
        <v>29</v>
      </c>
      <c r="M812">
        <v>2</v>
      </c>
      <c r="N812" t="s">
        <v>30</v>
      </c>
      <c r="O812">
        <v>26</v>
      </c>
      <c r="P812" t="s">
        <v>29</v>
      </c>
      <c r="Q812" t="s">
        <v>31</v>
      </c>
      <c r="R812">
        <v>1</v>
      </c>
      <c r="S812" t="s">
        <v>32</v>
      </c>
      <c r="T812">
        <v>1</v>
      </c>
      <c r="U812" t="s">
        <v>33</v>
      </c>
      <c r="V812" t="s">
        <v>33</v>
      </c>
      <c r="W812" t="s">
        <v>34</v>
      </c>
    </row>
    <row r="813" spans="1:23">
      <c r="A813" t="s">
        <v>35</v>
      </c>
      <c r="B813">
        <v>6</v>
      </c>
      <c r="C813" t="str">
        <f t="shared" si="24"/>
        <v>lo_1_year</v>
      </c>
      <c r="D813" t="s">
        <v>36</v>
      </c>
      <c r="E813" t="s">
        <v>25</v>
      </c>
      <c r="F813">
        <v>484</v>
      </c>
      <c r="G813" t="str">
        <f t="shared" si="25"/>
        <v>lo_1000</v>
      </c>
      <c r="H813" t="s">
        <v>37</v>
      </c>
      <c r="I813" t="s">
        <v>43</v>
      </c>
      <c r="J813">
        <v>3</v>
      </c>
      <c r="K813" t="s">
        <v>60</v>
      </c>
      <c r="L813" t="s">
        <v>46</v>
      </c>
      <c r="M813">
        <v>3</v>
      </c>
      <c r="N813" t="s">
        <v>30</v>
      </c>
      <c r="O813">
        <v>28</v>
      </c>
      <c r="P813" t="s">
        <v>65</v>
      </c>
      <c r="Q813" t="s">
        <v>31</v>
      </c>
      <c r="R813">
        <v>1</v>
      </c>
      <c r="S813" t="s">
        <v>44</v>
      </c>
      <c r="T813">
        <v>1</v>
      </c>
      <c r="U813" t="s">
        <v>29</v>
      </c>
      <c r="V813" t="s">
        <v>33</v>
      </c>
      <c r="W813" t="s">
        <v>34</v>
      </c>
    </row>
    <row r="814" spans="1:23">
      <c r="A814" t="s">
        <v>23</v>
      </c>
      <c r="B814">
        <v>36</v>
      </c>
      <c r="C814" t="str">
        <f t="shared" si="24"/>
        <v>up_2_years</v>
      </c>
      <c r="D814" t="s">
        <v>24</v>
      </c>
      <c r="E814" t="s">
        <v>53</v>
      </c>
      <c r="F814">
        <v>9629</v>
      </c>
      <c r="G814" t="str">
        <f t="shared" si="25"/>
        <v>up_2000</v>
      </c>
      <c r="H814" t="s">
        <v>37</v>
      </c>
      <c r="I814" t="s">
        <v>43</v>
      </c>
      <c r="J814">
        <v>4</v>
      </c>
      <c r="K814" t="s">
        <v>28</v>
      </c>
      <c r="L814" t="s">
        <v>29</v>
      </c>
      <c r="M814">
        <v>4</v>
      </c>
      <c r="N814" t="s">
        <v>54</v>
      </c>
      <c r="O814">
        <v>24</v>
      </c>
      <c r="P814" t="s">
        <v>29</v>
      </c>
      <c r="Q814" t="s">
        <v>31</v>
      </c>
      <c r="R814">
        <v>2</v>
      </c>
      <c r="S814" t="s">
        <v>32</v>
      </c>
      <c r="T814">
        <v>1</v>
      </c>
      <c r="U814" t="s">
        <v>33</v>
      </c>
      <c r="V814" t="s">
        <v>33</v>
      </c>
      <c r="W814" t="s">
        <v>40</v>
      </c>
    </row>
    <row r="815" spans="1:23">
      <c r="A815" t="s">
        <v>23</v>
      </c>
      <c r="B815">
        <v>48</v>
      </c>
      <c r="C815" t="str">
        <f t="shared" si="24"/>
        <v>up_2_years</v>
      </c>
      <c r="D815" t="s">
        <v>36</v>
      </c>
      <c r="E815" t="s">
        <v>71</v>
      </c>
      <c r="F815">
        <v>3051</v>
      </c>
      <c r="G815" t="str">
        <f t="shared" si="25"/>
        <v>up_2000</v>
      </c>
      <c r="H815" t="s">
        <v>37</v>
      </c>
      <c r="I815" t="s">
        <v>38</v>
      </c>
      <c r="J815">
        <v>3</v>
      </c>
      <c r="K815" t="s">
        <v>28</v>
      </c>
      <c r="L815" t="s">
        <v>29</v>
      </c>
      <c r="M815">
        <v>4</v>
      </c>
      <c r="N815" t="s">
        <v>54</v>
      </c>
      <c r="O815">
        <v>54</v>
      </c>
      <c r="P815" t="s">
        <v>29</v>
      </c>
      <c r="Q815" t="s">
        <v>31</v>
      </c>
      <c r="R815">
        <v>1</v>
      </c>
      <c r="S815" t="s">
        <v>32</v>
      </c>
      <c r="T815">
        <v>1</v>
      </c>
      <c r="U815" t="s">
        <v>29</v>
      </c>
      <c r="V815" t="s">
        <v>33</v>
      </c>
      <c r="W815" t="s">
        <v>40</v>
      </c>
    </row>
    <row r="816" spans="1:23">
      <c r="A816" t="s">
        <v>23</v>
      </c>
      <c r="B816">
        <v>48</v>
      </c>
      <c r="C816" t="str">
        <f t="shared" si="24"/>
        <v>up_2_years</v>
      </c>
      <c r="D816" t="s">
        <v>36</v>
      </c>
      <c r="E816" t="s">
        <v>50</v>
      </c>
      <c r="F816">
        <v>3931</v>
      </c>
      <c r="G816" t="str">
        <f t="shared" si="25"/>
        <v>up_2000</v>
      </c>
      <c r="H816" t="s">
        <v>37</v>
      </c>
      <c r="I816" t="s">
        <v>43</v>
      </c>
      <c r="J816">
        <v>4</v>
      </c>
      <c r="K816" t="s">
        <v>28</v>
      </c>
      <c r="L816" t="s">
        <v>29</v>
      </c>
      <c r="M816">
        <v>4</v>
      </c>
      <c r="N816" t="s">
        <v>51</v>
      </c>
      <c r="O816">
        <v>46</v>
      </c>
      <c r="P816" t="s">
        <v>29</v>
      </c>
      <c r="Q816" t="s">
        <v>48</v>
      </c>
      <c r="R816">
        <v>1</v>
      </c>
      <c r="S816" t="s">
        <v>32</v>
      </c>
      <c r="T816">
        <v>2</v>
      </c>
      <c r="U816" t="s">
        <v>29</v>
      </c>
      <c r="V816" t="s">
        <v>33</v>
      </c>
      <c r="W816" t="s">
        <v>40</v>
      </c>
    </row>
    <row r="817" spans="1:23">
      <c r="A817" t="s">
        <v>35</v>
      </c>
      <c r="B817">
        <v>36</v>
      </c>
      <c r="C817" t="str">
        <f t="shared" si="24"/>
        <v>up_2_years</v>
      </c>
      <c r="D817" t="s">
        <v>49</v>
      </c>
      <c r="E817" t="s">
        <v>50</v>
      </c>
      <c r="F817">
        <v>7432</v>
      </c>
      <c r="G817" t="str">
        <f t="shared" si="25"/>
        <v>up_2000</v>
      </c>
      <c r="H817" t="s">
        <v>37</v>
      </c>
      <c r="I817" t="s">
        <v>38</v>
      </c>
      <c r="J817">
        <v>2</v>
      </c>
      <c r="K817" t="s">
        <v>39</v>
      </c>
      <c r="L817" t="s">
        <v>29</v>
      </c>
      <c r="M817">
        <v>2</v>
      </c>
      <c r="N817" t="s">
        <v>47</v>
      </c>
      <c r="O817">
        <v>54</v>
      </c>
      <c r="P817" t="s">
        <v>29</v>
      </c>
      <c r="Q817" t="s">
        <v>55</v>
      </c>
      <c r="R817">
        <v>1</v>
      </c>
      <c r="S817" t="s">
        <v>32</v>
      </c>
      <c r="T817">
        <v>1</v>
      </c>
      <c r="U817" t="s">
        <v>29</v>
      </c>
      <c r="V817" t="s">
        <v>33</v>
      </c>
      <c r="W817" t="s">
        <v>34</v>
      </c>
    </row>
    <row r="818" spans="1:23">
      <c r="A818" t="s">
        <v>41</v>
      </c>
      <c r="B818">
        <v>6</v>
      </c>
      <c r="C818" t="str">
        <f t="shared" si="24"/>
        <v>lo_1_year</v>
      </c>
      <c r="D818" t="s">
        <v>36</v>
      </c>
      <c r="E818" t="s">
        <v>71</v>
      </c>
      <c r="F818">
        <v>1338</v>
      </c>
      <c r="G818" t="str">
        <f t="shared" si="25"/>
        <v>1000_2000</v>
      </c>
      <c r="H818" t="s">
        <v>52</v>
      </c>
      <c r="I818" t="s">
        <v>38</v>
      </c>
      <c r="J818">
        <v>1</v>
      </c>
      <c r="K818" t="s">
        <v>58</v>
      </c>
      <c r="L818" t="s">
        <v>29</v>
      </c>
      <c r="M818">
        <v>4</v>
      </c>
      <c r="N818" t="s">
        <v>30</v>
      </c>
      <c r="O818">
        <v>62</v>
      </c>
      <c r="P818" t="s">
        <v>29</v>
      </c>
      <c r="Q818" t="s">
        <v>31</v>
      </c>
      <c r="R818">
        <v>1</v>
      </c>
      <c r="S818" t="s">
        <v>32</v>
      </c>
      <c r="T818">
        <v>1</v>
      </c>
      <c r="U818" t="s">
        <v>29</v>
      </c>
      <c r="V818" t="s">
        <v>33</v>
      </c>
      <c r="W818" t="s">
        <v>34</v>
      </c>
    </row>
    <row r="819" spans="1:23">
      <c r="A819" t="s">
        <v>41</v>
      </c>
      <c r="B819">
        <v>6</v>
      </c>
      <c r="C819" t="str">
        <f t="shared" si="24"/>
        <v>lo_1_year</v>
      </c>
      <c r="D819" t="s">
        <v>24</v>
      </c>
      <c r="E819" t="s">
        <v>25</v>
      </c>
      <c r="F819">
        <v>1554</v>
      </c>
      <c r="G819" t="str">
        <f t="shared" si="25"/>
        <v>1000_2000</v>
      </c>
      <c r="H819" t="s">
        <v>37</v>
      </c>
      <c r="I819" t="s">
        <v>43</v>
      </c>
      <c r="J819">
        <v>1</v>
      </c>
      <c r="K819" t="s">
        <v>39</v>
      </c>
      <c r="L819" t="s">
        <v>29</v>
      </c>
      <c r="M819">
        <v>2</v>
      </c>
      <c r="N819" t="s">
        <v>54</v>
      </c>
      <c r="O819">
        <v>24</v>
      </c>
      <c r="P819" t="s">
        <v>29</v>
      </c>
      <c r="Q819" t="s">
        <v>55</v>
      </c>
      <c r="R819">
        <v>2</v>
      </c>
      <c r="S819" t="s">
        <v>32</v>
      </c>
      <c r="T819">
        <v>1</v>
      </c>
      <c r="U819" t="s">
        <v>33</v>
      </c>
      <c r="V819" t="s">
        <v>33</v>
      </c>
      <c r="W819" t="s">
        <v>34</v>
      </c>
    </row>
    <row r="820" spans="1:23">
      <c r="A820" t="s">
        <v>23</v>
      </c>
      <c r="B820">
        <v>36</v>
      </c>
      <c r="C820" t="str">
        <f t="shared" si="24"/>
        <v>up_2_years</v>
      </c>
      <c r="D820" t="s">
        <v>36</v>
      </c>
      <c r="E820" t="s">
        <v>74</v>
      </c>
      <c r="F820">
        <v>15857</v>
      </c>
      <c r="G820" t="str">
        <f t="shared" si="25"/>
        <v>up_2000</v>
      </c>
      <c r="H820" t="s">
        <v>37</v>
      </c>
      <c r="I820" t="s">
        <v>59</v>
      </c>
      <c r="J820">
        <v>2</v>
      </c>
      <c r="K820" t="s">
        <v>58</v>
      </c>
      <c r="L820" t="s">
        <v>70</v>
      </c>
      <c r="M820">
        <v>3</v>
      </c>
      <c r="N820" t="s">
        <v>54</v>
      </c>
      <c r="O820">
        <v>43</v>
      </c>
      <c r="P820" t="s">
        <v>29</v>
      </c>
      <c r="Q820" t="s">
        <v>31</v>
      </c>
      <c r="R820">
        <v>1</v>
      </c>
      <c r="S820" t="s">
        <v>56</v>
      </c>
      <c r="T820">
        <v>1</v>
      </c>
      <c r="U820" t="s">
        <v>29</v>
      </c>
      <c r="V820" t="s">
        <v>33</v>
      </c>
      <c r="W820" t="s">
        <v>34</v>
      </c>
    </row>
    <row r="821" spans="1:23">
      <c r="A821" t="s">
        <v>23</v>
      </c>
      <c r="B821">
        <v>18</v>
      </c>
      <c r="C821" t="str">
        <f t="shared" si="24"/>
        <v>1_2_years</v>
      </c>
      <c r="D821" t="s">
        <v>36</v>
      </c>
      <c r="E821" t="s">
        <v>25</v>
      </c>
      <c r="F821">
        <v>1345</v>
      </c>
      <c r="G821" t="str">
        <f t="shared" si="25"/>
        <v>1000_2000</v>
      </c>
      <c r="H821" t="s">
        <v>37</v>
      </c>
      <c r="I821" t="s">
        <v>38</v>
      </c>
      <c r="J821">
        <v>4</v>
      </c>
      <c r="K821" t="s">
        <v>60</v>
      </c>
      <c r="L821" t="s">
        <v>29</v>
      </c>
      <c r="M821">
        <v>3</v>
      </c>
      <c r="N821" t="s">
        <v>30</v>
      </c>
      <c r="O821">
        <v>26</v>
      </c>
      <c r="P821" t="s">
        <v>65</v>
      </c>
      <c r="Q821" t="s">
        <v>31</v>
      </c>
      <c r="R821">
        <v>1</v>
      </c>
      <c r="S821" t="s">
        <v>32</v>
      </c>
      <c r="T821">
        <v>1</v>
      </c>
      <c r="U821" t="s">
        <v>29</v>
      </c>
      <c r="V821" t="s">
        <v>33</v>
      </c>
      <c r="W821" t="s">
        <v>40</v>
      </c>
    </row>
    <row r="822" spans="1:23">
      <c r="A822" t="s">
        <v>41</v>
      </c>
      <c r="B822">
        <v>12</v>
      </c>
      <c r="C822" t="str">
        <f t="shared" si="24"/>
        <v>lo_1_year</v>
      </c>
      <c r="D822" t="s">
        <v>36</v>
      </c>
      <c r="E822" t="s">
        <v>50</v>
      </c>
      <c r="F822">
        <v>1101</v>
      </c>
      <c r="G822" t="str">
        <f t="shared" si="25"/>
        <v>1000_2000</v>
      </c>
      <c r="H822" t="s">
        <v>37</v>
      </c>
      <c r="I822" t="s">
        <v>38</v>
      </c>
      <c r="J822">
        <v>3</v>
      </c>
      <c r="K822" t="s">
        <v>60</v>
      </c>
      <c r="L822" t="s">
        <v>29</v>
      </c>
      <c r="M822">
        <v>2</v>
      </c>
      <c r="N822" t="s">
        <v>30</v>
      </c>
      <c r="O822">
        <v>27</v>
      </c>
      <c r="P822" t="s">
        <v>29</v>
      </c>
      <c r="Q822" t="s">
        <v>31</v>
      </c>
      <c r="R822">
        <v>2</v>
      </c>
      <c r="S822" t="s">
        <v>32</v>
      </c>
      <c r="T822">
        <v>1</v>
      </c>
      <c r="U822" t="s">
        <v>33</v>
      </c>
      <c r="V822" t="s">
        <v>33</v>
      </c>
      <c r="W822" t="s">
        <v>34</v>
      </c>
    </row>
    <row r="823" spans="1:23">
      <c r="A823" t="s">
        <v>67</v>
      </c>
      <c r="B823">
        <v>12</v>
      </c>
      <c r="C823" t="str">
        <f t="shared" si="24"/>
        <v>lo_1_year</v>
      </c>
      <c r="D823" t="s">
        <v>36</v>
      </c>
      <c r="E823" t="s">
        <v>25</v>
      </c>
      <c r="F823">
        <v>3016</v>
      </c>
      <c r="G823" t="str">
        <f t="shared" si="25"/>
        <v>up_2000</v>
      </c>
      <c r="H823" t="s">
        <v>37</v>
      </c>
      <c r="I823" t="s">
        <v>38</v>
      </c>
      <c r="J823">
        <v>3</v>
      </c>
      <c r="K823" t="s">
        <v>60</v>
      </c>
      <c r="L823" t="s">
        <v>29</v>
      </c>
      <c r="M823">
        <v>1</v>
      </c>
      <c r="N823" t="s">
        <v>54</v>
      </c>
      <c r="O823">
        <v>24</v>
      </c>
      <c r="P823" t="s">
        <v>29</v>
      </c>
      <c r="Q823" t="s">
        <v>31</v>
      </c>
      <c r="R823">
        <v>1</v>
      </c>
      <c r="S823" t="s">
        <v>32</v>
      </c>
      <c r="T823">
        <v>1</v>
      </c>
      <c r="U823" t="s">
        <v>29</v>
      </c>
      <c r="V823" t="s">
        <v>33</v>
      </c>
      <c r="W823" t="s">
        <v>34</v>
      </c>
    </row>
    <row r="824" spans="1:23">
      <c r="A824" t="s">
        <v>23</v>
      </c>
      <c r="B824">
        <v>36</v>
      </c>
      <c r="C824" t="str">
        <f t="shared" si="24"/>
        <v>up_2_years</v>
      </c>
      <c r="D824" t="s">
        <v>36</v>
      </c>
      <c r="E824" t="s">
        <v>45</v>
      </c>
      <c r="F824">
        <v>2712</v>
      </c>
      <c r="G824" t="str">
        <f t="shared" si="25"/>
        <v>up_2000</v>
      </c>
      <c r="H824" t="s">
        <v>37</v>
      </c>
      <c r="I824" t="s">
        <v>27</v>
      </c>
      <c r="J824">
        <v>2</v>
      </c>
      <c r="K824" t="s">
        <v>28</v>
      </c>
      <c r="L824" t="s">
        <v>29</v>
      </c>
      <c r="M824">
        <v>2</v>
      </c>
      <c r="N824" t="s">
        <v>47</v>
      </c>
      <c r="O824">
        <v>41</v>
      </c>
      <c r="P824" t="s">
        <v>65</v>
      </c>
      <c r="Q824" t="s">
        <v>31</v>
      </c>
      <c r="R824">
        <v>1</v>
      </c>
      <c r="S824" t="s">
        <v>32</v>
      </c>
      <c r="T824">
        <v>2</v>
      </c>
      <c r="U824" t="s">
        <v>29</v>
      </c>
      <c r="V824" t="s">
        <v>33</v>
      </c>
      <c r="W824" t="s">
        <v>40</v>
      </c>
    </row>
    <row r="825" spans="1:23">
      <c r="A825" t="s">
        <v>23</v>
      </c>
      <c r="B825">
        <v>8</v>
      </c>
      <c r="C825" t="str">
        <f t="shared" si="24"/>
        <v>lo_1_year</v>
      </c>
      <c r="D825" t="s">
        <v>24</v>
      </c>
      <c r="E825" t="s">
        <v>50</v>
      </c>
      <c r="F825">
        <v>731</v>
      </c>
      <c r="G825" t="str">
        <f t="shared" si="25"/>
        <v>lo_1000</v>
      </c>
      <c r="H825" t="s">
        <v>37</v>
      </c>
      <c r="I825" t="s">
        <v>27</v>
      </c>
      <c r="J825">
        <v>4</v>
      </c>
      <c r="K825" t="s">
        <v>28</v>
      </c>
      <c r="L825" t="s">
        <v>29</v>
      </c>
      <c r="M825">
        <v>4</v>
      </c>
      <c r="N825" t="s">
        <v>30</v>
      </c>
      <c r="O825">
        <v>47</v>
      </c>
      <c r="P825" t="s">
        <v>29</v>
      </c>
      <c r="Q825" t="s">
        <v>31</v>
      </c>
      <c r="R825">
        <v>2</v>
      </c>
      <c r="S825" t="s">
        <v>44</v>
      </c>
      <c r="T825">
        <v>1</v>
      </c>
      <c r="U825" t="s">
        <v>29</v>
      </c>
      <c r="V825" t="s">
        <v>33</v>
      </c>
      <c r="W825" t="s">
        <v>34</v>
      </c>
    </row>
    <row r="826" spans="1:23">
      <c r="A826" t="s">
        <v>41</v>
      </c>
      <c r="B826">
        <v>18</v>
      </c>
      <c r="C826" t="str">
        <f t="shared" si="24"/>
        <v>1_2_years</v>
      </c>
      <c r="D826" t="s">
        <v>24</v>
      </c>
      <c r="E826" t="s">
        <v>45</v>
      </c>
      <c r="F826">
        <v>3780</v>
      </c>
      <c r="G826" t="str">
        <f t="shared" si="25"/>
        <v>up_2000</v>
      </c>
      <c r="H826" t="s">
        <v>37</v>
      </c>
      <c r="I826" t="s">
        <v>61</v>
      </c>
      <c r="J826">
        <v>3</v>
      </c>
      <c r="K826" t="s">
        <v>58</v>
      </c>
      <c r="L826" t="s">
        <v>29</v>
      </c>
      <c r="M826">
        <v>2</v>
      </c>
      <c r="N826" t="s">
        <v>54</v>
      </c>
      <c r="O826">
        <v>35</v>
      </c>
      <c r="P826" t="s">
        <v>29</v>
      </c>
      <c r="Q826" t="s">
        <v>31</v>
      </c>
      <c r="R826">
        <v>2</v>
      </c>
      <c r="S826" t="s">
        <v>56</v>
      </c>
      <c r="T826">
        <v>1</v>
      </c>
      <c r="U826" t="s">
        <v>33</v>
      </c>
      <c r="V826" t="s">
        <v>33</v>
      </c>
      <c r="W826" t="s">
        <v>34</v>
      </c>
    </row>
    <row r="827" spans="1:23">
      <c r="A827" t="s">
        <v>23</v>
      </c>
      <c r="B827">
        <v>21</v>
      </c>
      <c r="C827" t="str">
        <f t="shared" si="24"/>
        <v>1_2_years</v>
      </c>
      <c r="D827" t="s">
        <v>24</v>
      </c>
      <c r="E827" t="s">
        <v>50</v>
      </c>
      <c r="F827">
        <v>1602</v>
      </c>
      <c r="G827" t="str">
        <f t="shared" si="25"/>
        <v>1000_2000</v>
      </c>
      <c r="H827" t="s">
        <v>37</v>
      </c>
      <c r="I827" t="s">
        <v>27</v>
      </c>
      <c r="J827">
        <v>4</v>
      </c>
      <c r="K827" t="s">
        <v>60</v>
      </c>
      <c r="L827" t="s">
        <v>29</v>
      </c>
      <c r="M827">
        <v>3</v>
      </c>
      <c r="N827" t="s">
        <v>54</v>
      </c>
      <c r="O827">
        <v>30</v>
      </c>
      <c r="P827" t="s">
        <v>29</v>
      </c>
      <c r="Q827" t="s">
        <v>31</v>
      </c>
      <c r="R827">
        <v>2</v>
      </c>
      <c r="S827" t="s">
        <v>32</v>
      </c>
      <c r="T827">
        <v>1</v>
      </c>
      <c r="U827" t="s">
        <v>33</v>
      </c>
      <c r="V827" t="s">
        <v>33</v>
      </c>
      <c r="W827" t="s">
        <v>34</v>
      </c>
    </row>
    <row r="828" spans="1:23">
      <c r="A828" t="s">
        <v>23</v>
      </c>
      <c r="B828">
        <v>18</v>
      </c>
      <c r="C828" t="str">
        <f t="shared" si="24"/>
        <v>1_2_years</v>
      </c>
      <c r="D828" t="s">
        <v>24</v>
      </c>
      <c r="E828" t="s">
        <v>50</v>
      </c>
      <c r="F828">
        <v>3966</v>
      </c>
      <c r="G828" t="str">
        <f t="shared" si="25"/>
        <v>up_2000</v>
      </c>
      <c r="H828" t="s">
        <v>37</v>
      </c>
      <c r="I828" t="s">
        <v>27</v>
      </c>
      <c r="J828">
        <v>1</v>
      </c>
      <c r="K828" t="s">
        <v>39</v>
      </c>
      <c r="L828" t="s">
        <v>29</v>
      </c>
      <c r="M828">
        <v>4</v>
      </c>
      <c r="N828" t="s">
        <v>30</v>
      </c>
      <c r="O828">
        <v>33</v>
      </c>
      <c r="P828" t="s">
        <v>65</v>
      </c>
      <c r="Q828" t="s">
        <v>55</v>
      </c>
      <c r="R828">
        <v>3</v>
      </c>
      <c r="S828" t="s">
        <v>32</v>
      </c>
      <c r="T828">
        <v>1</v>
      </c>
      <c r="U828" t="s">
        <v>33</v>
      </c>
      <c r="V828" t="s">
        <v>33</v>
      </c>
      <c r="W828" t="s">
        <v>40</v>
      </c>
    </row>
    <row r="829" spans="1:23">
      <c r="A829" t="s">
        <v>41</v>
      </c>
      <c r="B829">
        <v>18</v>
      </c>
      <c r="C829" t="str">
        <f t="shared" si="24"/>
        <v>1_2_years</v>
      </c>
      <c r="D829" t="s">
        <v>64</v>
      </c>
      <c r="E829" t="s">
        <v>62</v>
      </c>
      <c r="F829">
        <v>4165</v>
      </c>
      <c r="G829" t="str">
        <f t="shared" si="25"/>
        <v>up_2000</v>
      </c>
      <c r="H829" t="s">
        <v>37</v>
      </c>
      <c r="I829" t="s">
        <v>38</v>
      </c>
      <c r="J829">
        <v>2</v>
      </c>
      <c r="K829" t="s">
        <v>28</v>
      </c>
      <c r="L829" t="s">
        <v>29</v>
      </c>
      <c r="M829">
        <v>2</v>
      </c>
      <c r="N829" t="s">
        <v>54</v>
      </c>
      <c r="O829">
        <v>36</v>
      </c>
      <c r="P829" t="s">
        <v>69</v>
      </c>
      <c r="Q829" t="s">
        <v>31</v>
      </c>
      <c r="R829">
        <v>2</v>
      </c>
      <c r="S829" t="s">
        <v>32</v>
      </c>
      <c r="T829">
        <v>2</v>
      </c>
      <c r="U829" t="s">
        <v>29</v>
      </c>
      <c r="V829" t="s">
        <v>33</v>
      </c>
      <c r="W829" t="s">
        <v>40</v>
      </c>
    </row>
    <row r="830" spans="1:23">
      <c r="A830" t="s">
        <v>23</v>
      </c>
      <c r="B830">
        <v>36</v>
      </c>
      <c r="C830" t="str">
        <f t="shared" si="24"/>
        <v>up_2_years</v>
      </c>
      <c r="D830" t="s">
        <v>36</v>
      </c>
      <c r="E830" t="s">
        <v>53</v>
      </c>
      <c r="F830">
        <v>8335</v>
      </c>
      <c r="G830" t="str">
        <f t="shared" si="25"/>
        <v>up_2000</v>
      </c>
      <c r="H830" t="s">
        <v>26</v>
      </c>
      <c r="I830" t="s">
        <v>27</v>
      </c>
      <c r="J830">
        <v>3</v>
      </c>
      <c r="K830" t="s">
        <v>28</v>
      </c>
      <c r="L830" t="s">
        <v>29</v>
      </c>
      <c r="M830">
        <v>4</v>
      </c>
      <c r="N830" t="s">
        <v>51</v>
      </c>
      <c r="O830">
        <v>47</v>
      </c>
      <c r="P830" t="s">
        <v>29</v>
      </c>
      <c r="Q830" t="s">
        <v>48</v>
      </c>
      <c r="R830">
        <v>1</v>
      </c>
      <c r="S830" t="s">
        <v>32</v>
      </c>
      <c r="T830">
        <v>1</v>
      </c>
      <c r="U830" t="s">
        <v>29</v>
      </c>
      <c r="V830" t="s">
        <v>33</v>
      </c>
      <c r="W830" t="s">
        <v>40</v>
      </c>
    </row>
    <row r="831" spans="1:23">
      <c r="A831" t="s">
        <v>35</v>
      </c>
      <c r="B831">
        <v>48</v>
      </c>
      <c r="C831" t="str">
        <f t="shared" si="24"/>
        <v>up_2_years</v>
      </c>
      <c r="D831" t="s">
        <v>49</v>
      </c>
      <c r="E831" t="s">
        <v>62</v>
      </c>
      <c r="F831">
        <v>6681</v>
      </c>
      <c r="G831" t="str">
        <f t="shared" si="25"/>
        <v>up_2000</v>
      </c>
      <c r="H831" t="s">
        <v>26</v>
      </c>
      <c r="I831" t="s">
        <v>38</v>
      </c>
      <c r="J831">
        <v>4</v>
      </c>
      <c r="K831" t="s">
        <v>28</v>
      </c>
      <c r="L831" t="s">
        <v>29</v>
      </c>
      <c r="M831">
        <v>4</v>
      </c>
      <c r="N831" t="s">
        <v>51</v>
      </c>
      <c r="O831">
        <v>38</v>
      </c>
      <c r="P831" t="s">
        <v>29</v>
      </c>
      <c r="Q831" t="s">
        <v>48</v>
      </c>
      <c r="R831">
        <v>1</v>
      </c>
      <c r="S831" t="s">
        <v>32</v>
      </c>
      <c r="T831">
        <v>2</v>
      </c>
      <c r="U831" t="s">
        <v>33</v>
      </c>
      <c r="V831" t="s">
        <v>33</v>
      </c>
      <c r="W831" t="s">
        <v>34</v>
      </c>
    </row>
    <row r="832" spans="1:23">
      <c r="A832" t="s">
        <v>41</v>
      </c>
      <c r="B832">
        <v>24</v>
      </c>
      <c r="C832" t="str">
        <f t="shared" si="24"/>
        <v>1_2_years</v>
      </c>
      <c r="D832" t="s">
        <v>49</v>
      </c>
      <c r="E832" t="s">
        <v>62</v>
      </c>
      <c r="F832">
        <v>2375</v>
      </c>
      <c r="G832" t="str">
        <f t="shared" si="25"/>
        <v>up_2000</v>
      </c>
      <c r="H832" t="s">
        <v>52</v>
      </c>
      <c r="I832" t="s">
        <v>38</v>
      </c>
      <c r="J832">
        <v>4</v>
      </c>
      <c r="K832" t="s">
        <v>28</v>
      </c>
      <c r="L832" t="s">
        <v>29</v>
      </c>
      <c r="M832">
        <v>2</v>
      </c>
      <c r="N832" t="s">
        <v>54</v>
      </c>
      <c r="O832">
        <v>44</v>
      </c>
      <c r="P832" t="s">
        <v>29</v>
      </c>
      <c r="Q832" t="s">
        <v>31</v>
      </c>
      <c r="R832">
        <v>2</v>
      </c>
      <c r="S832" t="s">
        <v>32</v>
      </c>
      <c r="T832">
        <v>2</v>
      </c>
      <c r="U832" t="s">
        <v>33</v>
      </c>
      <c r="V832" t="s">
        <v>33</v>
      </c>
      <c r="W832" t="s">
        <v>34</v>
      </c>
    </row>
    <row r="833" spans="1:23">
      <c r="A833" t="s">
        <v>23</v>
      </c>
      <c r="B833">
        <v>18</v>
      </c>
      <c r="C833" t="str">
        <f t="shared" si="24"/>
        <v>1_2_years</v>
      </c>
      <c r="D833" t="s">
        <v>36</v>
      </c>
      <c r="E833" t="s">
        <v>50</v>
      </c>
      <c r="F833">
        <v>1216</v>
      </c>
      <c r="G833" t="str">
        <f t="shared" si="25"/>
        <v>1000_2000</v>
      </c>
      <c r="H833" t="s">
        <v>37</v>
      </c>
      <c r="I833" t="s">
        <v>61</v>
      </c>
      <c r="J833">
        <v>4</v>
      </c>
      <c r="K833" t="s">
        <v>39</v>
      </c>
      <c r="L833" t="s">
        <v>29</v>
      </c>
      <c r="M833">
        <v>3</v>
      </c>
      <c r="N833" t="s">
        <v>54</v>
      </c>
      <c r="O833">
        <v>23</v>
      </c>
      <c r="P833" t="s">
        <v>29</v>
      </c>
      <c r="Q833" t="s">
        <v>55</v>
      </c>
      <c r="R833">
        <v>1</v>
      </c>
      <c r="S833" t="s">
        <v>32</v>
      </c>
      <c r="T833">
        <v>1</v>
      </c>
      <c r="U833" t="s">
        <v>33</v>
      </c>
      <c r="V833" t="s">
        <v>33</v>
      </c>
      <c r="W833" t="s">
        <v>40</v>
      </c>
    </row>
    <row r="834" spans="1:23">
      <c r="A834" t="s">
        <v>23</v>
      </c>
      <c r="B834">
        <v>45</v>
      </c>
      <c r="C834" t="str">
        <f t="shared" ref="C834:C897" si="26">IF(B834&lt;=12,"lo_1_year",IF(B834&lt;=24,"1_2_years","up_2_years"))</f>
        <v>up_2_years</v>
      </c>
      <c r="D834" t="s">
        <v>64</v>
      </c>
      <c r="E834" t="s">
        <v>62</v>
      </c>
      <c r="F834">
        <v>11816</v>
      </c>
      <c r="G834" t="str">
        <f t="shared" ref="G834:G897" si="27">IF(F834&lt;=1000,"lo_1000",IF(F834&lt;=2000,"1000_2000","up_2000"))</f>
        <v>up_2000</v>
      </c>
      <c r="H834" t="s">
        <v>37</v>
      </c>
      <c r="I834" t="s">
        <v>27</v>
      </c>
      <c r="J834">
        <v>2</v>
      </c>
      <c r="K834" t="s">
        <v>28</v>
      </c>
      <c r="L834" t="s">
        <v>29</v>
      </c>
      <c r="M834">
        <v>4</v>
      </c>
      <c r="N834" t="s">
        <v>54</v>
      </c>
      <c r="O834">
        <v>29</v>
      </c>
      <c r="P834" t="s">
        <v>29</v>
      </c>
      <c r="Q834" t="s">
        <v>55</v>
      </c>
      <c r="R834">
        <v>2</v>
      </c>
      <c r="S834" t="s">
        <v>32</v>
      </c>
      <c r="T834">
        <v>1</v>
      </c>
      <c r="U834" t="s">
        <v>29</v>
      </c>
      <c r="V834" t="s">
        <v>33</v>
      </c>
      <c r="W834" t="s">
        <v>40</v>
      </c>
    </row>
    <row r="835" spans="1:23">
      <c r="A835" t="s">
        <v>35</v>
      </c>
      <c r="B835">
        <v>24</v>
      </c>
      <c r="C835" t="str">
        <f t="shared" si="26"/>
        <v>1_2_years</v>
      </c>
      <c r="D835" t="s">
        <v>36</v>
      </c>
      <c r="E835" t="s">
        <v>25</v>
      </c>
      <c r="F835">
        <v>5084</v>
      </c>
      <c r="G835" t="str">
        <f t="shared" si="27"/>
        <v>up_2000</v>
      </c>
      <c r="H835" t="s">
        <v>26</v>
      </c>
      <c r="I835" t="s">
        <v>27</v>
      </c>
      <c r="J835">
        <v>2</v>
      </c>
      <c r="K835" t="s">
        <v>39</v>
      </c>
      <c r="L835" t="s">
        <v>29</v>
      </c>
      <c r="M835">
        <v>4</v>
      </c>
      <c r="N835" t="s">
        <v>54</v>
      </c>
      <c r="O835">
        <v>42</v>
      </c>
      <c r="P835" t="s">
        <v>29</v>
      </c>
      <c r="Q835" t="s">
        <v>31</v>
      </c>
      <c r="R835">
        <v>1</v>
      </c>
      <c r="S835" t="s">
        <v>32</v>
      </c>
      <c r="T835">
        <v>1</v>
      </c>
      <c r="U835" t="s">
        <v>33</v>
      </c>
      <c r="V835" t="s">
        <v>33</v>
      </c>
      <c r="W835" t="s">
        <v>34</v>
      </c>
    </row>
    <row r="836" spans="1:23">
      <c r="A836" t="s">
        <v>67</v>
      </c>
      <c r="B836">
        <v>15</v>
      </c>
      <c r="C836" t="str">
        <f t="shared" si="26"/>
        <v>1_2_years</v>
      </c>
      <c r="D836" t="s">
        <v>36</v>
      </c>
      <c r="E836" t="s">
        <v>25</v>
      </c>
      <c r="F836">
        <v>2327</v>
      </c>
      <c r="G836" t="str">
        <f t="shared" si="27"/>
        <v>up_2000</v>
      </c>
      <c r="H836" t="s">
        <v>37</v>
      </c>
      <c r="I836" t="s">
        <v>61</v>
      </c>
      <c r="J836">
        <v>2</v>
      </c>
      <c r="K836" t="s">
        <v>39</v>
      </c>
      <c r="L836" t="s">
        <v>29</v>
      </c>
      <c r="M836">
        <v>3</v>
      </c>
      <c r="N836" t="s">
        <v>30</v>
      </c>
      <c r="O836">
        <v>25</v>
      </c>
      <c r="P836" t="s">
        <v>29</v>
      </c>
      <c r="Q836" t="s">
        <v>31</v>
      </c>
      <c r="R836">
        <v>1</v>
      </c>
      <c r="S836" t="s">
        <v>44</v>
      </c>
      <c r="T836">
        <v>1</v>
      </c>
      <c r="U836" t="s">
        <v>29</v>
      </c>
      <c r="V836" t="s">
        <v>33</v>
      </c>
      <c r="W836" t="s">
        <v>40</v>
      </c>
    </row>
    <row r="837" spans="1:23">
      <c r="A837" t="s">
        <v>23</v>
      </c>
      <c r="B837">
        <v>12</v>
      </c>
      <c r="C837" t="str">
        <f t="shared" si="26"/>
        <v>lo_1_year</v>
      </c>
      <c r="D837" t="s">
        <v>64</v>
      </c>
      <c r="E837" t="s">
        <v>50</v>
      </c>
      <c r="F837">
        <v>1082</v>
      </c>
      <c r="G837" t="str">
        <f t="shared" si="27"/>
        <v>1000_2000</v>
      </c>
      <c r="H837" t="s">
        <v>37</v>
      </c>
      <c r="I837" t="s">
        <v>38</v>
      </c>
      <c r="J837">
        <v>4</v>
      </c>
      <c r="K837" t="s">
        <v>28</v>
      </c>
      <c r="L837" t="s">
        <v>29</v>
      </c>
      <c r="M837">
        <v>4</v>
      </c>
      <c r="N837" t="s">
        <v>54</v>
      </c>
      <c r="O837">
        <v>48</v>
      </c>
      <c r="P837" t="s">
        <v>65</v>
      </c>
      <c r="Q837" t="s">
        <v>31</v>
      </c>
      <c r="R837">
        <v>2</v>
      </c>
      <c r="S837" t="s">
        <v>32</v>
      </c>
      <c r="T837">
        <v>1</v>
      </c>
      <c r="U837" t="s">
        <v>29</v>
      </c>
      <c r="V837" t="s">
        <v>33</v>
      </c>
      <c r="W837" t="s">
        <v>40</v>
      </c>
    </row>
    <row r="838" spans="1:23">
      <c r="A838" t="s">
        <v>41</v>
      </c>
      <c r="B838">
        <v>12</v>
      </c>
      <c r="C838" t="str">
        <f t="shared" si="26"/>
        <v>lo_1_year</v>
      </c>
      <c r="D838" t="s">
        <v>36</v>
      </c>
      <c r="E838" t="s">
        <v>25</v>
      </c>
      <c r="F838">
        <v>886</v>
      </c>
      <c r="G838" t="str">
        <f t="shared" si="27"/>
        <v>lo_1000</v>
      </c>
      <c r="H838" t="s">
        <v>26</v>
      </c>
      <c r="I838" t="s">
        <v>38</v>
      </c>
      <c r="J838">
        <v>4</v>
      </c>
      <c r="K838" t="s">
        <v>39</v>
      </c>
      <c r="L838" t="s">
        <v>29</v>
      </c>
      <c r="M838">
        <v>2</v>
      </c>
      <c r="N838" t="s">
        <v>54</v>
      </c>
      <c r="O838">
        <v>21</v>
      </c>
      <c r="P838" t="s">
        <v>29</v>
      </c>
      <c r="Q838" t="s">
        <v>31</v>
      </c>
      <c r="R838">
        <v>1</v>
      </c>
      <c r="S838" t="s">
        <v>32</v>
      </c>
      <c r="T838">
        <v>1</v>
      </c>
      <c r="U838" t="s">
        <v>29</v>
      </c>
      <c r="V838" t="s">
        <v>33</v>
      </c>
      <c r="W838" t="s">
        <v>34</v>
      </c>
    </row>
    <row r="839" spans="1:23">
      <c r="A839" t="s">
        <v>41</v>
      </c>
      <c r="B839">
        <v>4</v>
      </c>
      <c r="C839" t="str">
        <f t="shared" si="26"/>
        <v>lo_1_year</v>
      </c>
      <c r="D839" t="s">
        <v>36</v>
      </c>
      <c r="E839" t="s">
        <v>45</v>
      </c>
      <c r="F839">
        <v>601</v>
      </c>
      <c r="G839" t="str">
        <f t="shared" si="27"/>
        <v>lo_1000</v>
      </c>
      <c r="H839" t="s">
        <v>37</v>
      </c>
      <c r="I839" t="s">
        <v>61</v>
      </c>
      <c r="J839">
        <v>1</v>
      </c>
      <c r="K839" t="s">
        <v>39</v>
      </c>
      <c r="L839" t="s">
        <v>29</v>
      </c>
      <c r="M839">
        <v>3</v>
      </c>
      <c r="N839" t="s">
        <v>30</v>
      </c>
      <c r="O839">
        <v>23</v>
      </c>
      <c r="P839" t="s">
        <v>29</v>
      </c>
      <c r="Q839" t="s">
        <v>55</v>
      </c>
      <c r="R839">
        <v>1</v>
      </c>
      <c r="S839" t="s">
        <v>44</v>
      </c>
      <c r="T839">
        <v>2</v>
      </c>
      <c r="U839" t="s">
        <v>29</v>
      </c>
      <c r="V839" t="s">
        <v>33</v>
      </c>
      <c r="W839" t="s">
        <v>34</v>
      </c>
    </row>
    <row r="840" spans="1:23">
      <c r="A840" t="s">
        <v>23</v>
      </c>
      <c r="B840">
        <v>24</v>
      </c>
      <c r="C840" t="str">
        <f t="shared" si="26"/>
        <v>1_2_years</v>
      </c>
      <c r="D840" t="s">
        <v>24</v>
      </c>
      <c r="E840" t="s">
        <v>53</v>
      </c>
      <c r="F840">
        <v>2957</v>
      </c>
      <c r="G840" t="str">
        <f t="shared" si="27"/>
        <v>up_2000</v>
      </c>
      <c r="H840" t="s">
        <v>37</v>
      </c>
      <c r="I840" t="s">
        <v>27</v>
      </c>
      <c r="J840">
        <v>4</v>
      </c>
      <c r="K840" t="s">
        <v>28</v>
      </c>
      <c r="L840" t="s">
        <v>29</v>
      </c>
      <c r="M840">
        <v>4</v>
      </c>
      <c r="N840" t="s">
        <v>47</v>
      </c>
      <c r="O840">
        <v>63</v>
      </c>
      <c r="P840" t="s">
        <v>29</v>
      </c>
      <c r="Q840" t="s">
        <v>31</v>
      </c>
      <c r="R840">
        <v>2</v>
      </c>
      <c r="S840" t="s">
        <v>32</v>
      </c>
      <c r="T840">
        <v>1</v>
      </c>
      <c r="U840" t="s">
        <v>33</v>
      </c>
      <c r="V840" t="s">
        <v>33</v>
      </c>
      <c r="W840" t="s">
        <v>34</v>
      </c>
    </row>
    <row r="841" spans="1:23">
      <c r="A841" t="s">
        <v>41</v>
      </c>
      <c r="B841">
        <v>24</v>
      </c>
      <c r="C841" t="str">
        <f t="shared" si="26"/>
        <v>1_2_years</v>
      </c>
      <c r="D841" t="s">
        <v>24</v>
      </c>
      <c r="E841" t="s">
        <v>25</v>
      </c>
      <c r="F841">
        <v>2611</v>
      </c>
      <c r="G841" t="str">
        <f t="shared" si="27"/>
        <v>up_2000</v>
      </c>
      <c r="H841" t="s">
        <v>37</v>
      </c>
      <c r="I841" t="s">
        <v>27</v>
      </c>
      <c r="J841">
        <v>4</v>
      </c>
      <c r="K841" t="s">
        <v>60</v>
      </c>
      <c r="L841" t="s">
        <v>70</v>
      </c>
      <c r="M841">
        <v>3</v>
      </c>
      <c r="N841" t="s">
        <v>30</v>
      </c>
      <c r="O841">
        <v>46</v>
      </c>
      <c r="P841" t="s">
        <v>29</v>
      </c>
      <c r="Q841" t="s">
        <v>31</v>
      </c>
      <c r="R841">
        <v>2</v>
      </c>
      <c r="S841" t="s">
        <v>32</v>
      </c>
      <c r="T841">
        <v>1</v>
      </c>
      <c r="U841" t="s">
        <v>29</v>
      </c>
      <c r="V841" t="s">
        <v>33</v>
      </c>
      <c r="W841" t="s">
        <v>34</v>
      </c>
    </row>
    <row r="842" spans="1:23">
      <c r="A842" t="s">
        <v>23</v>
      </c>
      <c r="B842">
        <v>36</v>
      </c>
      <c r="C842" t="str">
        <f t="shared" si="26"/>
        <v>up_2_years</v>
      </c>
      <c r="D842" t="s">
        <v>36</v>
      </c>
      <c r="E842" t="s">
        <v>45</v>
      </c>
      <c r="F842">
        <v>5179</v>
      </c>
      <c r="G842" t="str">
        <f t="shared" si="27"/>
        <v>up_2000</v>
      </c>
      <c r="H842" t="s">
        <v>37</v>
      </c>
      <c r="I842" t="s">
        <v>43</v>
      </c>
      <c r="J842">
        <v>4</v>
      </c>
      <c r="K842" t="s">
        <v>28</v>
      </c>
      <c r="L842" t="s">
        <v>29</v>
      </c>
      <c r="M842">
        <v>2</v>
      </c>
      <c r="N842" t="s">
        <v>47</v>
      </c>
      <c r="O842">
        <v>29</v>
      </c>
      <c r="P842" t="s">
        <v>29</v>
      </c>
      <c r="Q842" t="s">
        <v>31</v>
      </c>
      <c r="R842">
        <v>1</v>
      </c>
      <c r="S842" t="s">
        <v>32</v>
      </c>
      <c r="T842">
        <v>1</v>
      </c>
      <c r="U842" t="s">
        <v>29</v>
      </c>
      <c r="V842" t="s">
        <v>33</v>
      </c>
      <c r="W842" t="s">
        <v>40</v>
      </c>
    </row>
    <row r="843" spans="1:23">
      <c r="A843" t="s">
        <v>41</v>
      </c>
      <c r="B843">
        <v>21</v>
      </c>
      <c r="C843" t="str">
        <f t="shared" si="26"/>
        <v>1_2_years</v>
      </c>
      <c r="D843" t="s">
        <v>49</v>
      </c>
      <c r="E843" t="s">
        <v>53</v>
      </c>
      <c r="F843">
        <v>2993</v>
      </c>
      <c r="G843" t="str">
        <f t="shared" si="27"/>
        <v>up_2000</v>
      </c>
      <c r="H843" t="s">
        <v>37</v>
      </c>
      <c r="I843" t="s">
        <v>38</v>
      </c>
      <c r="J843">
        <v>3</v>
      </c>
      <c r="K843" t="s">
        <v>28</v>
      </c>
      <c r="L843" t="s">
        <v>29</v>
      </c>
      <c r="M843">
        <v>2</v>
      </c>
      <c r="N843" t="s">
        <v>30</v>
      </c>
      <c r="O843">
        <v>28</v>
      </c>
      <c r="P843" t="s">
        <v>69</v>
      </c>
      <c r="Q843" t="s">
        <v>31</v>
      </c>
      <c r="R843">
        <v>2</v>
      </c>
      <c r="S843" t="s">
        <v>44</v>
      </c>
      <c r="T843">
        <v>1</v>
      </c>
      <c r="U843" t="s">
        <v>29</v>
      </c>
      <c r="V843" t="s">
        <v>33</v>
      </c>
      <c r="W843" t="s">
        <v>34</v>
      </c>
    </row>
    <row r="844" spans="1:23">
      <c r="A844" t="s">
        <v>41</v>
      </c>
      <c r="B844">
        <v>18</v>
      </c>
      <c r="C844" t="str">
        <f t="shared" si="26"/>
        <v>1_2_years</v>
      </c>
      <c r="D844" t="s">
        <v>36</v>
      </c>
      <c r="E844" t="s">
        <v>72</v>
      </c>
      <c r="F844">
        <v>1943</v>
      </c>
      <c r="G844" t="str">
        <f t="shared" si="27"/>
        <v>1000_2000</v>
      </c>
      <c r="H844" t="s">
        <v>37</v>
      </c>
      <c r="I844" t="s">
        <v>61</v>
      </c>
      <c r="J844">
        <v>4</v>
      </c>
      <c r="K844" t="s">
        <v>39</v>
      </c>
      <c r="L844" t="s">
        <v>29</v>
      </c>
      <c r="M844">
        <v>4</v>
      </c>
      <c r="N844" t="s">
        <v>30</v>
      </c>
      <c r="O844">
        <v>23</v>
      </c>
      <c r="P844" t="s">
        <v>29</v>
      </c>
      <c r="Q844" t="s">
        <v>31</v>
      </c>
      <c r="R844">
        <v>1</v>
      </c>
      <c r="S844" t="s">
        <v>32</v>
      </c>
      <c r="T844">
        <v>1</v>
      </c>
      <c r="U844" t="s">
        <v>29</v>
      </c>
      <c r="V844" t="s">
        <v>33</v>
      </c>
      <c r="W844" t="s">
        <v>40</v>
      </c>
    </row>
    <row r="845" spans="1:23">
      <c r="A845" t="s">
        <v>41</v>
      </c>
      <c r="B845">
        <v>24</v>
      </c>
      <c r="C845" t="str">
        <f t="shared" si="26"/>
        <v>1_2_years</v>
      </c>
      <c r="D845" t="s">
        <v>68</v>
      </c>
      <c r="E845" t="s">
        <v>62</v>
      </c>
      <c r="F845">
        <v>1559</v>
      </c>
      <c r="G845" t="str">
        <f t="shared" si="27"/>
        <v>1000_2000</v>
      </c>
      <c r="H845" t="s">
        <v>37</v>
      </c>
      <c r="I845" t="s">
        <v>43</v>
      </c>
      <c r="J845">
        <v>4</v>
      </c>
      <c r="K845" t="s">
        <v>28</v>
      </c>
      <c r="L845" t="s">
        <v>29</v>
      </c>
      <c r="M845">
        <v>4</v>
      </c>
      <c r="N845" t="s">
        <v>54</v>
      </c>
      <c r="O845">
        <v>50</v>
      </c>
      <c r="P845" t="s">
        <v>65</v>
      </c>
      <c r="Q845" t="s">
        <v>31</v>
      </c>
      <c r="R845">
        <v>1</v>
      </c>
      <c r="S845" t="s">
        <v>32</v>
      </c>
      <c r="T845">
        <v>1</v>
      </c>
      <c r="U845" t="s">
        <v>33</v>
      </c>
      <c r="V845" t="s">
        <v>33</v>
      </c>
      <c r="W845" t="s">
        <v>34</v>
      </c>
    </row>
    <row r="846" spans="1:23">
      <c r="A846" t="s">
        <v>41</v>
      </c>
      <c r="B846">
        <v>18</v>
      </c>
      <c r="C846" t="str">
        <f t="shared" si="26"/>
        <v>1_2_years</v>
      </c>
      <c r="D846" t="s">
        <v>36</v>
      </c>
      <c r="E846" t="s">
        <v>45</v>
      </c>
      <c r="F846">
        <v>3422</v>
      </c>
      <c r="G846" t="str">
        <f t="shared" si="27"/>
        <v>up_2000</v>
      </c>
      <c r="H846" t="s">
        <v>37</v>
      </c>
      <c r="I846" t="s">
        <v>27</v>
      </c>
      <c r="J846">
        <v>4</v>
      </c>
      <c r="K846" t="s">
        <v>28</v>
      </c>
      <c r="L846" t="s">
        <v>29</v>
      </c>
      <c r="M846">
        <v>4</v>
      </c>
      <c r="N846" t="s">
        <v>47</v>
      </c>
      <c r="O846">
        <v>47</v>
      </c>
      <c r="P846" t="s">
        <v>65</v>
      </c>
      <c r="Q846" t="s">
        <v>31</v>
      </c>
      <c r="R846">
        <v>3</v>
      </c>
      <c r="S846" t="s">
        <v>32</v>
      </c>
      <c r="T846">
        <v>2</v>
      </c>
      <c r="U846" t="s">
        <v>33</v>
      </c>
      <c r="V846" t="s">
        <v>33</v>
      </c>
      <c r="W846" t="s">
        <v>34</v>
      </c>
    </row>
    <row r="847" spans="1:23">
      <c r="A847" t="s">
        <v>35</v>
      </c>
      <c r="B847">
        <v>21</v>
      </c>
      <c r="C847" t="str">
        <f t="shared" si="26"/>
        <v>1_2_years</v>
      </c>
      <c r="D847" t="s">
        <v>36</v>
      </c>
      <c r="E847" t="s">
        <v>45</v>
      </c>
      <c r="F847">
        <v>3976</v>
      </c>
      <c r="G847" t="str">
        <f t="shared" si="27"/>
        <v>up_2000</v>
      </c>
      <c r="H847" t="s">
        <v>26</v>
      </c>
      <c r="I847" t="s">
        <v>43</v>
      </c>
      <c r="J847">
        <v>2</v>
      </c>
      <c r="K847" t="s">
        <v>28</v>
      </c>
      <c r="L847" t="s">
        <v>29</v>
      </c>
      <c r="M847">
        <v>3</v>
      </c>
      <c r="N847" t="s">
        <v>54</v>
      </c>
      <c r="O847">
        <v>35</v>
      </c>
      <c r="P847" t="s">
        <v>29</v>
      </c>
      <c r="Q847" t="s">
        <v>31</v>
      </c>
      <c r="R847">
        <v>1</v>
      </c>
      <c r="S847" t="s">
        <v>32</v>
      </c>
      <c r="T847">
        <v>1</v>
      </c>
      <c r="U847" t="s">
        <v>33</v>
      </c>
      <c r="V847" t="s">
        <v>33</v>
      </c>
      <c r="W847" t="s">
        <v>34</v>
      </c>
    </row>
    <row r="848" spans="1:23">
      <c r="A848" t="s">
        <v>41</v>
      </c>
      <c r="B848">
        <v>18</v>
      </c>
      <c r="C848" t="str">
        <f t="shared" si="26"/>
        <v>1_2_years</v>
      </c>
      <c r="D848" t="s">
        <v>36</v>
      </c>
      <c r="E848" t="s">
        <v>50</v>
      </c>
      <c r="F848">
        <v>6761</v>
      </c>
      <c r="G848" t="str">
        <f t="shared" si="27"/>
        <v>up_2000</v>
      </c>
      <c r="H848" t="s">
        <v>26</v>
      </c>
      <c r="I848" t="s">
        <v>38</v>
      </c>
      <c r="J848">
        <v>2</v>
      </c>
      <c r="K848" t="s">
        <v>28</v>
      </c>
      <c r="L848" t="s">
        <v>29</v>
      </c>
      <c r="M848">
        <v>4</v>
      </c>
      <c r="N848" t="s">
        <v>54</v>
      </c>
      <c r="O848">
        <v>68</v>
      </c>
      <c r="P848" t="s">
        <v>29</v>
      </c>
      <c r="Q848" t="s">
        <v>55</v>
      </c>
      <c r="R848">
        <v>2</v>
      </c>
      <c r="S848" t="s">
        <v>32</v>
      </c>
      <c r="T848">
        <v>1</v>
      </c>
      <c r="U848" t="s">
        <v>29</v>
      </c>
      <c r="V848" t="s">
        <v>33</v>
      </c>
      <c r="W848" t="s">
        <v>40</v>
      </c>
    </row>
    <row r="849" spans="1:23">
      <c r="A849" t="s">
        <v>41</v>
      </c>
      <c r="B849">
        <v>24</v>
      </c>
      <c r="C849" t="str">
        <f t="shared" si="26"/>
        <v>1_2_years</v>
      </c>
      <c r="D849" t="s">
        <v>36</v>
      </c>
      <c r="E849" t="s">
        <v>50</v>
      </c>
      <c r="F849">
        <v>1249</v>
      </c>
      <c r="G849" t="str">
        <f t="shared" si="27"/>
        <v>1000_2000</v>
      </c>
      <c r="H849" t="s">
        <v>37</v>
      </c>
      <c r="I849" t="s">
        <v>61</v>
      </c>
      <c r="J849">
        <v>4</v>
      </c>
      <c r="K849" t="s">
        <v>60</v>
      </c>
      <c r="L849" t="s">
        <v>29</v>
      </c>
      <c r="M849">
        <v>2</v>
      </c>
      <c r="N849" t="s">
        <v>30</v>
      </c>
      <c r="O849">
        <v>28</v>
      </c>
      <c r="P849" t="s">
        <v>29</v>
      </c>
      <c r="Q849" t="s">
        <v>31</v>
      </c>
      <c r="R849">
        <v>1</v>
      </c>
      <c r="S849" t="s">
        <v>32</v>
      </c>
      <c r="T849">
        <v>1</v>
      </c>
      <c r="U849" t="s">
        <v>29</v>
      </c>
      <c r="V849" t="s">
        <v>33</v>
      </c>
      <c r="W849" t="s">
        <v>34</v>
      </c>
    </row>
    <row r="850" spans="1:23">
      <c r="A850" t="s">
        <v>23</v>
      </c>
      <c r="B850">
        <v>9</v>
      </c>
      <c r="C850" t="str">
        <f t="shared" si="26"/>
        <v>lo_1_year</v>
      </c>
      <c r="D850" t="s">
        <v>36</v>
      </c>
      <c r="E850" t="s">
        <v>25</v>
      </c>
      <c r="F850">
        <v>1364</v>
      </c>
      <c r="G850" t="str">
        <f t="shared" si="27"/>
        <v>1000_2000</v>
      </c>
      <c r="H850" t="s">
        <v>37</v>
      </c>
      <c r="I850" t="s">
        <v>43</v>
      </c>
      <c r="J850">
        <v>3</v>
      </c>
      <c r="K850" t="s">
        <v>28</v>
      </c>
      <c r="L850" t="s">
        <v>29</v>
      </c>
      <c r="M850">
        <v>4</v>
      </c>
      <c r="N850" t="s">
        <v>30</v>
      </c>
      <c r="O850">
        <v>59</v>
      </c>
      <c r="P850" t="s">
        <v>29</v>
      </c>
      <c r="Q850" t="s">
        <v>31</v>
      </c>
      <c r="R850">
        <v>1</v>
      </c>
      <c r="S850" t="s">
        <v>32</v>
      </c>
      <c r="T850">
        <v>1</v>
      </c>
      <c r="U850" t="s">
        <v>29</v>
      </c>
      <c r="V850" t="s">
        <v>33</v>
      </c>
      <c r="W850" t="s">
        <v>34</v>
      </c>
    </row>
    <row r="851" spans="1:23">
      <c r="A851" t="s">
        <v>23</v>
      </c>
      <c r="B851">
        <v>12</v>
      </c>
      <c r="C851" t="str">
        <f t="shared" si="26"/>
        <v>lo_1_year</v>
      </c>
      <c r="D851" t="s">
        <v>36</v>
      </c>
      <c r="E851" t="s">
        <v>25</v>
      </c>
      <c r="F851">
        <v>709</v>
      </c>
      <c r="G851" t="str">
        <f t="shared" si="27"/>
        <v>lo_1000</v>
      </c>
      <c r="H851" t="s">
        <v>37</v>
      </c>
      <c r="I851" t="s">
        <v>27</v>
      </c>
      <c r="J851">
        <v>4</v>
      </c>
      <c r="K851" t="s">
        <v>28</v>
      </c>
      <c r="L851" t="s">
        <v>29</v>
      </c>
      <c r="M851">
        <v>4</v>
      </c>
      <c r="N851" t="s">
        <v>30</v>
      </c>
      <c r="O851">
        <v>57</v>
      </c>
      <c r="P851" t="s">
        <v>69</v>
      </c>
      <c r="Q851" t="s">
        <v>31</v>
      </c>
      <c r="R851">
        <v>1</v>
      </c>
      <c r="S851" t="s">
        <v>44</v>
      </c>
      <c r="T851">
        <v>1</v>
      </c>
      <c r="U851" t="s">
        <v>29</v>
      </c>
      <c r="V851" t="s">
        <v>33</v>
      </c>
      <c r="W851" t="s">
        <v>40</v>
      </c>
    </row>
    <row r="852" spans="1:23">
      <c r="A852" t="s">
        <v>23</v>
      </c>
      <c r="B852">
        <v>20</v>
      </c>
      <c r="C852" t="str">
        <f t="shared" si="26"/>
        <v>1_2_years</v>
      </c>
      <c r="D852" t="s">
        <v>24</v>
      </c>
      <c r="E852" t="s">
        <v>50</v>
      </c>
      <c r="F852">
        <v>2235</v>
      </c>
      <c r="G852" t="str">
        <f t="shared" si="27"/>
        <v>up_2000</v>
      </c>
      <c r="H852" t="s">
        <v>37</v>
      </c>
      <c r="I852" t="s">
        <v>38</v>
      </c>
      <c r="J852">
        <v>4</v>
      </c>
      <c r="K852" t="s">
        <v>60</v>
      </c>
      <c r="L852" t="s">
        <v>46</v>
      </c>
      <c r="M852">
        <v>2</v>
      </c>
      <c r="N852" t="s">
        <v>47</v>
      </c>
      <c r="O852">
        <v>33</v>
      </c>
      <c r="P852" t="s">
        <v>65</v>
      </c>
      <c r="Q852" t="s">
        <v>55</v>
      </c>
      <c r="R852">
        <v>2</v>
      </c>
      <c r="S852" t="s">
        <v>32</v>
      </c>
      <c r="T852">
        <v>1</v>
      </c>
      <c r="U852" t="s">
        <v>29</v>
      </c>
      <c r="V852" t="s">
        <v>66</v>
      </c>
      <c r="W852" t="s">
        <v>40</v>
      </c>
    </row>
    <row r="853" spans="1:23">
      <c r="A853" t="s">
        <v>41</v>
      </c>
      <c r="B853">
        <v>24</v>
      </c>
      <c r="C853" t="str">
        <f t="shared" si="26"/>
        <v>1_2_years</v>
      </c>
      <c r="D853" t="s">
        <v>24</v>
      </c>
      <c r="E853" t="s">
        <v>53</v>
      </c>
      <c r="F853">
        <v>4042</v>
      </c>
      <c r="G853" t="str">
        <f t="shared" si="27"/>
        <v>up_2000</v>
      </c>
      <c r="H853" t="s">
        <v>26</v>
      </c>
      <c r="I853" t="s">
        <v>43</v>
      </c>
      <c r="J853">
        <v>3</v>
      </c>
      <c r="K853" t="s">
        <v>28</v>
      </c>
      <c r="L853" t="s">
        <v>29</v>
      </c>
      <c r="M853">
        <v>4</v>
      </c>
      <c r="N853" t="s">
        <v>47</v>
      </c>
      <c r="O853">
        <v>43</v>
      </c>
      <c r="P853" t="s">
        <v>29</v>
      </c>
      <c r="Q853" t="s">
        <v>31</v>
      </c>
      <c r="R853">
        <v>2</v>
      </c>
      <c r="S853" t="s">
        <v>32</v>
      </c>
      <c r="T853">
        <v>1</v>
      </c>
      <c r="U853" t="s">
        <v>33</v>
      </c>
      <c r="V853" t="s">
        <v>33</v>
      </c>
      <c r="W853" t="s">
        <v>34</v>
      </c>
    </row>
    <row r="854" spans="1:23">
      <c r="A854" t="s">
        <v>41</v>
      </c>
      <c r="B854">
        <v>15</v>
      </c>
      <c r="C854" t="str">
        <f t="shared" si="26"/>
        <v>1_2_years</v>
      </c>
      <c r="D854" t="s">
        <v>24</v>
      </c>
      <c r="E854" t="s">
        <v>25</v>
      </c>
      <c r="F854">
        <v>1471</v>
      </c>
      <c r="G854" t="str">
        <f t="shared" si="27"/>
        <v>1000_2000</v>
      </c>
      <c r="H854" t="s">
        <v>37</v>
      </c>
      <c r="I854" t="s">
        <v>38</v>
      </c>
      <c r="J854">
        <v>4</v>
      </c>
      <c r="K854" t="s">
        <v>28</v>
      </c>
      <c r="L854" t="s">
        <v>29</v>
      </c>
      <c r="M854">
        <v>4</v>
      </c>
      <c r="N854" t="s">
        <v>51</v>
      </c>
      <c r="O854">
        <v>35</v>
      </c>
      <c r="P854" t="s">
        <v>29</v>
      </c>
      <c r="Q854" t="s">
        <v>48</v>
      </c>
      <c r="R854">
        <v>2</v>
      </c>
      <c r="S854" t="s">
        <v>32</v>
      </c>
      <c r="T854">
        <v>1</v>
      </c>
      <c r="U854" t="s">
        <v>33</v>
      </c>
      <c r="V854" t="s">
        <v>33</v>
      </c>
      <c r="W854" t="s">
        <v>34</v>
      </c>
    </row>
    <row r="855" spans="1:23">
      <c r="A855" t="s">
        <v>23</v>
      </c>
      <c r="B855">
        <v>18</v>
      </c>
      <c r="C855" t="str">
        <f t="shared" si="26"/>
        <v>1_2_years</v>
      </c>
      <c r="D855" t="s">
        <v>68</v>
      </c>
      <c r="E855" t="s">
        <v>50</v>
      </c>
      <c r="F855">
        <v>1442</v>
      </c>
      <c r="G855" t="str">
        <f t="shared" si="27"/>
        <v>1000_2000</v>
      </c>
      <c r="H855" t="s">
        <v>37</v>
      </c>
      <c r="I855" t="s">
        <v>43</v>
      </c>
      <c r="J855">
        <v>4</v>
      </c>
      <c r="K855" t="s">
        <v>28</v>
      </c>
      <c r="L855" t="s">
        <v>29</v>
      </c>
      <c r="M855">
        <v>4</v>
      </c>
      <c r="N855" t="s">
        <v>51</v>
      </c>
      <c r="O855">
        <v>32</v>
      </c>
      <c r="P855" t="s">
        <v>29</v>
      </c>
      <c r="Q855" t="s">
        <v>48</v>
      </c>
      <c r="R855">
        <v>2</v>
      </c>
      <c r="S855" t="s">
        <v>44</v>
      </c>
      <c r="T855">
        <v>2</v>
      </c>
      <c r="U855" t="s">
        <v>29</v>
      </c>
      <c r="V855" t="s">
        <v>33</v>
      </c>
      <c r="W855" t="s">
        <v>40</v>
      </c>
    </row>
    <row r="856" spans="1:23">
      <c r="A856" t="s">
        <v>41</v>
      </c>
      <c r="B856">
        <v>36</v>
      </c>
      <c r="C856" t="str">
        <f t="shared" si="26"/>
        <v>up_2_years</v>
      </c>
      <c r="D856" t="s">
        <v>49</v>
      </c>
      <c r="E856" t="s">
        <v>50</v>
      </c>
      <c r="F856">
        <v>10875</v>
      </c>
      <c r="G856" t="str">
        <f t="shared" si="27"/>
        <v>up_2000</v>
      </c>
      <c r="H856" t="s">
        <v>37</v>
      </c>
      <c r="I856" t="s">
        <v>27</v>
      </c>
      <c r="J856">
        <v>2</v>
      </c>
      <c r="K856" t="s">
        <v>28</v>
      </c>
      <c r="L856" t="s">
        <v>29</v>
      </c>
      <c r="M856">
        <v>2</v>
      </c>
      <c r="N856" t="s">
        <v>54</v>
      </c>
      <c r="O856">
        <v>45</v>
      </c>
      <c r="P856" t="s">
        <v>29</v>
      </c>
      <c r="Q856" t="s">
        <v>31</v>
      </c>
      <c r="R856">
        <v>2</v>
      </c>
      <c r="S856" t="s">
        <v>32</v>
      </c>
      <c r="T856">
        <v>2</v>
      </c>
      <c r="U856" t="s">
        <v>33</v>
      </c>
      <c r="V856" t="s">
        <v>33</v>
      </c>
      <c r="W856" t="s">
        <v>34</v>
      </c>
    </row>
    <row r="857" spans="1:23">
      <c r="A857" t="s">
        <v>41</v>
      </c>
      <c r="B857">
        <v>24</v>
      </c>
      <c r="C857" t="str">
        <f t="shared" si="26"/>
        <v>1_2_years</v>
      </c>
      <c r="D857" t="s">
        <v>36</v>
      </c>
      <c r="E857" t="s">
        <v>50</v>
      </c>
      <c r="F857">
        <v>1474</v>
      </c>
      <c r="G857" t="str">
        <f t="shared" si="27"/>
        <v>1000_2000</v>
      </c>
      <c r="H857" t="s">
        <v>63</v>
      </c>
      <c r="I857" t="s">
        <v>61</v>
      </c>
      <c r="J857">
        <v>4</v>
      </c>
      <c r="K857" t="s">
        <v>60</v>
      </c>
      <c r="L857" t="s">
        <v>29</v>
      </c>
      <c r="M857">
        <v>3</v>
      </c>
      <c r="N857" t="s">
        <v>30</v>
      </c>
      <c r="O857">
        <v>33</v>
      </c>
      <c r="P857" t="s">
        <v>29</v>
      </c>
      <c r="Q857" t="s">
        <v>31</v>
      </c>
      <c r="R857">
        <v>1</v>
      </c>
      <c r="S857" t="s">
        <v>32</v>
      </c>
      <c r="T857">
        <v>1</v>
      </c>
      <c r="U857" t="s">
        <v>33</v>
      </c>
      <c r="V857" t="s">
        <v>33</v>
      </c>
      <c r="W857" t="s">
        <v>34</v>
      </c>
    </row>
    <row r="858" spans="1:23">
      <c r="A858" t="s">
        <v>41</v>
      </c>
      <c r="B858">
        <v>10</v>
      </c>
      <c r="C858" t="str">
        <f t="shared" si="26"/>
        <v>lo_1_year</v>
      </c>
      <c r="D858" t="s">
        <v>36</v>
      </c>
      <c r="E858" t="s">
        <v>75</v>
      </c>
      <c r="F858">
        <v>894</v>
      </c>
      <c r="G858" t="str">
        <f t="shared" si="27"/>
        <v>lo_1000</v>
      </c>
      <c r="H858" t="s">
        <v>26</v>
      </c>
      <c r="I858" t="s">
        <v>43</v>
      </c>
      <c r="J858">
        <v>4</v>
      </c>
      <c r="K858" t="s">
        <v>39</v>
      </c>
      <c r="L858" t="s">
        <v>29</v>
      </c>
      <c r="M858">
        <v>3</v>
      </c>
      <c r="N858" t="s">
        <v>47</v>
      </c>
      <c r="O858">
        <v>40</v>
      </c>
      <c r="P858" t="s">
        <v>29</v>
      </c>
      <c r="Q858" t="s">
        <v>31</v>
      </c>
      <c r="R858">
        <v>1</v>
      </c>
      <c r="S858" t="s">
        <v>32</v>
      </c>
      <c r="T858">
        <v>1</v>
      </c>
      <c r="U858" t="s">
        <v>33</v>
      </c>
      <c r="V858" t="s">
        <v>33</v>
      </c>
      <c r="W858" t="s">
        <v>34</v>
      </c>
    </row>
    <row r="859" spans="1:23">
      <c r="A859" t="s">
        <v>41</v>
      </c>
      <c r="B859">
        <v>15</v>
      </c>
      <c r="C859" t="str">
        <f t="shared" si="26"/>
        <v>1_2_years</v>
      </c>
      <c r="D859" t="s">
        <v>24</v>
      </c>
      <c r="E859" t="s">
        <v>45</v>
      </c>
      <c r="F859">
        <v>3343</v>
      </c>
      <c r="G859" t="str">
        <f t="shared" si="27"/>
        <v>up_2000</v>
      </c>
      <c r="H859" t="s">
        <v>37</v>
      </c>
      <c r="I859" t="s">
        <v>38</v>
      </c>
      <c r="J859">
        <v>4</v>
      </c>
      <c r="K859" t="s">
        <v>28</v>
      </c>
      <c r="L859" t="s">
        <v>29</v>
      </c>
      <c r="M859">
        <v>2</v>
      </c>
      <c r="N859" t="s">
        <v>51</v>
      </c>
      <c r="O859">
        <v>28</v>
      </c>
      <c r="P859" t="s">
        <v>29</v>
      </c>
      <c r="Q859" t="s">
        <v>48</v>
      </c>
      <c r="R859">
        <v>1</v>
      </c>
      <c r="S859" t="s">
        <v>32</v>
      </c>
      <c r="T859">
        <v>1</v>
      </c>
      <c r="U859" t="s">
        <v>33</v>
      </c>
      <c r="V859" t="s">
        <v>33</v>
      </c>
      <c r="W859" t="s">
        <v>34</v>
      </c>
    </row>
    <row r="860" spans="1:23">
      <c r="A860" t="s">
        <v>23</v>
      </c>
      <c r="B860">
        <v>15</v>
      </c>
      <c r="C860" t="str">
        <f t="shared" si="26"/>
        <v>1_2_years</v>
      </c>
      <c r="D860" t="s">
        <v>36</v>
      </c>
      <c r="E860" t="s">
        <v>50</v>
      </c>
      <c r="F860">
        <v>3959</v>
      </c>
      <c r="G860" t="str">
        <f t="shared" si="27"/>
        <v>up_2000</v>
      </c>
      <c r="H860" t="s">
        <v>37</v>
      </c>
      <c r="I860" t="s">
        <v>38</v>
      </c>
      <c r="J860">
        <v>3</v>
      </c>
      <c r="K860" t="s">
        <v>39</v>
      </c>
      <c r="L860" t="s">
        <v>29</v>
      </c>
      <c r="M860">
        <v>2</v>
      </c>
      <c r="N860" t="s">
        <v>47</v>
      </c>
      <c r="O860">
        <v>29</v>
      </c>
      <c r="P860" t="s">
        <v>29</v>
      </c>
      <c r="Q860" t="s">
        <v>31</v>
      </c>
      <c r="R860">
        <v>1</v>
      </c>
      <c r="S860" t="s">
        <v>32</v>
      </c>
      <c r="T860">
        <v>1</v>
      </c>
      <c r="U860" t="s">
        <v>33</v>
      </c>
      <c r="V860" t="s">
        <v>33</v>
      </c>
      <c r="W860" t="s">
        <v>40</v>
      </c>
    </row>
    <row r="861" spans="1:23">
      <c r="A861" t="s">
        <v>41</v>
      </c>
      <c r="B861">
        <v>9</v>
      </c>
      <c r="C861" t="str">
        <f t="shared" si="26"/>
        <v>lo_1_year</v>
      </c>
      <c r="D861" t="s">
        <v>36</v>
      </c>
      <c r="E861" t="s">
        <v>50</v>
      </c>
      <c r="F861">
        <v>3577</v>
      </c>
      <c r="G861" t="str">
        <f t="shared" si="27"/>
        <v>up_2000</v>
      </c>
      <c r="H861" t="s">
        <v>63</v>
      </c>
      <c r="I861" t="s">
        <v>38</v>
      </c>
      <c r="J861">
        <v>1</v>
      </c>
      <c r="K861" t="s">
        <v>28</v>
      </c>
      <c r="L861" t="s">
        <v>46</v>
      </c>
      <c r="M861">
        <v>2</v>
      </c>
      <c r="N861" t="s">
        <v>30</v>
      </c>
      <c r="O861">
        <v>26</v>
      </c>
      <c r="P861" t="s">
        <v>29</v>
      </c>
      <c r="Q861" t="s">
        <v>55</v>
      </c>
      <c r="R861">
        <v>1</v>
      </c>
      <c r="S861" t="s">
        <v>32</v>
      </c>
      <c r="T861">
        <v>2</v>
      </c>
      <c r="U861" t="s">
        <v>29</v>
      </c>
      <c r="V861" t="s">
        <v>66</v>
      </c>
      <c r="W861" t="s">
        <v>34</v>
      </c>
    </row>
    <row r="862" spans="1:23">
      <c r="A862" t="s">
        <v>41</v>
      </c>
      <c r="B862">
        <v>24</v>
      </c>
      <c r="C862" t="str">
        <f t="shared" si="26"/>
        <v>1_2_years</v>
      </c>
      <c r="D862" t="s">
        <v>24</v>
      </c>
      <c r="E862" t="s">
        <v>53</v>
      </c>
      <c r="F862">
        <v>5804</v>
      </c>
      <c r="G862" t="str">
        <f t="shared" si="27"/>
        <v>up_2000</v>
      </c>
      <c r="H862" t="s">
        <v>57</v>
      </c>
      <c r="I862" t="s">
        <v>38</v>
      </c>
      <c r="J862">
        <v>4</v>
      </c>
      <c r="K862" t="s">
        <v>28</v>
      </c>
      <c r="L862" t="s">
        <v>29</v>
      </c>
      <c r="M862">
        <v>2</v>
      </c>
      <c r="N862" t="s">
        <v>30</v>
      </c>
      <c r="O862">
        <v>27</v>
      </c>
      <c r="P862" t="s">
        <v>29</v>
      </c>
      <c r="Q862" t="s">
        <v>31</v>
      </c>
      <c r="R862">
        <v>2</v>
      </c>
      <c r="S862" t="s">
        <v>32</v>
      </c>
      <c r="T862">
        <v>1</v>
      </c>
      <c r="U862" t="s">
        <v>29</v>
      </c>
      <c r="V862" t="s">
        <v>33</v>
      </c>
      <c r="W862" t="s">
        <v>34</v>
      </c>
    </row>
    <row r="863" spans="1:23">
      <c r="A863" t="s">
        <v>41</v>
      </c>
      <c r="B863">
        <v>18</v>
      </c>
      <c r="C863" t="str">
        <f t="shared" si="26"/>
        <v>1_2_years</v>
      </c>
      <c r="D863" t="s">
        <v>49</v>
      </c>
      <c r="E863" t="s">
        <v>62</v>
      </c>
      <c r="F863">
        <v>2169</v>
      </c>
      <c r="G863" t="str">
        <f t="shared" si="27"/>
        <v>up_2000</v>
      </c>
      <c r="H863" t="s">
        <v>37</v>
      </c>
      <c r="I863" t="s">
        <v>38</v>
      </c>
      <c r="J863">
        <v>4</v>
      </c>
      <c r="K863" t="s">
        <v>60</v>
      </c>
      <c r="L863" t="s">
        <v>29</v>
      </c>
      <c r="M863">
        <v>2</v>
      </c>
      <c r="N863" t="s">
        <v>54</v>
      </c>
      <c r="O863">
        <v>28</v>
      </c>
      <c r="P863" t="s">
        <v>29</v>
      </c>
      <c r="Q863" t="s">
        <v>31</v>
      </c>
      <c r="R863">
        <v>1</v>
      </c>
      <c r="S863" t="s">
        <v>32</v>
      </c>
      <c r="T863">
        <v>1</v>
      </c>
      <c r="U863" t="s">
        <v>33</v>
      </c>
      <c r="V863" t="s">
        <v>33</v>
      </c>
      <c r="W863" t="s">
        <v>40</v>
      </c>
    </row>
    <row r="864" spans="1:23">
      <c r="A864" t="s">
        <v>23</v>
      </c>
      <c r="B864">
        <v>24</v>
      </c>
      <c r="C864" t="str">
        <f t="shared" si="26"/>
        <v>1_2_years</v>
      </c>
      <c r="D864" t="s">
        <v>36</v>
      </c>
      <c r="E864" t="s">
        <v>25</v>
      </c>
      <c r="F864">
        <v>2439</v>
      </c>
      <c r="G864" t="str">
        <f t="shared" si="27"/>
        <v>up_2000</v>
      </c>
      <c r="H864" t="s">
        <v>37</v>
      </c>
      <c r="I864" t="s">
        <v>61</v>
      </c>
      <c r="J864">
        <v>4</v>
      </c>
      <c r="K864" t="s">
        <v>39</v>
      </c>
      <c r="L864" t="s">
        <v>29</v>
      </c>
      <c r="M864">
        <v>4</v>
      </c>
      <c r="N864" t="s">
        <v>30</v>
      </c>
      <c r="O864">
        <v>35</v>
      </c>
      <c r="P864" t="s">
        <v>29</v>
      </c>
      <c r="Q864" t="s">
        <v>31</v>
      </c>
      <c r="R864">
        <v>1</v>
      </c>
      <c r="S864" t="s">
        <v>32</v>
      </c>
      <c r="T864">
        <v>1</v>
      </c>
      <c r="U864" t="s">
        <v>33</v>
      </c>
      <c r="V864" t="s">
        <v>33</v>
      </c>
      <c r="W864" t="s">
        <v>40</v>
      </c>
    </row>
    <row r="865" spans="1:23">
      <c r="A865" t="s">
        <v>41</v>
      </c>
      <c r="B865">
        <v>27</v>
      </c>
      <c r="C865" t="str">
        <f t="shared" si="26"/>
        <v>up_2_years</v>
      </c>
      <c r="D865" t="s">
        <v>24</v>
      </c>
      <c r="E865" t="s">
        <v>45</v>
      </c>
      <c r="F865">
        <v>4526</v>
      </c>
      <c r="G865" t="str">
        <f t="shared" si="27"/>
        <v>up_2000</v>
      </c>
      <c r="H865" t="s">
        <v>57</v>
      </c>
      <c r="I865" t="s">
        <v>61</v>
      </c>
      <c r="J865">
        <v>4</v>
      </c>
      <c r="K865" t="s">
        <v>28</v>
      </c>
      <c r="L865" t="s">
        <v>29</v>
      </c>
      <c r="M865">
        <v>2</v>
      </c>
      <c r="N865" t="s">
        <v>30</v>
      </c>
      <c r="O865">
        <v>32</v>
      </c>
      <c r="P865" t="s">
        <v>69</v>
      </c>
      <c r="Q865" t="s">
        <v>31</v>
      </c>
      <c r="R865">
        <v>2</v>
      </c>
      <c r="S865" t="s">
        <v>44</v>
      </c>
      <c r="T865">
        <v>2</v>
      </c>
      <c r="U865" t="s">
        <v>33</v>
      </c>
      <c r="V865" t="s">
        <v>33</v>
      </c>
      <c r="W865" t="s">
        <v>34</v>
      </c>
    </row>
    <row r="866" spans="1:23">
      <c r="A866" t="s">
        <v>41</v>
      </c>
      <c r="B866">
        <v>10</v>
      </c>
      <c r="C866" t="str">
        <f t="shared" si="26"/>
        <v>lo_1_year</v>
      </c>
      <c r="D866" t="s">
        <v>36</v>
      </c>
      <c r="E866" t="s">
        <v>45</v>
      </c>
      <c r="F866">
        <v>2210</v>
      </c>
      <c r="G866" t="str">
        <f t="shared" si="27"/>
        <v>up_2000</v>
      </c>
      <c r="H866" t="s">
        <v>37</v>
      </c>
      <c r="I866" t="s">
        <v>38</v>
      </c>
      <c r="J866">
        <v>2</v>
      </c>
      <c r="K866" t="s">
        <v>28</v>
      </c>
      <c r="L866" t="s">
        <v>29</v>
      </c>
      <c r="M866">
        <v>2</v>
      </c>
      <c r="N866" t="s">
        <v>30</v>
      </c>
      <c r="O866">
        <v>25</v>
      </c>
      <c r="P866" t="s">
        <v>65</v>
      </c>
      <c r="Q866" t="s">
        <v>55</v>
      </c>
      <c r="R866">
        <v>1</v>
      </c>
      <c r="S866" t="s">
        <v>44</v>
      </c>
      <c r="T866">
        <v>1</v>
      </c>
      <c r="U866" t="s">
        <v>29</v>
      </c>
      <c r="V866" t="s">
        <v>33</v>
      </c>
      <c r="W866" t="s">
        <v>40</v>
      </c>
    </row>
    <row r="867" spans="1:23">
      <c r="A867" t="s">
        <v>41</v>
      </c>
      <c r="B867">
        <v>15</v>
      </c>
      <c r="C867" t="str">
        <f t="shared" si="26"/>
        <v>1_2_years</v>
      </c>
      <c r="D867" t="s">
        <v>36</v>
      </c>
      <c r="E867" t="s">
        <v>45</v>
      </c>
      <c r="F867">
        <v>2221</v>
      </c>
      <c r="G867" t="str">
        <f t="shared" si="27"/>
        <v>up_2000</v>
      </c>
      <c r="H867" t="s">
        <v>52</v>
      </c>
      <c r="I867" t="s">
        <v>38</v>
      </c>
      <c r="J867">
        <v>2</v>
      </c>
      <c r="K867" t="s">
        <v>39</v>
      </c>
      <c r="L867" t="s">
        <v>29</v>
      </c>
      <c r="M867">
        <v>4</v>
      </c>
      <c r="N867" t="s">
        <v>54</v>
      </c>
      <c r="O867">
        <v>20</v>
      </c>
      <c r="P867" t="s">
        <v>29</v>
      </c>
      <c r="Q867" t="s">
        <v>55</v>
      </c>
      <c r="R867">
        <v>1</v>
      </c>
      <c r="S867" t="s">
        <v>32</v>
      </c>
      <c r="T867">
        <v>1</v>
      </c>
      <c r="U867" t="s">
        <v>29</v>
      </c>
      <c r="V867" t="s">
        <v>33</v>
      </c>
      <c r="W867" t="s">
        <v>34</v>
      </c>
    </row>
    <row r="868" spans="1:23">
      <c r="A868" t="s">
        <v>23</v>
      </c>
      <c r="B868">
        <v>18</v>
      </c>
      <c r="C868" t="str">
        <f t="shared" si="26"/>
        <v>1_2_years</v>
      </c>
      <c r="D868" t="s">
        <v>36</v>
      </c>
      <c r="E868" t="s">
        <v>25</v>
      </c>
      <c r="F868">
        <v>2389</v>
      </c>
      <c r="G868" t="str">
        <f t="shared" si="27"/>
        <v>up_2000</v>
      </c>
      <c r="H868" t="s">
        <v>37</v>
      </c>
      <c r="I868" t="s">
        <v>61</v>
      </c>
      <c r="J868">
        <v>4</v>
      </c>
      <c r="K868" t="s">
        <v>39</v>
      </c>
      <c r="L868" t="s">
        <v>29</v>
      </c>
      <c r="M868">
        <v>1</v>
      </c>
      <c r="N868" t="s">
        <v>54</v>
      </c>
      <c r="O868">
        <v>27</v>
      </c>
      <c r="P868" t="s">
        <v>69</v>
      </c>
      <c r="Q868" t="s">
        <v>31</v>
      </c>
      <c r="R868">
        <v>1</v>
      </c>
      <c r="S868" t="s">
        <v>32</v>
      </c>
      <c r="T868">
        <v>1</v>
      </c>
      <c r="U868" t="s">
        <v>29</v>
      </c>
      <c r="V868" t="s">
        <v>33</v>
      </c>
      <c r="W868" t="s">
        <v>34</v>
      </c>
    </row>
    <row r="869" spans="1:23">
      <c r="A869" t="s">
        <v>41</v>
      </c>
      <c r="B869">
        <v>12</v>
      </c>
      <c r="C869" t="str">
        <f t="shared" si="26"/>
        <v>lo_1_year</v>
      </c>
      <c r="D869" t="s">
        <v>24</v>
      </c>
      <c r="E869" t="s">
        <v>45</v>
      </c>
      <c r="F869">
        <v>3331</v>
      </c>
      <c r="G869" t="str">
        <f t="shared" si="27"/>
        <v>up_2000</v>
      </c>
      <c r="H869" t="s">
        <v>37</v>
      </c>
      <c r="I869" t="s">
        <v>27</v>
      </c>
      <c r="J869">
        <v>2</v>
      </c>
      <c r="K869" t="s">
        <v>28</v>
      </c>
      <c r="L869" t="s">
        <v>29</v>
      </c>
      <c r="M869">
        <v>4</v>
      </c>
      <c r="N869" t="s">
        <v>47</v>
      </c>
      <c r="O869">
        <v>42</v>
      </c>
      <c r="P869" t="s">
        <v>69</v>
      </c>
      <c r="Q869" t="s">
        <v>31</v>
      </c>
      <c r="R869">
        <v>1</v>
      </c>
      <c r="S869" t="s">
        <v>32</v>
      </c>
      <c r="T869">
        <v>1</v>
      </c>
      <c r="U869" t="s">
        <v>29</v>
      </c>
      <c r="V869" t="s">
        <v>33</v>
      </c>
      <c r="W869" t="s">
        <v>34</v>
      </c>
    </row>
    <row r="870" spans="1:23">
      <c r="A870" t="s">
        <v>41</v>
      </c>
      <c r="B870">
        <v>36</v>
      </c>
      <c r="C870" t="str">
        <f t="shared" si="26"/>
        <v>up_2_years</v>
      </c>
      <c r="D870" t="s">
        <v>36</v>
      </c>
      <c r="E870" t="s">
        <v>62</v>
      </c>
      <c r="F870">
        <v>7409</v>
      </c>
      <c r="G870" t="str">
        <f t="shared" si="27"/>
        <v>up_2000</v>
      </c>
      <c r="H870" t="s">
        <v>26</v>
      </c>
      <c r="I870" t="s">
        <v>27</v>
      </c>
      <c r="J870">
        <v>3</v>
      </c>
      <c r="K870" t="s">
        <v>28</v>
      </c>
      <c r="L870" t="s">
        <v>29</v>
      </c>
      <c r="M870">
        <v>2</v>
      </c>
      <c r="N870" t="s">
        <v>47</v>
      </c>
      <c r="O870">
        <v>37</v>
      </c>
      <c r="P870" t="s">
        <v>29</v>
      </c>
      <c r="Q870" t="s">
        <v>31</v>
      </c>
      <c r="R870">
        <v>2</v>
      </c>
      <c r="S870" t="s">
        <v>32</v>
      </c>
      <c r="T870">
        <v>1</v>
      </c>
      <c r="U870" t="s">
        <v>29</v>
      </c>
      <c r="V870" t="s">
        <v>33</v>
      </c>
      <c r="W870" t="s">
        <v>34</v>
      </c>
    </row>
    <row r="871" spans="1:23">
      <c r="A871" t="s">
        <v>23</v>
      </c>
      <c r="B871">
        <v>12</v>
      </c>
      <c r="C871" t="str">
        <f t="shared" si="26"/>
        <v>lo_1_year</v>
      </c>
      <c r="D871" t="s">
        <v>36</v>
      </c>
      <c r="E871" t="s">
        <v>45</v>
      </c>
      <c r="F871">
        <v>652</v>
      </c>
      <c r="G871" t="str">
        <f t="shared" si="27"/>
        <v>lo_1000</v>
      </c>
      <c r="H871" t="s">
        <v>37</v>
      </c>
      <c r="I871" t="s">
        <v>27</v>
      </c>
      <c r="J871">
        <v>4</v>
      </c>
      <c r="K871" t="s">
        <v>39</v>
      </c>
      <c r="L871" t="s">
        <v>29</v>
      </c>
      <c r="M871">
        <v>4</v>
      </c>
      <c r="N871" t="s">
        <v>47</v>
      </c>
      <c r="O871">
        <v>24</v>
      </c>
      <c r="P871" t="s">
        <v>29</v>
      </c>
      <c r="Q871" t="s">
        <v>55</v>
      </c>
      <c r="R871">
        <v>1</v>
      </c>
      <c r="S871" t="s">
        <v>32</v>
      </c>
      <c r="T871">
        <v>1</v>
      </c>
      <c r="U871" t="s">
        <v>29</v>
      </c>
      <c r="V871" t="s">
        <v>33</v>
      </c>
      <c r="W871" t="s">
        <v>34</v>
      </c>
    </row>
    <row r="872" spans="1:23">
      <c r="A872" t="s">
        <v>41</v>
      </c>
      <c r="B872">
        <v>36</v>
      </c>
      <c r="C872" t="str">
        <f t="shared" si="26"/>
        <v>up_2_years</v>
      </c>
      <c r="D872" t="s">
        <v>49</v>
      </c>
      <c r="E872" t="s">
        <v>45</v>
      </c>
      <c r="F872">
        <v>7678</v>
      </c>
      <c r="G872" t="str">
        <f t="shared" si="27"/>
        <v>up_2000</v>
      </c>
      <c r="H872" t="s">
        <v>52</v>
      </c>
      <c r="I872" t="s">
        <v>43</v>
      </c>
      <c r="J872">
        <v>2</v>
      </c>
      <c r="K872" t="s">
        <v>39</v>
      </c>
      <c r="L872" t="s">
        <v>29</v>
      </c>
      <c r="M872">
        <v>4</v>
      </c>
      <c r="N872" t="s">
        <v>54</v>
      </c>
      <c r="O872">
        <v>40</v>
      </c>
      <c r="P872" t="s">
        <v>29</v>
      </c>
      <c r="Q872" t="s">
        <v>31</v>
      </c>
      <c r="R872">
        <v>2</v>
      </c>
      <c r="S872" t="s">
        <v>32</v>
      </c>
      <c r="T872">
        <v>1</v>
      </c>
      <c r="U872" t="s">
        <v>33</v>
      </c>
      <c r="V872" t="s">
        <v>33</v>
      </c>
      <c r="W872" t="s">
        <v>34</v>
      </c>
    </row>
    <row r="873" spans="1:23">
      <c r="A873" t="s">
        <v>67</v>
      </c>
      <c r="B873">
        <v>6</v>
      </c>
      <c r="C873" t="str">
        <f t="shared" si="26"/>
        <v>lo_1_year</v>
      </c>
      <c r="D873" t="s">
        <v>24</v>
      </c>
      <c r="E873" t="s">
        <v>50</v>
      </c>
      <c r="F873">
        <v>1343</v>
      </c>
      <c r="G873" t="str">
        <f t="shared" si="27"/>
        <v>1000_2000</v>
      </c>
      <c r="H873" t="s">
        <v>37</v>
      </c>
      <c r="I873" t="s">
        <v>27</v>
      </c>
      <c r="J873">
        <v>1</v>
      </c>
      <c r="K873" t="s">
        <v>28</v>
      </c>
      <c r="L873" t="s">
        <v>29</v>
      </c>
      <c r="M873">
        <v>4</v>
      </c>
      <c r="N873" t="s">
        <v>30</v>
      </c>
      <c r="O873">
        <v>46</v>
      </c>
      <c r="P873" t="s">
        <v>29</v>
      </c>
      <c r="Q873" t="s">
        <v>31</v>
      </c>
      <c r="R873">
        <v>2</v>
      </c>
      <c r="S873" t="s">
        <v>32</v>
      </c>
      <c r="T873">
        <v>2</v>
      </c>
      <c r="U873" t="s">
        <v>29</v>
      </c>
      <c r="V873" t="s">
        <v>66</v>
      </c>
      <c r="W873" t="s">
        <v>34</v>
      </c>
    </row>
    <row r="874" spans="1:23">
      <c r="A874" t="s">
        <v>23</v>
      </c>
      <c r="B874">
        <v>24</v>
      </c>
      <c r="C874" t="str">
        <f t="shared" si="26"/>
        <v>1_2_years</v>
      </c>
      <c r="D874" t="s">
        <v>24</v>
      </c>
      <c r="E874" t="s">
        <v>62</v>
      </c>
      <c r="F874">
        <v>1382</v>
      </c>
      <c r="G874" t="str">
        <f t="shared" si="27"/>
        <v>1000_2000</v>
      </c>
      <c r="H874" t="s">
        <v>63</v>
      </c>
      <c r="I874" t="s">
        <v>43</v>
      </c>
      <c r="J874">
        <v>4</v>
      </c>
      <c r="K874" t="s">
        <v>28</v>
      </c>
      <c r="L874" t="s">
        <v>29</v>
      </c>
      <c r="M874">
        <v>1</v>
      </c>
      <c r="N874" t="s">
        <v>30</v>
      </c>
      <c r="O874">
        <v>26</v>
      </c>
      <c r="P874" t="s">
        <v>29</v>
      </c>
      <c r="Q874" t="s">
        <v>31</v>
      </c>
      <c r="R874">
        <v>2</v>
      </c>
      <c r="S874" t="s">
        <v>32</v>
      </c>
      <c r="T874">
        <v>1</v>
      </c>
      <c r="U874" t="s">
        <v>33</v>
      </c>
      <c r="V874" t="s">
        <v>33</v>
      </c>
      <c r="W874" t="s">
        <v>34</v>
      </c>
    </row>
    <row r="875" spans="1:23">
      <c r="A875" t="s">
        <v>41</v>
      </c>
      <c r="B875">
        <v>15</v>
      </c>
      <c r="C875" t="str">
        <f t="shared" si="26"/>
        <v>1_2_years</v>
      </c>
      <c r="D875" t="s">
        <v>36</v>
      </c>
      <c r="E875" t="s">
        <v>71</v>
      </c>
      <c r="F875">
        <v>874</v>
      </c>
      <c r="G875" t="str">
        <f t="shared" si="27"/>
        <v>lo_1000</v>
      </c>
      <c r="H875" t="s">
        <v>26</v>
      </c>
      <c r="I875" t="s">
        <v>61</v>
      </c>
      <c r="J875">
        <v>4</v>
      </c>
      <c r="K875" t="s">
        <v>39</v>
      </c>
      <c r="L875" t="s">
        <v>29</v>
      </c>
      <c r="M875">
        <v>1</v>
      </c>
      <c r="N875" t="s">
        <v>30</v>
      </c>
      <c r="O875">
        <v>24</v>
      </c>
      <c r="P875" t="s">
        <v>29</v>
      </c>
      <c r="Q875" t="s">
        <v>31</v>
      </c>
      <c r="R875">
        <v>1</v>
      </c>
      <c r="S875" t="s">
        <v>32</v>
      </c>
      <c r="T875">
        <v>1</v>
      </c>
      <c r="U875" t="s">
        <v>29</v>
      </c>
      <c r="V875" t="s">
        <v>33</v>
      </c>
      <c r="W875" t="s">
        <v>34</v>
      </c>
    </row>
    <row r="876" spans="1:23">
      <c r="A876" t="s">
        <v>23</v>
      </c>
      <c r="B876">
        <v>12</v>
      </c>
      <c r="C876" t="str">
        <f t="shared" si="26"/>
        <v>lo_1_year</v>
      </c>
      <c r="D876" t="s">
        <v>36</v>
      </c>
      <c r="E876" t="s">
        <v>45</v>
      </c>
      <c r="F876">
        <v>3590</v>
      </c>
      <c r="G876" t="str">
        <f t="shared" si="27"/>
        <v>up_2000</v>
      </c>
      <c r="H876" t="s">
        <v>37</v>
      </c>
      <c r="I876" t="s">
        <v>38</v>
      </c>
      <c r="J876">
        <v>2</v>
      </c>
      <c r="K876" t="s">
        <v>28</v>
      </c>
      <c r="L876" t="s">
        <v>70</v>
      </c>
      <c r="M876">
        <v>2</v>
      </c>
      <c r="N876" t="s">
        <v>47</v>
      </c>
      <c r="O876">
        <v>29</v>
      </c>
      <c r="P876" t="s">
        <v>29</v>
      </c>
      <c r="Q876" t="s">
        <v>31</v>
      </c>
      <c r="R876">
        <v>1</v>
      </c>
      <c r="S876" t="s">
        <v>44</v>
      </c>
      <c r="T876">
        <v>2</v>
      </c>
      <c r="U876" t="s">
        <v>29</v>
      </c>
      <c r="V876" t="s">
        <v>33</v>
      </c>
      <c r="W876" t="s">
        <v>34</v>
      </c>
    </row>
    <row r="877" spans="1:23">
      <c r="A877" t="s">
        <v>35</v>
      </c>
      <c r="B877">
        <v>11</v>
      </c>
      <c r="C877" t="str">
        <f t="shared" si="26"/>
        <v>lo_1_year</v>
      </c>
      <c r="D877" t="s">
        <v>24</v>
      </c>
      <c r="E877" t="s">
        <v>50</v>
      </c>
      <c r="F877">
        <v>1322</v>
      </c>
      <c r="G877" t="str">
        <f t="shared" si="27"/>
        <v>1000_2000</v>
      </c>
      <c r="H877" t="s">
        <v>57</v>
      </c>
      <c r="I877" t="s">
        <v>38</v>
      </c>
      <c r="J877">
        <v>4</v>
      </c>
      <c r="K877" t="s">
        <v>39</v>
      </c>
      <c r="L877" t="s">
        <v>29</v>
      </c>
      <c r="M877">
        <v>4</v>
      </c>
      <c r="N877" t="s">
        <v>54</v>
      </c>
      <c r="O877">
        <v>40</v>
      </c>
      <c r="P877" t="s">
        <v>29</v>
      </c>
      <c r="Q877" t="s">
        <v>31</v>
      </c>
      <c r="R877">
        <v>2</v>
      </c>
      <c r="S877" t="s">
        <v>32</v>
      </c>
      <c r="T877">
        <v>1</v>
      </c>
      <c r="U877" t="s">
        <v>29</v>
      </c>
      <c r="V877" t="s">
        <v>33</v>
      </c>
      <c r="W877" t="s">
        <v>34</v>
      </c>
    </row>
    <row r="878" spans="1:23">
      <c r="A878" t="s">
        <v>23</v>
      </c>
      <c r="B878">
        <v>18</v>
      </c>
      <c r="C878" t="str">
        <f t="shared" si="26"/>
        <v>1_2_years</v>
      </c>
      <c r="D878" t="s">
        <v>68</v>
      </c>
      <c r="E878" t="s">
        <v>25</v>
      </c>
      <c r="F878">
        <v>1940</v>
      </c>
      <c r="G878" t="str">
        <f t="shared" si="27"/>
        <v>1000_2000</v>
      </c>
      <c r="H878" t="s">
        <v>37</v>
      </c>
      <c r="I878" t="s">
        <v>61</v>
      </c>
      <c r="J878">
        <v>3</v>
      </c>
      <c r="K878" t="s">
        <v>28</v>
      </c>
      <c r="L878" t="s">
        <v>70</v>
      </c>
      <c r="M878">
        <v>4</v>
      </c>
      <c r="N878" t="s">
        <v>51</v>
      </c>
      <c r="O878">
        <v>36</v>
      </c>
      <c r="P878" t="s">
        <v>65</v>
      </c>
      <c r="Q878" t="s">
        <v>48</v>
      </c>
      <c r="R878">
        <v>1</v>
      </c>
      <c r="S878" t="s">
        <v>56</v>
      </c>
      <c r="T878">
        <v>1</v>
      </c>
      <c r="U878" t="s">
        <v>33</v>
      </c>
      <c r="V878" t="s">
        <v>33</v>
      </c>
      <c r="W878" t="s">
        <v>34</v>
      </c>
    </row>
    <row r="879" spans="1:23">
      <c r="A879" t="s">
        <v>41</v>
      </c>
      <c r="B879">
        <v>36</v>
      </c>
      <c r="C879" t="str">
        <f t="shared" si="26"/>
        <v>up_2_years</v>
      </c>
      <c r="D879" t="s">
        <v>36</v>
      </c>
      <c r="E879" t="s">
        <v>25</v>
      </c>
      <c r="F879">
        <v>3595</v>
      </c>
      <c r="G879" t="str">
        <f t="shared" si="27"/>
        <v>up_2000</v>
      </c>
      <c r="H879" t="s">
        <v>37</v>
      </c>
      <c r="I879" t="s">
        <v>27</v>
      </c>
      <c r="J879">
        <v>4</v>
      </c>
      <c r="K879" t="s">
        <v>28</v>
      </c>
      <c r="L879" t="s">
        <v>29</v>
      </c>
      <c r="M879">
        <v>2</v>
      </c>
      <c r="N879" t="s">
        <v>54</v>
      </c>
      <c r="O879">
        <v>28</v>
      </c>
      <c r="P879" t="s">
        <v>29</v>
      </c>
      <c r="Q879" t="s">
        <v>31</v>
      </c>
      <c r="R879">
        <v>1</v>
      </c>
      <c r="S879" t="s">
        <v>32</v>
      </c>
      <c r="T879">
        <v>1</v>
      </c>
      <c r="U879" t="s">
        <v>29</v>
      </c>
      <c r="V879" t="s">
        <v>33</v>
      </c>
      <c r="W879" t="s">
        <v>34</v>
      </c>
    </row>
    <row r="880" spans="1:23">
      <c r="A880" t="s">
        <v>23</v>
      </c>
      <c r="B880">
        <v>9</v>
      </c>
      <c r="C880" t="str">
        <f t="shared" si="26"/>
        <v>lo_1_year</v>
      </c>
      <c r="D880" t="s">
        <v>36</v>
      </c>
      <c r="E880" t="s">
        <v>50</v>
      </c>
      <c r="F880">
        <v>1422</v>
      </c>
      <c r="G880" t="str">
        <f t="shared" si="27"/>
        <v>1000_2000</v>
      </c>
      <c r="H880" t="s">
        <v>37</v>
      </c>
      <c r="I880" t="s">
        <v>61</v>
      </c>
      <c r="J880">
        <v>3</v>
      </c>
      <c r="K880" t="s">
        <v>28</v>
      </c>
      <c r="L880" t="s">
        <v>29</v>
      </c>
      <c r="M880">
        <v>2</v>
      </c>
      <c r="N880" t="s">
        <v>51</v>
      </c>
      <c r="O880">
        <v>27</v>
      </c>
      <c r="P880" t="s">
        <v>29</v>
      </c>
      <c r="Q880" t="s">
        <v>48</v>
      </c>
      <c r="R880">
        <v>1</v>
      </c>
      <c r="S880" t="s">
        <v>56</v>
      </c>
      <c r="T880">
        <v>1</v>
      </c>
      <c r="U880" t="s">
        <v>33</v>
      </c>
      <c r="V880" t="s">
        <v>33</v>
      </c>
      <c r="W880" t="s">
        <v>40</v>
      </c>
    </row>
    <row r="881" spans="1:23">
      <c r="A881" t="s">
        <v>41</v>
      </c>
      <c r="B881">
        <v>30</v>
      </c>
      <c r="C881" t="str">
        <f t="shared" si="26"/>
        <v>up_2_years</v>
      </c>
      <c r="D881" t="s">
        <v>24</v>
      </c>
      <c r="E881" t="s">
        <v>25</v>
      </c>
      <c r="F881">
        <v>6742</v>
      </c>
      <c r="G881" t="str">
        <f t="shared" si="27"/>
        <v>up_2000</v>
      </c>
      <c r="H881" t="s">
        <v>26</v>
      </c>
      <c r="I881" t="s">
        <v>43</v>
      </c>
      <c r="J881">
        <v>2</v>
      </c>
      <c r="K881" t="s">
        <v>28</v>
      </c>
      <c r="L881" t="s">
        <v>29</v>
      </c>
      <c r="M881">
        <v>3</v>
      </c>
      <c r="N881" t="s">
        <v>47</v>
      </c>
      <c r="O881">
        <v>36</v>
      </c>
      <c r="P881" t="s">
        <v>29</v>
      </c>
      <c r="Q881" t="s">
        <v>31</v>
      </c>
      <c r="R881">
        <v>2</v>
      </c>
      <c r="S881" t="s">
        <v>32</v>
      </c>
      <c r="T881">
        <v>1</v>
      </c>
      <c r="U881" t="s">
        <v>29</v>
      </c>
      <c r="V881" t="s">
        <v>33</v>
      </c>
      <c r="W881" t="s">
        <v>34</v>
      </c>
    </row>
    <row r="882" spans="1:23">
      <c r="A882" t="s">
        <v>41</v>
      </c>
      <c r="B882">
        <v>24</v>
      </c>
      <c r="C882" t="str">
        <f t="shared" si="26"/>
        <v>1_2_years</v>
      </c>
      <c r="D882" t="s">
        <v>36</v>
      </c>
      <c r="E882" t="s">
        <v>53</v>
      </c>
      <c r="F882">
        <v>7814</v>
      </c>
      <c r="G882" t="str">
        <f t="shared" si="27"/>
        <v>up_2000</v>
      </c>
      <c r="H882" t="s">
        <v>37</v>
      </c>
      <c r="I882" t="s">
        <v>43</v>
      </c>
      <c r="J882">
        <v>3</v>
      </c>
      <c r="K882" t="s">
        <v>28</v>
      </c>
      <c r="L882" t="s">
        <v>29</v>
      </c>
      <c r="M882">
        <v>3</v>
      </c>
      <c r="N882" t="s">
        <v>54</v>
      </c>
      <c r="O882">
        <v>38</v>
      </c>
      <c r="P882" t="s">
        <v>29</v>
      </c>
      <c r="Q882" t="s">
        <v>31</v>
      </c>
      <c r="R882">
        <v>1</v>
      </c>
      <c r="S882" t="s">
        <v>56</v>
      </c>
      <c r="T882">
        <v>1</v>
      </c>
      <c r="U882" t="s">
        <v>33</v>
      </c>
      <c r="V882" t="s">
        <v>33</v>
      </c>
      <c r="W882" t="s">
        <v>34</v>
      </c>
    </row>
    <row r="883" spans="1:23">
      <c r="A883" t="s">
        <v>41</v>
      </c>
      <c r="B883">
        <v>24</v>
      </c>
      <c r="C883" t="str">
        <f t="shared" si="26"/>
        <v>1_2_years</v>
      </c>
      <c r="D883" t="s">
        <v>36</v>
      </c>
      <c r="E883" t="s">
        <v>53</v>
      </c>
      <c r="F883">
        <v>9277</v>
      </c>
      <c r="G883" t="str">
        <f t="shared" si="27"/>
        <v>up_2000</v>
      </c>
      <c r="H883" t="s">
        <v>26</v>
      </c>
      <c r="I883" t="s">
        <v>38</v>
      </c>
      <c r="J883">
        <v>2</v>
      </c>
      <c r="K883" t="s">
        <v>58</v>
      </c>
      <c r="L883" t="s">
        <v>29</v>
      </c>
      <c r="M883">
        <v>4</v>
      </c>
      <c r="N883" t="s">
        <v>51</v>
      </c>
      <c r="O883">
        <v>48</v>
      </c>
      <c r="P883" t="s">
        <v>29</v>
      </c>
      <c r="Q883" t="s">
        <v>48</v>
      </c>
      <c r="R883">
        <v>1</v>
      </c>
      <c r="S883" t="s">
        <v>32</v>
      </c>
      <c r="T883">
        <v>1</v>
      </c>
      <c r="U883" t="s">
        <v>33</v>
      </c>
      <c r="V883" t="s">
        <v>33</v>
      </c>
      <c r="W883" t="s">
        <v>34</v>
      </c>
    </row>
    <row r="884" spans="1:23">
      <c r="A884" t="s">
        <v>35</v>
      </c>
      <c r="B884">
        <v>30</v>
      </c>
      <c r="C884" t="str">
        <f t="shared" si="26"/>
        <v>up_2_years</v>
      </c>
      <c r="D884" t="s">
        <v>24</v>
      </c>
      <c r="E884" t="s">
        <v>50</v>
      </c>
      <c r="F884">
        <v>2181</v>
      </c>
      <c r="G884" t="str">
        <f t="shared" si="27"/>
        <v>up_2000</v>
      </c>
      <c r="H884" t="s">
        <v>26</v>
      </c>
      <c r="I884" t="s">
        <v>27</v>
      </c>
      <c r="J884">
        <v>4</v>
      </c>
      <c r="K884" t="s">
        <v>28</v>
      </c>
      <c r="L884" t="s">
        <v>29</v>
      </c>
      <c r="M884">
        <v>4</v>
      </c>
      <c r="N884" t="s">
        <v>30</v>
      </c>
      <c r="O884">
        <v>36</v>
      </c>
      <c r="P884" t="s">
        <v>29</v>
      </c>
      <c r="Q884" t="s">
        <v>31</v>
      </c>
      <c r="R884">
        <v>2</v>
      </c>
      <c r="S884" t="s">
        <v>32</v>
      </c>
      <c r="T884">
        <v>1</v>
      </c>
      <c r="U884" t="s">
        <v>29</v>
      </c>
      <c r="V884" t="s">
        <v>33</v>
      </c>
      <c r="W884" t="s">
        <v>34</v>
      </c>
    </row>
    <row r="885" spans="1:23">
      <c r="A885" t="s">
        <v>41</v>
      </c>
      <c r="B885">
        <v>18</v>
      </c>
      <c r="C885" t="str">
        <f t="shared" si="26"/>
        <v>1_2_years</v>
      </c>
      <c r="D885" t="s">
        <v>24</v>
      </c>
      <c r="E885" t="s">
        <v>25</v>
      </c>
      <c r="F885">
        <v>1098</v>
      </c>
      <c r="G885" t="str">
        <f t="shared" si="27"/>
        <v>1000_2000</v>
      </c>
      <c r="H885" t="s">
        <v>37</v>
      </c>
      <c r="I885" t="s">
        <v>59</v>
      </c>
      <c r="J885">
        <v>4</v>
      </c>
      <c r="K885" t="s">
        <v>39</v>
      </c>
      <c r="L885" t="s">
        <v>29</v>
      </c>
      <c r="M885">
        <v>4</v>
      </c>
      <c r="N885" t="s">
        <v>54</v>
      </c>
      <c r="O885">
        <v>65</v>
      </c>
      <c r="P885" t="s">
        <v>29</v>
      </c>
      <c r="Q885" t="s">
        <v>31</v>
      </c>
      <c r="R885">
        <v>2</v>
      </c>
      <c r="S885" t="s">
        <v>73</v>
      </c>
      <c r="T885">
        <v>1</v>
      </c>
      <c r="U885" t="s">
        <v>29</v>
      </c>
      <c r="V885" t="s">
        <v>33</v>
      </c>
      <c r="W885" t="s">
        <v>34</v>
      </c>
    </row>
    <row r="886" spans="1:23">
      <c r="A886" t="s">
        <v>35</v>
      </c>
      <c r="B886">
        <v>24</v>
      </c>
      <c r="C886" t="str">
        <f t="shared" si="26"/>
        <v>1_2_years</v>
      </c>
      <c r="D886" t="s">
        <v>36</v>
      </c>
      <c r="E886" t="s">
        <v>45</v>
      </c>
      <c r="F886">
        <v>4057</v>
      </c>
      <c r="G886" t="str">
        <f t="shared" si="27"/>
        <v>up_2000</v>
      </c>
      <c r="H886" t="s">
        <v>37</v>
      </c>
      <c r="I886" t="s">
        <v>43</v>
      </c>
      <c r="J886">
        <v>3</v>
      </c>
      <c r="K886" t="s">
        <v>58</v>
      </c>
      <c r="L886" t="s">
        <v>29</v>
      </c>
      <c r="M886">
        <v>3</v>
      </c>
      <c r="N886" t="s">
        <v>54</v>
      </c>
      <c r="O886">
        <v>43</v>
      </c>
      <c r="P886" t="s">
        <v>29</v>
      </c>
      <c r="Q886" t="s">
        <v>31</v>
      </c>
      <c r="R886">
        <v>1</v>
      </c>
      <c r="S886" t="s">
        <v>32</v>
      </c>
      <c r="T886">
        <v>1</v>
      </c>
      <c r="U886" t="s">
        <v>33</v>
      </c>
      <c r="V886" t="s">
        <v>33</v>
      </c>
      <c r="W886" t="s">
        <v>40</v>
      </c>
    </row>
    <row r="887" spans="1:23">
      <c r="A887" t="s">
        <v>23</v>
      </c>
      <c r="B887">
        <v>12</v>
      </c>
      <c r="C887" t="str">
        <f t="shared" si="26"/>
        <v>lo_1_year</v>
      </c>
      <c r="D887" t="s">
        <v>36</v>
      </c>
      <c r="E887" t="s">
        <v>42</v>
      </c>
      <c r="F887">
        <v>795</v>
      </c>
      <c r="G887" t="str">
        <f t="shared" si="27"/>
        <v>lo_1000</v>
      </c>
      <c r="H887" t="s">
        <v>37</v>
      </c>
      <c r="I887" t="s">
        <v>61</v>
      </c>
      <c r="J887">
        <v>4</v>
      </c>
      <c r="K887" t="s">
        <v>39</v>
      </c>
      <c r="L887" t="s">
        <v>29</v>
      </c>
      <c r="M887">
        <v>4</v>
      </c>
      <c r="N887" t="s">
        <v>47</v>
      </c>
      <c r="O887">
        <v>53</v>
      </c>
      <c r="P887" t="s">
        <v>29</v>
      </c>
      <c r="Q887" t="s">
        <v>31</v>
      </c>
      <c r="R887">
        <v>1</v>
      </c>
      <c r="S887" t="s">
        <v>32</v>
      </c>
      <c r="T887">
        <v>1</v>
      </c>
      <c r="U887" t="s">
        <v>29</v>
      </c>
      <c r="V887" t="s">
        <v>33</v>
      </c>
      <c r="W887" t="s">
        <v>40</v>
      </c>
    </row>
    <row r="888" spans="1:23">
      <c r="A888" t="s">
        <v>35</v>
      </c>
      <c r="B888">
        <v>24</v>
      </c>
      <c r="C888" t="str">
        <f t="shared" si="26"/>
        <v>1_2_years</v>
      </c>
      <c r="D888" t="s">
        <v>24</v>
      </c>
      <c r="E888" t="s">
        <v>62</v>
      </c>
      <c r="F888">
        <v>2825</v>
      </c>
      <c r="G888" t="str">
        <f t="shared" si="27"/>
        <v>up_2000</v>
      </c>
      <c r="H888" t="s">
        <v>26</v>
      </c>
      <c r="I888" t="s">
        <v>43</v>
      </c>
      <c r="J888">
        <v>4</v>
      </c>
      <c r="K888" t="s">
        <v>28</v>
      </c>
      <c r="L888" t="s">
        <v>29</v>
      </c>
      <c r="M888">
        <v>3</v>
      </c>
      <c r="N888" t="s">
        <v>51</v>
      </c>
      <c r="O888">
        <v>34</v>
      </c>
      <c r="P888" t="s">
        <v>29</v>
      </c>
      <c r="Q888" t="s">
        <v>31</v>
      </c>
      <c r="R888">
        <v>2</v>
      </c>
      <c r="S888" t="s">
        <v>32</v>
      </c>
      <c r="T888">
        <v>2</v>
      </c>
      <c r="U888" t="s">
        <v>33</v>
      </c>
      <c r="V888" t="s">
        <v>33</v>
      </c>
      <c r="W888" t="s">
        <v>34</v>
      </c>
    </row>
    <row r="889" spans="1:23">
      <c r="A889" t="s">
        <v>35</v>
      </c>
      <c r="B889">
        <v>48</v>
      </c>
      <c r="C889" t="str">
        <f t="shared" si="26"/>
        <v>up_2_years</v>
      </c>
      <c r="D889" t="s">
        <v>36</v>
      </c>
      <c r="E889" t="s">
        <v>62</v>
      </c>
      <c r="F889">
        <v>15672</v>
      </c>
      <c r="G889" t="str">
        <f t="shared" si="27"/>
        <v>up_2000</v>
      </c>
      <c r="H889" t="s">
        <v>37</v>
      </c>
      <c r="I889" t="s">
        <v>38</v>
      </c>
      <c r="J889">
        <v>2</v>
      </c>
      <c r="K889" t="s">
        <v>28</v>
      </c>
      <c r="L889" t="s">
        <v>29</v>
      </c>
      <c r="M889">
        <v>2</v>
      </c>
      <c r="N889" t="s">
        <v>54</v>
      </c>
      <c r="O889">
        <v>23</v>
      </c>
      <c r="P889" t="s">
        <v>29</v>
      </c>
      <c r="Q889" t="s">
        <v>31</v>
      </c>
      <c r="R889">
        <v>1</v>
      </c>
      <c r="S889" t="s">
        <v>32</v>
      </c>
      <c r="T889">
        <v>1</v>
      </c>
      <c r="U889" t="s">
        <v>33</v>
      </c>
      <c r="V889" t="s">
        <v>33</v>
      </c>
      <c r="W889" t="s">
        <v>40</v>
      </c>
    </row>
    <row r="890" spans="1:23">
      <c r="A890" t="s">
        <v>41</v>
      </c>
      <c r="B890">
        <v>36</v>
      </c>
      <c r="C890" t="str">
        <f t="shared" si="26"/>
        <v>up_2_years</v>
      </c>
      <c r="D890" t="s">
        <v>24</v>
      </c>
      <c r="E890" t="s">
        <v>50</v>
      </c>
      <c r="F890">
        <v>6614</v>
      </c>
      <c r="G890" t="str">
        <f t="shared" si="27"/>
        <v>up_2000</v>
      </c>
      <c r="H890" t="s">
        <v>37</v>
      </c>
      <c r="I890" t="s">
        <v>27</v>
      </c>
      <c r="J890">
        <v>4</v>
      </c>
      <c r="K890" t="s">
        <v>28</v>
      </c>
      <c r="L890" t="s">
        <v>29</v>
      </c>
      <c r="M890">
        <v>4</v>
      </c>
      <c r="N890" t="s">
        <v>54</v>
      </c>
      <c r="O890">
        <v>34</v>
      </c>
      <c r="P890" t="s">
        <v>29</v>
      </c>
      <c r="Q890" t="s">
        <v>31</v>
      </c>
      <c r="R890">
        <v>2</v>
      </c>
      <c r="S890" t="s">
        <v>56</v>
      </c>
      <c r="T890">
        <v>1</v>
      </c>
      <c r="U890" t="s">
        <v>33</v>
      </c>
      <c r="V890" t="s">
        <v>33</v>
      </c>
      <c r="W890" t="s">
        <v>34</v>
      </c>
    </row>
    <row r="891" spans="1:23">
      <c r="A891" t="s">
        <v>41</v>
      </c>
      <c r="B891">
        <v>28</v>
      </c>
      <c r="C891" t="str">
        <f t="shared" si="26"/>
        <v>up_2_years</v>
      </c>
      <c r="D891" t="s">
        <v>68</v>
      </c>
      <c r="E891" t="s">
        <v>53</v>
      </c>
      <c r="F891">
        <v>7824</v>
      </c>
      <c r="G891" t="str">
        <f t="shared" si="27"/>
        <v>up_2000</v>
      </c>
      <c r="H891" t="s">
        <v>26</v>
      </c>
      <c r="I891" t="s">
        <v>61</v>
      </c>
      <c r="J891">
        <v>3</v>
      </c>
      <c r="K891" t="s">
        <v>28</v>
      </c>
      <c r="L891" t="s">
        <v>46</v>
      </c>
      <c r="M891">
        <v>4</v>
      </c>
      <c r="N891" t="s">
        <v>30</v>
      </c>
      <c r="O891">
        <v>40</v>
      </c>
      <c r="P891" t="s">
        <v>65</v>
      </c>
      <c r="Q891" t="s">
        <v>55</v>
      </c>
      <c r="R891">
        <v>2</v>
      </c>
      <c r="S891" t="s">
        <v>32</v>
      </c>
      <c r="T891">
        <v>2</v>
      </c>
      <c r="U891" t="s">
        <v>33</v>
      </c>
      <c r="V891" t="s">
        <v>33</v>
      </c>
      <c r="W891" t="s">
        <v>34</v>
      </c>
    </row>
    <row r="892" spans="1:23">
      <c r="A892" t="s">
        <v>23</v>
      </c>
      <c r="B892">
        <v>27</v>
      </c>
      <c r="C892" t="str">
        <f t="shared" si="26"/>
        <v>up_2_years</v>
      </c>
      <c r="D892" t="s">
        <v>24</v>
      </c>
      <c r="E892" t="s">
        <v>62</v>
      </c>
      <c r="F892">
        <v>2442</v>
      </c>
      <c r="G892" t="str">
        <f t="shared" si="27"/>
        <v>up_2000</v>
      </c>
      <c r="H892" t="s">
        <v>37</v>
      </c>
      <c r="I892" t="s">
        <v>27</v>
      </c>
      <c r="J892">
        <v>4</v>
      </c>
      <c r="K892" t="s">
        <v>28</v>
      </c>
      <c r="L892" t="s">
        <v>29</v>
      </c>
      <c r="M892">
        <v>4</v>
      </c>
      <c r="N892" t="s">
        <v>54</v>
      </c>
      <c r="O892">
        <v>43</v>
      </c>
      <c r="P892" t="s">
        <v>69</v>
      </c>
      <c r="Q892" t="s">
        <v>31</v>
      </c>
      <c r="R892">
        <v>4</v>
      </c>
      <c r="S892" t="s">
        <v>56</v>
      </c>
      <c r="T892">
        <v>2</v>
      </c>
      <c r="U892" t="s">
        <v>33</v>
      </c>
      <c r="V892" t="s">
        <v>33</v>
      </c>
      <c r="W892" t="s">
        <v>34</v>
      </c>
    </row>
    <row r="893" spans="1:23">
      <c r="A893" t="s">
        <v>41</v>
      </c>
      <c r="B893">
        <v>15</v>
      </c>
      <c r="C893" t="str">
        <f t="shared" si="26"/>
        <v>1_2_years</v>
      </c>
      <c r="D893" t="s">
        <v>24</v>
      </c>
      <c r="E893" t="s">
        <v>25</v>
      </c>
      <c r="F893">
        <v>1829</v>
      </c>
      <c r="G893" t="str">
        <f t="shared" si="27"/>
        <v>1000_2000</v>
      </c>
      <c r="H893" t="s">
        <v>37</v>
      </c>
      <c r="I893" t="s">
        <v>27</v>
      </c>
      <c r="J893">
        <v>4</v>
      </c>
      <c r="K893" t="s">
        <v>28</v>
      </c>
      <c r="L893" t="s">
        <v>29</v>
      </c>
      <c r="M893">
        <v>4</v>
      </c>
      <c r="N893" t="s">
        <v>54</v>
      </c>
      <c r="O893">
        <v>46</v>
      </c>
      <c r="P893" t="s">
        <v>29</v>
      </c>
      <c r="Q893" t="s">
        <v>31</v>
      </c>
      <c r="R893">
        <v>2</v>
      </c>
      <c r="S893" t="s">
        <v>32</v>
      </c>
      <c r="T893">
        <v>1</v>
      </c>
      <c r="U893" t="s">
        <v>33</v>
      </c>
      <c r="V893" t="s">
        <v>33</v>
      </c>
      <c r="W893" t="s">
        <v>34</v>
      </c>
    </row>
    <row r="894" spans="1:23">
      <c r="A894" t="s">
        <v>23</v>
      </c>
      <c r="B894">
        <v>12</v>
      </c>
      <c r="C894" t="str">
        <f t="shared" si="26"/>
        <v>lo_1_year</v>
      </c>
      <c r="D894" t="s">
        <v>24</v>
      </c>
      <c r="E894" t="s">
        <v>50</v>
      </c>
      <c r="F894">
        <v>2171</v>
      </c>
      <c r="G894" t="str">
        <f t="shared" si="27"/>
        <v>up_2000</v>
      </c>
      <c r="H894" t="s">
        <v>37</v>
      </c>
      <c r="I894" t="s">
        <v>38</v>
      </c>
      <c r="J894">
        <v>4</v>
      </c>
      <c r="K894" t="s">
        <v>28</v>
      </c>
      <c r="L894" t="s">
        <v>29</v>
      </c>
      <c r="M894">
        <v>4</v>
      </c>
      <c r="N894" t="s">
        <v>47</v>
      </c>
      <c r="O894">
        <v>38</v>
      </c>
      <c r="P894" t="s">
        <v>65</v>
      </c>
      <c r="Q894" t="s">
        <v>31</v>
      </c>
      <c r="R894">
        <v>2</v>
      </c>
      <c r="S894" t="s">
        <v>44</v>
      </c>
      <c r="T894">
        <v>1</v>
      </c>
      <c r="U894" t="s">
        <v>29</v>
      </c>
      <c r="V894" t="s">
        <v>66</v>
      </c>
      <c r="W894" t="s">
        <v>34</v>
      </c>
    </row>
    <row r="895" spans="1:23">
      <c r="A895" t="s">
        <v>35</v>
      </c>
      <c r="B895">
        <v>36</v>
      </c>
      <c r="C895" t="str">
        <f t="shared" si="26"/>
        <v>up_2_years</v>
      </c>
      <c r="D895" t="s">
        <v>24</v>
      </c>
      <c r="E895" t="s">
        <v>53</v>
      </c>
      <c r="F895">
        <v>5800</v>
      </c>
      <c r="G895" t="str">
        <f t="shared" si="27"/>
        <v>up_2000</v>
      </c>
      <c r="H895" t="s">
        <v>37</v>
      </c>
      <c r="I895" t="s">
        <v>38</v>
      </c>
      <c r="J895">
        <v>3</v>
      </c>
      <c r="K895" t="s">
        <v>28</v>
      </c>
      <c r="L895" t="s">
        <v>29</v>
      </c>
      <c r="M895">
        <v>4</v>
      </c>
      <c r="N895" t="s">
        <v>54</v>
      </c>
      <c r="O895">
        <v>34</v>
      </c>
      <c r="P895" t="s">
        <v>29</v>
      </c>
      <c r="Q895" t="s">
        <v>31</v>
      </c>
      <c r="R895">
        <v>2</v>
      </c>
      <c r="S895" t="s">
        <v>32</v>
      </c>
      <c r="T895">
        <v>1</v>
      </c>
      <c r="U895" t="s">
        <v>33</v>
      </c>
      <c r="V895" t="s">
        <v>33</v>
      </c>
      <c r="W895" t="s">
        <v>34</v>
      </c>
    </row>
    <row r="896" spans="1:23">
      <c r="A896" t="s">
        <v>41</v>
      </c>
      <c r="B896">
        <v>18</v>
      </c>
      <c r="C896" t="str">
        <f t="shared" si="26"/>
        <v>1_2_years</v>
      </c>
      <c r="D896" t="s">
        <v>24</v>
      </c>
      <c r="E896" t="s">
        <v>25</v>
      </c>
      <c r="F896">
        <v>1169</v>
      </c>
      <c r="G896" t="str">
        <f t="shared" si="27"/>
        <v>1000_2000</v>
      </c>
      <c r="H896" t="s">
        <v>26</v>
      </c>
      <c r="I896" t="s">
        <v>38</v>
      </c>
      <c r="J896">
        <v>4</v>
      </c>
      <c r="K896" t="s">
        <v>28</v>
      </c>
      <c r="L896" t="s">
        <v>29</v>
      </c>
      <c r="M896">
        <v>3</v>
      </c>
      <c r="N896" t="s">
        <v>47</v>
      </c>
      <c r="O896">
        <v>29</v>
      </c>
      <c r="P896" t="s">
        <v>29</v>
      </c>
      <c r="Q896" t="s">
        <v>31</v>
      </c>
      <c r="R896">
        <v>2</v>
      </c>
      <c r="S896" t="s">
        <v>32</v>
      </c>
      <c r="T896">
        <v>1</v>
      </c>
      <c r="U896" t="s">
        <v>33</v>
      </c>
      <c r="V896" t="s">
        <v>33</v>
      </c>
      <c r="W896" t="s">
        <v>34</v>
      </c>
    </row>
    <row r="897" spans="1:23">
      <c r="A897" t="s">
        <v>41</v>
      </c>
      <c r="B897">
        <v>36</v>
      </c>
      <c r="C897" t="str">
        <f t="shared" si="26"/>
        <v>up_2_years</v>
      </c>
      <c r="D897" t="s">
        <v>49</v>
      </c>
      <c r="E897" t="s">
        <v>53</v>
      </c>
      <c r="F897">
        <v>8947</v>
      </c>
      <c r="G897" t="str">
        <f t="shared" si="27"/>
        <v>up_2000</v>
      </c>
      <c r="H897" t="s">
        <v>26</v>
      </c>
      <c r="I897" t="s">
        <v>43</v>
      </c>
      <c r="J897">
        <v>3</v>
      </c>
      <c r="K897" t="s">
        <v>28</v>
      </c>
      <c r="L897" t="s">
        <v>29</v>
      </c>
      <c r="M897">
        <v>2</v>
      </c>
      <c r="N897" t="s">
        <v>54</v>
      </c>
      <c r="O897">
        <v>31</v>
      </c>
      <c r="P897" t="s">
        <v>69</v>
      </c>
      <c r="Q897" t="s">
        <v>31</v>
      </c>
      <c r="R897">
        <v>1</v>
      </c>
      <c r="S897" t="s">
        <v>56</v>
      </c>
      <c r="T897">
        <v>2</v>
      </c>
      <c r="U897" t="s">
        <v>33</v>
      </c>
      <c r="V897" t="s">
        <v>33</v>
      </c>
      <c r="W897" t="s">
        <v>34</v>
      </c>
    </row>
    <row r="898" spans="1:23">
      <c r="A898" t="s">
        <v>23</v>
      </c>
      <c r="B898">
        <v>21</v>
      </c>
      <c r="C898" t="str">
        <f t="shared" ref="C898:C961" si="28">IF(B898&lt;=12,"lo_1_year",IF(B898&lt;=24,"1_2_years","up_2_years"))</f>
        <v>1_2_years</v>
      </c>
      <c r="D898" t="s">
        <v>36</v>
      </c>
      <c r="E898" t="s">
        <v>25</v>
      </c>
      <c r="F898">
        <v>2606</v>
      </c>
      <c r="G898" t="str">
        <f t="shared" ref="G898:G961" si="29">IF(F898&lt;=1000,"lo_1000",IF(F898&lt;=2000,"1000_2000","up_2000"))</f>
        <v>up_2000</v>
      </c>
      <c r="H898" t="s">
        <v>37</v>
      </c>
      <c r="I898" t="s">
        <v>61</v>
      </c>
      <c r="J898">
        <v>4</v>
      </c>
      <c r="K898" t="s">
        <v>39</v>
      </c>
      <c r="L898" t="s">
        <v>29</v>
      </c>
      <c r="M898">
        <v>4</v>
      </c>
      <c r="N898" t="s">
        <v>47</v>
      </c>
      <c r="O898">
        <v>28</v>
      </c>
      <c r="P898" t="s">
        <v>29</v>
      </c>
      <c r="Q898" t="s">
        <v>55</v>
      </c>
      <c r="R898">
        <v>1</v>
      </c>
      <c r="S898" t="s">
        <v>56</v>
      </c>
      <c r="T898">
        <v>1</v>
      </c>
      <c r="U898" t="s">
        <v>33</v>
      </c>
      <c r="V898" t="s">
        <v>33</v>
      </c>
      <c r="W898" t="s">
        <v>34</v>
      </c>
    </row>
    <row r="899" spans="1:23">
      <c r="A899" t="s">
        <v>41</v>
      </c>
      <c r="B899">
        <v>12</v>
      </c>
      <c r="C899" t="str">
        <f t="shared" si="28"/>
        <v>lo_1_year</v>
      </c>
      <c r="D899" t="s">
        <v>24</v>
      </c>
      <c r="E899" t="s">
        <v>45</v>
      </c>
      <c r="F899">
        <v>1592</v>
      </c>
      <c r="G899" t="str">
        <f t="shared" si="29"/>
        <v>1000_2000</v>
      </c>
      <c r="H899" t="s">
        <v>57</v>
      </c>
      <c r="I899" t="s">
        <v>43</v>
      </c>
      <c r="J899">
        <v>3</v>
      </c>
      <c r="K899" t="s">
        <v>39</v>
      </c>
      <c r="L899" t="s">
        <v>29</v>
      </c>
      <c r="M899">
        <v>2</v>
      </c>
      <c r="N899" t="s">
        <v>47</v>
      </c>
      <c r="O899">
        <v>35</v>
      </c>
      <c r="P899" t="s">
        <v>29</v>
      </c>
      <c r="Q899" t="s">
        <v>31</v>
      </c>
      <c r="R899">
        <v>1</v>
      </c>
      <c r="S899" t="s">
        <v>32</v>
      </c>
      <c r="T899">
        <v>1</v>
      </c>
      <c r="U899" t="s">
        <v>29</v>
      </c>
      <c r="V899" t="s">
        <v>66</v>
      </c>
      <c r="W899" t="s">
        <v>34</v>
      </c>
    </row>
    <row r="900" spans="1:23">
      <c r="A900" t="s">
        <v>41</v>
      </c>
      <c r="B900">
        <v>15</v>
      </c>
      <c r="C900" t="str">
        <f t="shared" si="28"/>
        <v>1_2_years</v>
      </c>
      <c r="D900" t="s">
        <v>36</v>
      </c>
      <c r="E900" t="s">
        <v>45</v>
      </c>
      <c r="F900">
        <v>2186</v>
      </c>
      <c r="G900" t="str">
        <f t="shared" si="29"/>
        <v>up_2000</v>
      </c>
      <c r="H900" t="s">
        <v>26</v>
      </c>
      <c r="I900" t="s">
        <v>43</v>
      </c>
      <c r="J900">
        <v>1</v>
      </c>
      <c r="K900" t="s">
        <v>39</v>
      </c>
      <c r="L900" t="s">
        <v>29</v>
      </c>
      <c r="M900">
        <v>4</v>
      </c>
      <c r="N900" t="s">
        <v>30</v>
      </c>
      <c r="O900">
        <v>33</v>
      </c>
      <c r="P900" t="s">
        <v>65</v>
      </c>
      <c r="Q900" t="s">
        <v>55</v>
      </c>
      <c r="R900">
        <v>1</v>
      </c>
      <c r="S900" t="s">
        <v>44</v>
      </c>
      <c r="T900">
        <v>1</v>
      </c>
      <c r="U900" t="s">
        <v>29</v>
      </c>
      <c r="V900" t="s">
        <v>33</v>
      </c>
      <c r="W900" t="s">
        <v>34</v>
      </c>
    </row>
    <row r="901" spans="1:23">
      <c r="A901" t="s">
        <v>23</v>
      </c>
      <c r="B901">
        <v>18</v>
      </c>
      <c r="C901" t="str">
        <f t="shared" si="28"/>
        <v>1_2_years</v>
      </c>
      <c r="D901" t="s">
        <v>36</v>
      </c>
      <c r="E901" t="s">
        <v>45</v>
      </c>
      <c r="F901">
        <v>4153</v>
      </c>
      <c r="G901" t="str">
        <f t="shared" si="29"/>
        <v>up_2000</v>
      </c>
      <c r="H901" t="s">
        <v>37</v>
      </c>
      <c r="I901" t="s">
        <v>38</v>
      </c>
      <c r="J901">
        <v>2</v>
      </c>
      <c r="K901" t="s">
        <v>28</v>
      </c>
      <c r="L901" t="s">
        <v>70</v>
      </c>
      <c r="M901">
        <v>3</v>
      </c>
      <c r="N901" t="s">
        <v>54</v>
      </c>
      <c r="O901">
        <v>42</v>
      </c>
      <c r="P901" t="s">
        <v>29</v>
      </c>
      <c r="Q901" t="s">
        <v>31</v>
      </c>
      <c r="R901">
        <v>1</v>
      </c>
      <c r="S901" t="s">
        <v>32</v>
      </c>
      <c r="T901">
        <v>1</v>
      </c>
      <c r="U901" t="s">
        <v>29</v>
      </c>
      <c r="V901" t="s">
        <v>33</v>
      </c>
      <c r="W901" t="s">
        <v>40</v>
      </c>
    </row>
    <row r="902" spans="1:23">
      <c r="A902" t="s">
        <v>23</v>
      </c>
      <c r="B902">
        <v>16</v>
      </c>
      <c r="C902" t="str">
        <f t="shared" si="28"/>
        <v>1_2_years</v>
      </c>
      <c r="D902" t="s">
        <v>24</v>
      </c>
      <c r="E902" t="s">
        <v>50</v>
      </c>
      <c r="F902">
        <v>2625</v>
      </c>
      <c r="G902" t="str">
        <f t="shared" si="29"/>
        <v>up_2000</v>
      </c>
      <c r="H902" t="s">
        <v>37</v>
      </c>
      <c r="I902" t="s">
        <v>27</v>
      </c>
      <c r="J902">
        <v>2</v>
      </c>
      <c r="K902" t="s">
        <v>28</v>
      </c>
      <c r="L902" t="s">
        <v>46</v>
      </c>
      <c r="M902">
        <v>4</v>
      </c>
      <c r="N902" t="s">
        <v>47</v>
      </c>
      <c r="O902">
        <v>43</v>
      </c>
      <c r="P902" t="s">
        <v>65</v>
      </c>
      <c r="Q902" t="s">
        <v>55</v>
      </c>
      <c r="R902">
        <v>1</v>
      </c>
      <c r="S902" t="s">
        <v>32</v>
      </c>
      <c r="T902">
        <v>1</v>
      </c>
      <c r="U902" t="s">
        <v>33</v>
      </c>
      <c r="V902" t="s">
        <v>33</v>
      </c>
      <c r="W902" t="s">
        <v>40</v>
      </c>
    </row>
    <row r="903" spans="1:23">
      <c r="A903" t="s">
        <v>41</v>
      </c>
      <c r="B903">
        <v>20</v>
      </c>
      <c r="C903" t="str">
        <f t="shared" si="28"/>
        <v>1_2_years</v>
      </c>
      <c r="D903" t="s">
        <v>24</v>
      </c>
      <c r="E903" t="s">
        <v>50</v>
      </c>
      <c r="F903">
        <v>3485</v>
      </c>
      <c r="G903" t="str">
        <f t="shared" si="29"/>
        <v>up_2000</v>
      </c>
      <c r="H903" t="s">
        <v>26</v>
      </c>
      <c r="I903" t="s">
        <v>61</v>
      </c>
      <c r="J903">
        <v>2</v>
      </c>
      <c r="K903" t="s">
        <v>58</v>
      </c>
      <c r="L903" t="s">
        <v>29</v>
      </c>
      <c r="M903">
        <v>4</v>
      </c>
      <c r="N903" t="s">
        <v>30</v>
      </c>
      <c r="O903">
        <v>44</v>
      </c>
      <c r="P903" t="s">
        <v>29</v>
      </c>
      <c r="Q903" t="s">
        <v>31</v>
      </c>
      <c r="R903">
        <v>2</v>
      </c>
      <c r="S903" t="s">
        <v>32</v>
      </c>
      <c r="T903">
        <v>1</v>
      </c>
      <c r="U903" t="s">
        <v>33</v>
      </c>
      <c r="V903" t="s">
        <v>33</v>
      </c>
      <c r="W903" t="s">
        <v>34</v>
      </c>
    </row>
    <row r="904" spans="1:23">
      <c r="A904" t="s">
        <v>41</v>
      </c>
      <c r="B904">
        <v>36</v>
      </c>
      <c r="C904" t="str">
        <f t="shared" si="28"/>
        <v>up_2_years</v>
      </c>
      <c r="D904" t="s">
        <v>24</v>
      </c>
      <c r="E904" t="s">
        <v>53</v>
      </c>
      <c r="F904">
        <v>10477</v>
      </c>
      <c r="G904" t="str">
        <f t="shared" si="29"/>
        <v>up_2000</v>
      </c>
      <c r="H904" t="s">
        <v>26</v>
      </c>
      <c r="I904" t="s">
        <v>27</v>
      </c>
      <c r="J904">
        <v>2</v>
      </c>
      <c r="K904" t="s">
        <v>28</v>
      </c>
      <c r="L904" t="s">
        <v>29</v>
      </c>
      <c r="M904">
        <v>4</v>
      </c>
      <c r="N904" t="s">
        <v>51</v>
      </c>
      <c r="O904">
        <v>42</v>
      </c>
      <c r="P904" t="s">
        <v>29</v>
      </c>
      <c r="Q904" t="s">
        <v>48</v>
      </c>
      <c r="R904">
        <v>2</v>
      </c>
      <c r="S904" t="s">
        <v>32</v>
      </c>
      <c r="T904">
        <v>1</v>
      </c>
      <c r="U904" t="s">
        <v>29</v>
      </c>
      <c r="V904" t="s">
        <v>33</v>
      </c>
      <c r="W904" t="s">
        <v>34</v>
      </c>
    </row>
    <row r="905" spans="1:23">
      <c r="A905" t="s">
        <v>41</v>
      </c>
      <c r="B905">
        <v>15</v>
      </c>
      <c r="C905" t="str">
        <f t="shared" si="28"/>
        <v>1_2_years</v>
      </c>
      <c r="D905" t="s">
        <v>36</v>
      </c>
      <c r="E905" t="s">
        <v>25</v>
      </c>
      <c r="F905">
        <v>1386</v>
      </c>
      <c r="G905" t="str">
        <f t="shared" si="29"/>
        <v>1000_2000</v>
      </c>
      <c r="H905" t="s">
        <v>26</v>
      </c>
      <c r="I905" t="s">
        <v>38</v>
      </c>
      <c r="J905">
        <v>4</v>
      </c>
      <c r="K905" t="s">
        <v>60</v>
      </c>
      <c r="L905" t="s">
        <v>29</v>
      </c>
      <c r="M905">
        <v>2</v>
      </c>
      <c r="N905" t="s">
        <v>30</v>
      </c>
      <c r="O905">
        <v>40</v>
      </c>
      <c r="P905" t="s">
        <v>29</v>
      </c>
      <c r="Q905" t="s">
        <v>55</v>
      </c>
      <c r="R905">
        <v>1</v>
      </c>
      <c r="S905" t="s">
        <v>32</v>
      </c>
      <c r="T905">
        <v>1</v>
      </c>
      <c r="U905" t="s">
        <v>33</v>
      </c>
      <c r="V905" t="s">
        <v>33</v>
      </c>
      <c r="W905" t="s">
        <v>34</v>
      </c>
    </row>
    <row r="906" spans="1:23">
      <c r="A906" t="s">
        <v>41</v>
      </c>
      <c r="B906">
        <v>24</v>
      </c>
      <c r="C906" t="str">
        <f t="shared" si="28"/>
        <v>1_2_years</v>
      </c>
      <c r="D906" t="s">
        <v>36</v>
      </c>
      <c r="E906" t="s">
        <v>25</v>
      </c>
      <c r="F906">
        <v>1278</v>
      </c>
      <c r="G906" t="str">
        <f t="shared" si="29"/>
        <v>1000_2000</v>
      </c>
      <c r="H906" t="s">
        <v>37</v>
      </c>
      <c r="I906" t="s">
        <v>27</v>
      </c>
      <c r="J906">
        <v>4</v>
      </c>
      <c r="K906" t="s">
        <v>28</v>
      </c>
      <c r="L906" t="s">
        <v>29</v>
      </c>
      <c r="M906">
        <v>1</v>
      </c>
      <c r="N906" t="s">
        <v>30</v>
      </c>
      <c r="O906">
        <v>36</v>
      </c>
      <c r="P906" t="s">
        <v>29</v>
      </c>
      <c r="Q906" t="s">
        <v>31</v>
      </c>
      <c r="R906">
        <v>1</v>
      </c>
      <c r="S906" t="s">
        <v>56</v>
      </c>
      <c r="T906">
        <v>1</v>
      </c>
      <c r="U906" t="s">
        <v>33</v>
      </c>
      <c r="V906" t="s">
        <v>33</v>
      </c>
      <c r="W906" t="s">
        <v>34</v>
      </c>
    </row>
    <row r="907" spans="1:23">
      <c r="A907" t="s">
        <v>23</v>
      </c>
      <c r="B907">
        <v>12</v>
      </c>
      <c r="C907" t="str">
        <f t="shared" si="28"/>
        <v>lo_1_year</v>
      </c>
      <c r="D907" t="s">
        <v>36</v>
      </c>
      <c r="E907" t="s">
        <v>25</v>
      </c>
      <c r="F907">
        <v>1107</v>
      </c>
      <c r="G907" t="str">
        <f t="shared" si="29"/>
        <v>1000_2000</v>
      </c>
      <c r="H907" t="s">
        <v>37</v>
      </c>
      <c r="I907" t="s">
        <v>38</v>
      </c>
      <c r="J907">
        <v>2</v>
      </c>
      <c r="K907" t="s">
        <v>28</v>
      </c>
      <c r="L907" t="s">
        <v>29</v>
      </c>
      <c r="M907">
        <v>2</v>
      </c>
      <c r="N907" t="s">
        <v>30</v>
      </c>
      <c r="O907">
        <v>20</v>
      </c>
      <c r="P907" t="s">
        <v>29</v>
      </c>
      <c r="Q907" t="s">
        <v>55</v>
      </c>
      <c r="R907">
        <v>1</v>
      </c>
      <c r="S907" t="s">
        <v>56</v>
      </c>
      <c r="T907">
        <v>2</v>
      </c>
      <c r="U907" t="s">
        <v>33</v>
      </c>
      <c r="V907" t="s">
        <v>33</v>
      </c>
      <c r="W907" t="s">
        <v>34</v>
      </c>
    </row>
    <row r="908" spans="1:23">
      <c r="A908" t="s">
        <v>23</v>
      </c>
      <c r="B908">
        <v>21</v>
      </c>
      <c r="C908" t="str">
        <f t="shared" si="28"/>
        <v>1_2_years</v>
      </c>
      <c r="D908" t="s">
        <v>36</v>
      </c>
      <c r="E908" t="s">
        <v>50</v>
      </c>
      <c r="F908">
        <v>3763</v>
      </c>
      <c r="G908" t="str">
        <f t="shared" si="29"/>
        <v>up_2000</v>
      </c>
      <c r="H908" t="s">
        <v>26</v>
      </c>
      <c r="I908" t="s">
        <v>43</v>
      </c>
      <c r="J908">
        <v>2</v>
      </c>
      <c r="K908" t="s">
        <v>28</v>
      </c>
      <c r="L908" t="s">
        <v>70</v>
      </c>
      <c r="M908">
        <v>2</v>
      </c>
      <c r="N908" t="s">
        <v>30</v>
      </c>
      <c r="O908">
        <v>24</v>
      </c>
      <c r="P908" t="s">
        <v>29</v>
      </c>
      <c r="Q908" t="s">
        <v>31</v>
      </c>
      <c r="R908">
        <v>1</v>
      </c>
      <c r="S908" t="s">
        <v>44</v>
      </c>
      <c r="T908">
        <v>1</v>
      </c>
      <c r="U908" t="s">
        <v>29</v>
      </c>
      <c r="V908" t="s">
        <v>66</v>
      </c>
      <c r="W908" t="s">
        <v>34</v>
      </c>
    </row>
    <row r="909" spans="1:23">
      <c r="A909" t="s">
        <v>35</v>
      </c>
      <c r="B909">
        <v>36</v>
      </c>
      <c r="C909" t="str">
        <f t="shared" si="28"/>
        <v>up_2_years</v>
      </c>
      <c r="D909" t="s">
        <v>36</v>
      </c>
      <c r="E909" t="s">
        <v>42</v>
      </c>
      <c r="F909">
        <v>3711</v>
      </c>
      <c r="G909" t="str">
        <f t="shared" si="29"/>
        <v>up_2000</v>
      </c>
      <c r="H909" t="s">
        <v>26</v>
      </c>
      <c r="I909" t="s">
        <v>38</v>
      </c>
      <c r="J909">
        <v>2</v>
      </c>
      <c r="K909" t="s">
        <v>60</v>
      </c>
      <c r="L909" t="s">
        <v>29</v>
      </c>
      <c r="M909">
        <v>2</v>
      </c>
      <c r="N909" t="s">
        <v>54</v>
      </c>
      <c r="O909">
        <v>27</v>
      </c>
      <c r="P909" t="s">
        <v>29</v>
      </c>
      <c r="Q909" t="s">
        <v>31</v>
      </c>
      <c r="R909">
        <v>1</v>
      </c>
      <c r="S909" t="s">
        <v>32</v>
      </c>
      <c r="T909">
        <v>1</v>
      </c>
      <c r="U909" t="s">
        <v>29</v>
      </c>
      <c r="V909" t="s">
        <v>33</v>
      </c>
      <c r="W909" t="s">
        <v>34</v>
      </c>
    </row>
    <row r="910" spans="1:23">
      <c r="A910" t="s">
        <v>41</v>
      </c>
      <c r="B910">
        <v>15</v>
      </c>
      <c r="C910" t="str">
        <f t="shared" si="28"/>
        <v>1_2_years</v>
      </c>
      <c r="D910" t="s">
        <v>49</v>
      </c>
      <c r="E910" t="s">
        <v>53</v>
      </c>
      <c r="F910">
        <v>3594</v>
      </c>
      <c r="G910" t="str">
        <f t="shared" si="29"/>
        <v>up_2000</v>
      </c>
      <c r="H910" t="s">
        <v>37</v>
      </c>
      <c r="I910" t="s">
        <v>61</v>
      </c>
      <c r="J910">
        <v>1</v>
      </c>
      <c r="K910" t="s">
        <v>39</v>
      </c>
      <c r="L910" t="s">
        <v>29</v>
      </c>
      <c r="M910">
        <v>2</v>
      </c>
      <c r="N910" t="s">
        <v>47</v>
      </c>
      <c r="O910">
        <v>46</v>
      </c>
      <c r="P910" t="s">
        <v>29</v>
      </c>
      <c r="Q910" t="s">
        <v>31</v>
      </c>
      <c r="R910">
        <v>2</v>
      </c>
      <c r="S910" t="s">
        <v>44</v>
      </c>
      <c r="T910">
        <v>1</v>
      </c>
      <c r="U910" t="s">
        <v>29</v>
      </c>
      <c r="V910" t="s">
        <v>33</v>
      </c>
      <c r="W910" t="s">
        <v>34</v>
      </c>
    </row>
    <row r="911" spans="1:23">
      <c r="A911" t="s">
        <v>35</v>
      </c>
      <c r="B911">
        <v>9</v>
      </c>
      <c r="C911" t="str">
        <f t="shared" si="28"/>
        <v>lo_1_year</v>
      </c>
      <c r="D911" t="s">
        <v>36</v>
      </c>
      <c r="E911" t="s">
        <v>50</v>
      </c>
      <c r="F911">
        <v>3195</v>
      </c>
      <c r="G911" t="str">
        <f t="shared" si="29"/>
        <v>up_2000</v>
      </c>
      <c r="H911" t="s">
        <v>26</v>
      </c>
      <c r="I911" t="s">
        <v>38</v>
      </c>
      <c r="J911">
        <v>1</v>
      </c>
      <c r="K911" t="s">
        <v>39</v>
      </c>
      <c r="L911" t="s">
        <v>29</v>
      </c>
      <c r="M911">
        <v>2</v>
      </c>
      <c r="N911" t="s">
        <v>30</v>
      </c>
      <c r="O911">
        <v>33</v>
      </c>
      <c r="P911" t="s">
        <v>29</v>
      </c>
      <c r="Q911" t="s">
        <v>31</v>
      </c>
      <c r="R911">
        <v>1</v>
      </c>
      <c r="S911" t="s">
        <v>44</v>
      </c>
      <c r="T911">
        <v>1</v>
      </c>
      <c r="U911" t="s">
        <v>29</v>
      </c>
      <c r="V911" t="s">
        <v>33</v>
      </c>
      <c r="W911" t="s">
        <v>34</v>
      </c>
    </row>
    <row r="912" spans="1:23">
      <c r="A912" t="s">
        <v>41</v>
      </c>
      <c r="B912">
        <v>36</v>
      </c>
      <c r="C912" t="str">
        <f t="shared" si="28"/>
        <v>up_2_years</v>
      </c>
      <c r="D912" t="s">
        <v>49</v>
      </c>
      <c r="E912" t="s">
        <v>25</v>
      </c>
      <c r="F912">
        <v>4454</v>
      </c>
      <c r="G912" t="str">
        <f t="shared" si="29"/>
        <v>up_2000</v>
      </c>
      <c r="H912" t="s">
        <v>37</v>
      </c>
      <c r="I912" t="s">
        <v>38</v>
      </c>
      <c r="J912">
        <v>4</v>
      </c>
      <c r="K912" t="s">
        <v>39</v>
      </c>
      <c r="L912" t="s">
        <v>29</v>
      </c>
      <c r="M912">
        <v>4</v>
      </c>
      <c r="N912" t="s">
        <v>30</v>
      </c>
      <c r="O912">
        <v>34</v>
      </c>
      <c r="P912" t="s">
        <v>29</v>
      </c>
      <c r="Q912" t="s">
        <v>31</v>
      </c>
      <c r="R912">
        <v>2</v>
      </c>
      <c r="S912" t="s">
        <v>32</v>
      </c>
      <c r="T912">
        <v>1</v>
      </c>
      <c r="U912" t="s">
        <v>29</v>
      </c>
      <c r="V912" t="s">
        <v>33</v>
      </c>
      <c r="W912" t="s">
        <v>34</v>
      </c>
    </row>
    <row r="913" spans="1:23">
      <c r="A913" t="s">
        <v>35</v>
      </c>
      <c r="B913">
        <v>24</v>
      </c>
      <c r="C913" t="str">
        <f t="shared" si="28"/>
        <v>1_2_years</v>
      </c>
      <c r="D913" t="s">
        <v>24</v>
      </c>
      <c r="E913" t="s">
        <v>45</v>
      </c>
      <c r="F913">
        <v>4736</v>
      </c>
      <c r="G913" t="str">
        <f t="shared" si="29"/>
        <v>up_2000</v>
      </c>
      <c r="H913" t="s">
        <v>37</v>
      </c>
      <c r="I913" t="s">
        <v>61</v>
      </c>
      <c r="J913">
        <v>2</v>
      </c>
      <c r="K913" t="s">
        <v>39</v>
      </c>
      <c r="L913" t="s">
        <v>29</v>
      </c>
      <c r="M913">
        <v>4</v>
      </c>
      <c r="N913" t="s">
        <v>54</v>
      </c>
      <c r="O913">
        <v>25</v>
      </c>
      <c r="P913" t="s">
        <v>65</v>
      </c>
      <c r="Q913" t="s">
        <v>31</v>
      </c>
      <c r="R913">
        <v>1</v>
      </c>
      <c r="S913" t="s">
        <v>44</v>
      </c>
      <c r="T913">
        <v>1</v>
      </c>
      <c r="U913" t="s">
        <v>29</v>
      </c>
      <c r="V913" t="s">
        <v>33</v>
      </c>
      <c r="W913" t="s">
        <v>40</v>
      </c>
    </row>
    <row r="914" spans="1:23">
      <c r="A914" t="s">
        <v>35</v>
      </c>
      <c r="B914">
        <v>30</v>
      </c>
      <c r="C914" t="str">
        <f t="shared" si="28"/>
        <v>up_2_years</v>
      </c>
      <c r="D914" t="s">
        <v>36</v>
      </c>
      <c r="E914" t="s">
        <v>25</v>
      </c>
      <c r="F914">
        <v>2991</v>
      </c>
      <c r="G914" t="str">
        <f t="shared" si="29"/>
        <v>up_2000</v>
      </c>
      <c r="H914" t="s">
        <v>26</v>
      </c>
      <c r="I914" t="s">
        <v>27</v>
      </c>
      <c r="J914">
        <v>2</v>
      </c>
      <c r="K914" t="s">
        <v>39</v>
      </c>
      <c r="L914" t="s">
        <v>29</v>
      </c>
      <c r="M914">
        <v>4</v>
      </c>
      <c r="N914" t="s">
        <v>54</v>
      </c>
      <c r="O914">
        <v>25</v>
      </c>
      <c r="P914" t="s">
        <v>29</v>
      </c>
      <c r="Q914" t="s">
        <v>31</v>
      </c>
      <c r="R914">
        <v>1</v>
      </c>
      <c r="S914" t="s">
        <v>32</v>
      </c>
      <c r="T914">
        <v>1</v>
      </c>
      <c r="U914" t="s">
        <v>29</v>
      </c>
      <c r="V914" t="s">
        <v>33</v>
      </c>
      <c r="W914" t="s">
        <v>34</v>
      </c>
    </row>
    <row r="915" spans="1:23">
      <c r="A915" t="s">
        <v>41</v>
      </c>
      <c r="B915">
        <v>11</v>
      </c>
      <c r="C915" t="str">
        <f t="shared" si="28"/>
        <v>lo_1_year</v>
      </c>
      <c r="D915" t="s">
        <v>36</v>
      </c>
      <c r="E915" t="s">
        <v>62</v>
      </c>
      <c r="F915">
        <v>2142</v>
      </c>
      <c r="G915" t="str">
        <f t="shared" si="29"/>
        <v>up_2000</v>
      </c>
      <c r="H915" t="s">
        <v>57</v>
      </c>
      <c r="I915" t="s">
        <v>27</v>
      </c>
      <c r="J915">
        <v>1</v>
      </c>
      <c r="K915" t="s">
        <v>58</v>
      </c>
      <c r="L915" t="s">
        <v>29</v>
      </c>
      <c r="M915">
        <v>2</v>
      </c>
      <c r="N915" t="s">
        <v>30</v>
      </c>
      <c r="O915">
        <v>28</v>
      </c>
      <c r="P915" t="s">
        <v>29</v>
      </c>
      <c r="Q915" t="s">
        <v>31</v>
      </c>
      <c r="R915">
        <v>1</v>
      </c>
      <c r="S915" t="s">
        <v>32</v>
      </c>
      <c r="T915">
        <v>1</v>
      </c>
      <c r="U915" t="s">
        <v>33</v>
      </c>
      <c r="V915" t="s">
        <v>33</v>
      </c>
      <c r="W915" t="s">
        <v>34</v>
      </c>
    </row>
    <row r="916" spans="1:23">
      <c r="A916" t="s">
        <v>23</v>
      </c>
      <c r="B916">
        <v>24</v>
      </c>
      <c r="C916" t="str">
        <f t="shared" si="28"/>
        <v>1_2_years</v>
      </c>
      <c r="D916" t="s">
        <v>68</v>
      </c>
      <c r="E916" t="s">
        <v>62</v>
      </c>
      <c r="F916">
        <v>3161</v>
      </c>
      <c r="G916" t="str">
        <f t="shared" si="29"/>
        <v>up_2000</v>
      </c>
      <c r="H916" t="s">
        <v>37</v>
      </c>
      <c r="I916" t="s">
        <v>38</v>
      </c>
      <c r="J916">
        <v>4</v>
      </c>
      <c r="K916" t="s">
        <v>28</v>
      </c>
      <c r="L916" t="s">
        <v>29</v>
      </c>
      <c r="M916">
        <v>2</v>
      </c>
      <c r="N916" t="s">
        <v>47</v>
      </c>
      <c r="O916">
        <v>31</v>
      </c>
      <c r="P916" t="s">
        <v>29</v>
      </c>
      <c r="Q916" t="s">
        <v>55</v>
      </c>
      <c r="R916">
        <v>1</v>
      </c>
      <c r="S916" t="s">
        <v>32</v>
      </c>
      <c r="T916">
        <v>1</v>
      </c>
      <c r="U916" t="s">
        <v>33</v>
      </c>
      <c r="V916" t="s">
        <v>33</v>
      </c>
      <c r="W916" t="s">
        <v>40</v>
      </c>
    </row>
    <row r="917" spans="1:23">
      <c r="A917" t="s">
        <v>35</v>
      </c>
      <c r="B917">
        <v>48</v>
      </c>
      <c r="C917" t="str">
        <f t="shared" si="28"/>
        <v>up_2_years</v>
      </c>
      <c r="D917" t="s">
        <v>64</v>
      </c>
      <c r="E917" t="s">
        <v>74</v>
      </c>
      <c r="F917">
        <v>18424</v>
      </c>
      <c r="G917" t="str">
        <f t="shared" si="29"/>
        <v>up_2000</v>
      </c>
      <c r="H917" t="s">
        <v>37</v>
      </c>
      <c r="I917" t="s">
        <v>38</v>
      </c>
      <c r="J917">
        <v>1</v>
      </c>
      <c r="K917" t="s">
        <v>39</v>
      </c>
      <c r="L917" t="s">
        <v>29</v>
      </c>
      <c r="M917">
        <v>2</v>
      </c>
      <c r="N917" t="s">
        <v>47</v>
      </c>
      <c r="O917">
        <v>32</v>
      </c>
      <c r="P917" t="s">
        <v>65</v>
      </c>
      <c r="Q917" t="s">
        <v>31</v>
      </c>
      <c r="R917">
        <v>1</v>
      </c>
      <c r="S917" t="s">
        <v>56</v>
      </c>
      <c r="T917">
        <v>1</v>
      </c>
      <c r="U917" t="s">
        <v>33</v>
      </c>
      <c r="V917" t="s">
        <v>66</v>
      </c>
      <c r="W917" t="s">
        <v>40</v>
      </c>
    </row>
    <row r="918" spans="1:23">
      <c r="A918" t="s">
        <v>41</v>
      </c>
      <c r="B918">
        <v>10</v>
      </c>
      <c r="C918" t="str">
        <f t="shared" si="28"/>
        <v>lo_1_year</v>
      </c>
      <c r="D918" t="s">
        <v>36</v>
      </c>
      <c r="E918" t="s">
        <v>53</v>
      </c>
      <c r="F918">
        <v>2848</v>
      </c>
      <c r="G918" t="str">
        <f t="shared" si="29"/>
        <v>up_2000</v>
      </c>
      <c r="H918" t="s">
        <v>63</v>
      </c>
      <c r="I918" t="s">
        <v>38</v>
      </c>
      <c r="J918">
        <v>1</v>
      </c>
      <c r="K918" t="s">
        <v>28</v>
      </c>
      <c r="L918" t="s">
        <v>70</v>
      </c>
      <c r="M918">
        <v>2</v>
      </c>
      <c r="N918" t="s">
        <v>30</v>
      </c>
      <c r="O918">
        <v>32</v>
      </c>
      <c r="P918" t="s">
        <v>29</v>
      </c>
      <c r="Q918" t="s">
        <v>31</v>
      </c>
      <c r="R918">
        <v>1</v>
      </c>
      <c r="S918" t="s">
        <v>32</v>
      </c>
      <c r="T918">
        <v>2</v>
      </c>
      <c r="U918" t="s">
        <v>29</v>
      </c>
      <c r="V918" t="s">
        <v>33</v>
      </c>
      <c r="W918" t="s">
        <v>34</v>
      </c>
    </row>
    <row r="919" spans="1:23">
      <c r="A919" t="s">
        <v>23</v>
      </c>
      <c r="B919">
        <v>6</v>
      </c>
      <c r="C919" t="str">
        <f t="shared" si="28"/>
        <v>lo_1_year</v>
      </c>
      <c r="D919" t="s">
        <v>36</v>
      </c>
      <c r="E919" t="s">
        <v>50</v>
      </c>
      <c r="F919">
        <v>14896</v>
      </c>
      <c r="G919" t="str">
        <f t="shared" si="29"/>
        <v>up_2000</v>
      </c>
      <c r="H919" t="s">
        <v>37</v>
      </c>
      <c r="I919" t="s">
        <v>27</v>
      </c>
      <c r="J919">
        <v>1</v>
      </c>
      <c r="K919" t="s">
        <v>28</v>
      </c>
      <c r="L919" t="s">
        <v>29</v>
      </c>
      <c r="M919">
        <v>4</v>
      </c>
      <c r="N919" t="s">
        <v>51</v>
      </c>
      <c r="O919">
        <v>68</v>
      </c>
      <c r="P919" t="s">
        <v>65</v>
      </c>
      <c r="Q919" t="s">
        <v>31</v>
      </c>
      <c r="R919">
        <v>1</v>
      </c>
      <c r="S919" t="s">
        <v>56</v>
      </c>
      <c r="T919">
        <v>1</v>
      </c>
      <c r="U919" t="s">
        <v>33</v>
      </c>
      <c r="V919" t="s">
        <v>33</v>
      </c>
      <c r="W919" t="s">
        <v>40</v>
      </c>
    </row>
    <row r="920" spans="1:23">
      <c r="A920" t="s">
        <v>23</v>
      </c>
      <c r="B920">
        <v>24</v>
      </c>
      <c r="C920" t="str">
        <f t="shared" si="28"/>
        <v>1_2_years</v>
      </c>
      <c r="D920" t="s">
        <v>36</v>
      </c>
      <c r="E920" t="s">
        <v>45</v>
      </c>
      <c r="F920">
        <v>2359</v>
      </c>
      <c r="G920" t="str">
        <f t="shared" si="29"/>
        <v>up_2000</v>
      </c>
      <c r="H920" t="s">
        <v>63</v>
      </c>
      <c r="I920" t="s">
        <v>59</v>
      </c>
      <c r="J920">
        <v>1</v>
      </c>
      <c r="K920" t="s">
        <v>58</v>
      </c>
      <c r="L920" t="s">
        <v>29</v>
      </c>
      <c r="M920">
        <v>1</v>
      </c>
      <c r="N920" t="s">
        <v>47</v>
      </c>
      <c r="O920">
        <v>33</v>
      </c>
      <c r="P920" t="s">
        <v>29</v>
      </c>
      <c r="Q920" t="s">
        <v>31</v>
      </c>
      <c r="R920">
        <v>1</v>
      </c>
      <c r="S920" t="s">
        <v>32</v>
      </c>
      <c r="T920">
        <v>1</v>
      </c>
      <c r="U920" t="s">
        <v>29</v>
      </c>
      <c r="V920" t="s">
        <v>33</v>
      </c>
      <c r="W920" t="s">
        <v>40</v>
      </c>
    </row>
    <row r="921" spans="1:23">
      <c r="A921" t="s">
        <v>23</v>
      </c>
      <c r="B921">
        <v>24</v>
      </c>
      <c r="C921" t="str">
        <f t="shared" si="28"/>
        <v>1_2_years</v>
      </c>
      <c r="D921" t="s">
        <v>36</v>
      </c>
      <c r="E921" t="s">
        <v>45</v>
      </c>
      <c r="F921">
        <v>3345</v>
      </c>
      <c r="G921" t="str">
        <f t="shared" si="29"/>
        <v>up_2000</v>
      </c>
      <c r="H921" t="s">
        <v>37</v>
      </c>
      <c r="I921" t="s">
        <v>27</v>
      </c>
      <c r="J921">
        <v>4</v>
      </c>
      <c r="K921" t="s">
        <v>28</v>
      </c>
      <c r="L921" t="s">
        <v>29</v>
      </c>
      <c r="M921">
        <v>2</v>
      </c>
      <c r="N921" t="s">
        <v>47</v>
      </c>
      <c r="O921">
        <v>39</v>
      </c>
      <c r="P921" t="s">
        <v>29</v>
      </c>
      <c r="Q921" t="s">
        <v>55</v>
      </c>
      <c r="R921">
        <v>1</v>
      </c>
      <c r="S921" t="s">
        <v>56</v>
      </c>
      <c r="T921">
        <v>1</v>
      </c>
      <c r="U921" t="s">
        <v>33</v>
      </c>
      <c r="V921" t="s">
        <v>33</v>
      </c>
      <c r="W921" t="s">
        <v>40</v>
      </c>
    </row>
    <row r="922" spans="1:23">
      <c r="A922" t="s">
        <v>41</v>
      </c>
      <c r="B922">
        <v>18</v>
      </c>
      <c r="C922" t="str">
        <f t="shared" si="28"/>
        <v>1_2_years</v>
      </c>
      <c r="D922" t="s">
        <v>24</v>
      </c>
      <c r="E922" t="s">
        <v>45</v>
      </c>
      <c r="F922">
        <v>1817</v>
      </c>
      <c r="G922" t="str">
        <f t="shared" si="29"/>
        <v>1000_2000</v>
      </c>
      <c r="H922" t="s">
        <v>37</v>
      </c>
      <c r="I922" t="s">
        <v>38</v>
      </c>
      <c r="J922">
        <v>4</v>
      </c>
      <c r="K922" t="s">
        <v>39</v>
      </c>
      <c r="L922" t="s">
        <v>29</v>
      </c>
      <c r="M922">
        <v>2</v>
      </c>
      <c r="N922" t="s">
        <v>51</v>
      </c>
      <c r="O922">
        <v>28</v>
      </c>
      <c r="P922" t="s">
        <v>29</v>
      </c>
      <c r="Q922" t="s">
        <v>31</v>
      </c>
      <c r="R922">
        <v>2</v>
      </c>
      <c r="S922" t="s">
        <v>32</v>
      </c>
      <c r="T922">
        <v>1</v>
      </c>
      <c r="U922" t="s">
        <v>29</v>
      </c>
      <c r="V922" t="s">
        <v>33</v>
      </c>
      <c r="W922" t="s">
        <v>34</v>
      </c>
    </row>
    <row r="923" spans="1:23">
      <c r="A923" t="s">
        <v>41</v>
      </c>
      <c r="B923">
        <v>48</v>
      </c>
      <c r="C923" t="str">
        <f t="shared" si="28"/>
        <v>up_2_years</v>
      </c>
      <c r="D923" t="s">
        <v>49</v>
      </c>
      <c r="E923" t="s">
        <v>25</v>
      </c>
      <c r="F923">
        <v>12749</v>
      </c>
      <c r="G923" t="str">
        <f t="shared" si="29"/>
        <v>up_2000</v>
      </c>
      <c r="H923" t="s">
        <v>52</v>
      </c>
      <c r="I923" t="s">
        <v>43</v>
      </c>
      <c r="J923">
        <v>4</v>
      </c>
      <c r="K923" t="s">
        <v>28</v>
      </c>
      <c r="L923" t="s">
        <v>29</v>
      </c>
      <c r="M923">
        <v>1</v>
      </c>
      <c r="N923" t="s">
        <v>54</v>
      </c>
      <c r="O923">
        <v>37</v>
      </c>
      <c r="P923" t="s">
        <v>29</v>
      </c>
      <c r="Q923" t="s">
        <v>31</v>
      </c>
      <c r="R923">
        <v>1</v>
      </c>
      <c r="S923" t="s">
        <v>56</v>
      </c>
      <c r="T923">
        <v>1</v>
      </c>
      <c r="U923" t="s">
        <v>33</v>
      </c>
      <c r="V923" t="s">
        <v>33</v>
      </c>
      <c r="W923" t="s">
        <v>34</v>
      </c>
    </row>
    <row r="924" spans="1:23">
      <c r="A924" t="s">
        <v>23</v>
      </c>
      <c r="B924">
        <v>9</v>
      </c>
      <c r="C924" t="str">
        <f t="shared" si="28"/>
        <v>lo_1_year</v>
      </c>
      <c r="D924" t="s">
        <v>36</v>
      </c>
      <c r="E924" t="s">
        <v>25</v>
      </c>
      <c r="F924">
        <v>1366</v>
      </c>
      <c r="G924" t="str">
        <f t="shared" si="29"/>
        <v>1000_2000</v>
      </c>
      <c r="H924" t="s">
        <v>37</v>
      </c>
      <c r="I924" t="s">
        <v>61</v>
      </c>
      <c r="J924">
        <v>3</v>
      </c>
      <c r="K924" t="s">
        <v>39</v>
      </c>
      <c r="L924" t="s">
        <v>29</v>
      </c>
      <c r="M924">
        <v>4</v>
      </c>
      <c r="N924" t="s">
        <v>47</v>
      </c>
      <c r="O924">
        <v>22</v>
      </c>
      <c r="P924" t="s">
        <v>29</v>
      </c>
      <c r="Q924" t="s">
        <v>55</v>
      </c>
      <c r="R924">
        <v>1</v>
      </c>
      <c r="S924" t="s">
        <v>32</v>
      </c>
      <c r="T924">
        <v>1</v>
      </c>
      <c r="U924" t="s">
        <v>29</v>
      </c>
      <c r="V924" t="s">
        <v>33</v>
      </c>
      <c r="W924" t="s">
        <v>40</v>
      </c>
    </row>
    <row r="925" spans="1:23">
      <c r="A925" t="s">
        <v>35</v>
      </c>
      <c r="B925">
        <v>12</v>
      </c>
      <c r="C925" t="str">
        <f t="shared" si="28"/>
        <v>lo_1_year</v>
      </c>
      <c r="D925" t="s">
        <v>36</v>
      </c>
      <c r="E925" t="s">
        <v>50</v>
      </c>
      <c r="F925">
        <v>2002</v>
      </c>
      <c r="G925" t="str">
        <f t="shared" si="29"/>
        <v>up_2000</v>
      </c>
      <c r="H925" t="s">
        <v>37</v>
      </c>
      <c r="I925" t="s">
        <v>43</v>
      </c>
      <c r="J925">
        <v>3</v>
      </c>
      <c r="K925" t="s">
        <v>28</v>
      </c>
      <c r="L925" t="s">
        <v>29</v>
      </c>
      <c r="M925">
        <v>4</v>
      </c>
      <c r="N925" t="s">
        <v>47</v>
      </c>
      <c r="O925">
        <v>30</v>
      </c>
      <c r="P925" t="s">
        <v>29</v>
      </c>
      <c r="Q925" t="s">
        <v>55</v>
      </c>
      <c r="R925">
        <v>1</v>
      </c>
      <c r="S925" t="s">
        <v>32</v>
      </c>
      <c r="T925">
        <v>2</v>
      </c>
      <c r="U925" t="s">
        <v>33</v>
      </c>
      <c r="V925" t="s">
        <v>33</v>
      </c>
      <c r="W925" t="s">
        <v>34</v>
      </c>
    </row>
    <row r="926" spans="1:23">
      <c r="A926" t="s">
        <v>23</v>
      </c>
      <c r="B926">
        <v>24</v>
      </c>
      <c r="C926" t="str">
        <f t="shared" si="28"/>
        <v>1_2_years</v>
      </c>
      <c r="D926" t="s">
        <v>68</v>
      </c>
      <c r="E926" t="s">
        <v>45</v>
      </c>
      <c r="F926">
        <v>6872</v>
      </c>
      <c r="G926" t="str">
        <f t="shared" si="29"/>
        <v>up_2000</v>
      </c>
      <c r="H926" t="s">
        <v>37</v>
      </c>
      <c r="I926" t="s">
        <v>61</v>
      </c>
      <c r="J926">
        <v>2</v>
      </c>
      <c r="K926" t="s">
        <v>58</v>
      </c>
      <c r="L926" t="s">
        <v>29</v>
      </c>
      <c r="M926">
        <v>1</v>
      </c>
      <c r="N926" t="s">
        <v>47</v>
      </c>
      <c r="O926">
        <v>55</v>
      </c>
      <c r="P926" t="s">
        <v>65</v>
      </c>
      <c r="Q926" t="s">
        <v>31</v>
      </c>
      <c r="R926">
        <v>1</v>
      </c>
      <c r="S926" t="s">
        <v>32</v>
      </c>
      <c r="T926">
        <v>1</v>
      </c>
      <c r="U926" t="s">
        <v>33</v>
      </c>
      <c r="V926" t="s">
        <v>33</v>
      </c>
      <c r="W926" t="s">
        <v>40</v>
      </c>
    </row>
    <row r="927" spans="1:23">
      <c r="A927" t="s">
        <v>23</v>
      </c>
      <c r="B927">
        <v>12</v>
      </c>
      <c r="C927" t="str">
        <f t="shared" si="28"/>
        <v>lo_1_year</v>
      </c>
      <c r="D927" t="s">
        <v>68</v>
      </c>
      <c r="E927" t="s">
        <v>50</v>
      </c>
      <c r="F927">
        <v>697</v>
      </c>
      <c r="G927" t="str">
        <f t="shared" si="29"/>
        <v>lo_1000</v>
      </c>
      <c r="H927" t="s">
        <v>37</v>
      </c>
      <c r="I927" t="s">
        <v>61</v>
      </c>
      <c r="J927">
        <v>4</v>
      </c>
      <c r="K927" t="s">
        <v>28</v>
      </c>
      <c r="L927" t="s">
        <v>29</v>
      </c>
      <c r="M927">
        <v>2</v>
      </c>
      <c r="N927" t="s">
        <v>54</v>
      </c>
      <c r="O927">
        <v>46</v>
      </c>
      <c r="P927" t="s">
        <v>65</v>
      </c>
      <c r="Q927" t="s">
        <v>31</v>
      </c>
      <c r="R927">
        <v>2</v>
      </c>
      <c r="S927" t="s">
        <v>32</v>
      </c>
      <c r="T927">
        <v>1</v>
      </c>
      <c r="U927" t="s">
        <v>33</v>
      </c>
      <c r="V927" t="s">
        <v>33</v>
      </c>
      <c r="W927" t="s">
        <v>40</v>
      </c>
    </row>
    <row r="928" spans="1:23">
      <c r="A928" t="s">
        <v>23</v>
      </c>
      <c r="B928">
        <v>18</v>
      </c>
      <c r="C928" t="str">
        <f t="shared" si="28"/>
        <v>1_2_years</v>
      </c>
      <c r="D928" t="s">
        <v>24</v>
      </c>
      <c r="E928" t="s">
        <v>45</v>
      </c>
      <c r="F928">
        <v>1049</v>
      </c>
      <c r="G928" t="str">
        <f t="shared" si="29"/>
        <v>1000_2000</v>
      </c>
      <c r="H928" t="s">
        <v>37</v>
      </c>
      <c r="I928" t="s">
        <v>61</v>
      </c>
      <c r="J928">
        <v>4</v>
      </c>
      <c r="K928" t="s">
        <v>39</v>
      </c>
      <c r="L928" t="s">
        <v>29</v>
      </c>
      <c r="M928">
        <v>4</v>
      </c>
      <c r="N928" t="s">
        <v>47</v>
      </c>
      <c r="O928">
        <v>21</v>
      </c>
      <c r="P928" t="s">
        <v>29</v>
      </c>
      <c r="Q928" t="s">
        <v>55</v>
      </c>
      <c r="R928">
        <v>1</v>
      </c>
      <c r="S928" t="s">
        <v>32</v>
      </c>
      <c r="T928">
        <v>1</v>
      </c>
      <c r="U928" t="s">
        <v>29</v>
      </c>
      <c r="V928" t="s">
        <v>33</v>
      </c>
      <c r="W928" t="s">
        <v>34</v>
      </c>
    </row>
    <row r="929" spans="1:23">
      <c r="A929" t="s">
        <v>23</v>
      </c>
      <c r="B929">
        <v>48</v>
      </c>
      <c r="C929" t="str">
        <f t="shared" si="28"/>
        <v>up_2_years</v>
      </c>
      <c r="D929" t="s">
        <v>36</v>
      </c>
      <c r="E929" t="s">
        <v>53</v>
      </c>
      <c r="F929">
        <v>10297</v>
      </c>
      <c r="G929" t="str">
        <f t="shared" si="29"/>
        <v>up_2000</v>
      </c>
      <c r="H929" t="s">
        <v>37</v>
      </c>
      <c r="I929" t="s">
        <v>43</v>
      </c>
      <c r="J929">
        <v>4</v>
      </c>
      <c r="K929" t="s">
        <v>28</v>
      </c>
      <c r="L929" t="s">
        <v>29</v>
      </c>
      <c r="M929">
        <v>4</v>
      </c>
      <c r="N929" t="s">
        <v>51</v>
      </c>
      <c r="O929">
        <v>39</v>
      </c>
      <c r="P929" t="s">
        <v>69</v>
      </c>
      <c r="Q929" t="s">
        <v>48</v>
      </c>
      <c r="R929">
        <v>3</v>
      </c>
      <c r="S929" t="s">
        <v>32</v>
      </c>
      <c r="T929">
        <v>2</v>
      </c>
      <c r="U929" t="s">
        <v>33</v>
      </c>
      <c r="V929" t="s">
        <v>33</v>
      </c>
      <c r="W929" t="s">
        <v>40</v>
      </c>
    </row>
    <row r="930" spans="1:23">
      <c r="A930" t="s">
        <v>41</v>
      </c>
      <c r="B930">
        <v>30</v>
      </c>
      <c r="C930" t="str">
        <f t="shared" si="28"/>
        <v>up_2_years</v>
      </c>
      <c r="D930" t="s">
        <v>36</v>
      </c>
      <c r="E930" t="s">
        <v>25</v>
      </c>
      <c r="F930">
        <v>1867</v>
      </c>
      <c r="G930" t="str">
        <f t="shared" si="29"/>
        <v>1000_2000</v>
      </c>
      <c r="H930" t="s">
        <v>26</v>
      </c>
      <c r="I930" t="s">
        <v>27</v>
      </c>
      <c r="J930">
        <v>4</v>
      </c>
      <c r="K930" t="s">
        <v>28</v>
      </c>
      <c r="L930" t="s">
        <v>29</v>
      </c>
      <c r="M930">
        <v>4</v>
      </c>
      <c r="N930" t="s">
        <v>54</v>
      </c>
      <c r="O930">
        <v>58</v>
      </c>
      <c r="P930" t="s">
        <v>29</v>
      </c>
      <c r="Q930" t="s">
        <v>31</v>
      </c>
      <c r="R930">
        <v>1</v>
      </c>
      <c r="S930" t="s">
        <v>32</v>
      </c>
      <c r="T930">
        <v>1</v>
      </c>
      <c r="U930" t="s">
        <v>33</v>
      </c>
      <c r="V930" t="s">
        <v>33</v>
      </c>
      <c r="W930" t="s">
        <v>34</v>
      </c>
    </row>
    <row r="931" spans="1:23">
      <c r="A931" t="s">
        <v>23</v>
      </c>
      <c r="B931">
        <v>12</v>
      </c>
      <c r="C931" t="str">
        <f t="shared" si="28"/>
        <v>lo_1_year</v>
      </c>
      <c r="D931" t="s">
        <v>49</v>
      </c>
      <c r="E931" t="s">
        <v>50</v>
      </c>
      <c r="F931">
        <v>1344</v>
      </c>
      <c r="G931" t="str">
        <f t="shared" si="29"/>
        <v>1000_2000</v>
      </c>
      <c r="H931" t="s">
        <v>37</v>
      </c>
      <c r="I931" t="s">
        <v>38</v>
      </c>
      <c r="J931">
        <v>4</v>
      </c>
      <c r="K931" t="s">
        <v>28</v>
      </c>
      <c r="L931" t="s">
        <v>29</v>
      </c>
      <c r="M931">
        <v>2</v>
      </c>
      <c r="N931" t="s">
        <v>30</v>
      </c>
      <c r="O931">
        <v>43</v>
      </c>
      <c r="P931" t="s">
        <v>29</v>
      </c>
      <c r="Q931" t="s">
        <v>31</v>
      </c>
      <c r="R931">
        <v>2</v>
      </c>
      <c r="S931" t="s">
        <v>44</v>
      </c>
      <c r="T931">
        <v>2</v>
      </c>
      <c r="U931" t="s">
        <v>29</v>
      </c>
      <c r="V931" t="s">
        <v>33</v>
      </c>
      <c r="W931" t="s">
        <v>34</v>
      </c>
    </row>
    <row r="932" spans="1:23">
      <c r="A932" t="s">
        <v>23</v>
      </c>
      <c r="B932">
        <v>24</v>
      </c>
      <c r="C932" t="str">
        <f t="shared" si="28"/>
        <v>1_2_years</v>
      </c>
      <c r="D932" t="s">
        <v>36</v>
      </c>
      <c r="E932" t="s">
        <v>45</v>
      </c>
      <c r="F932">
        <v>1747</v>
      </c>
      <c r="G932" t="str">
        <f t="shared" si="29"/>
        <v>1000_2000</v>
      </c>
      <c r="H932" t="s">
        <v>37</v>
      </c>
      <c r="I932" t="s">
        <v>61</v>
      </c>
      <c r="J932">
        <v>4</v>
      </c>
      <c r="K932" t="s">
        <v>28</v>
      </c>
      <c r="L932" t="s">
        <v>70</v>
      </c>
      <c r="M932">
        <v>1</v>
      </c>
      <c r="N932" t="s">
        <v>47</v>
      </c>
      <c r="O932">
        <v>24</v>
      </c>
      <c r="P932" t="s">
        <v>29</v>
      </c>
      <c r="Q932" t="s">
        <v>31</v>
      </c>
      <c r="R932">
        <v>1</v>
      </c>
      <c r="S932" t="s">
        <v>44</v>
      </c>
      <c r="T932">
        <v>1</v>
      </c>
      <c r="U932" t="s">
        <v>29</v>
      </c>
      <c r="V932" t="s">
        <v>66</v>
      </c>
      <c r="W932" t="s">
        <v>34</v>
      </c>
    </row>
    <row r="933" spans="1:23">
      <c r="A933" t="s">
        <v>35</v>
      </c>
      <c r="B933">
        <v>9</v>
      </c>
      <c r="C933" t="str">
        <f t="shared" si="28"/>
        <v>lo_1_year</v>
      </c>
      <c r="D933" t="s">
        <v>36</v>
      </c>
      <c r="E933" t="s">
        <v>25</v>
      </c>
      <c r="F933">
        <v>1670</v>
      </c>
      <c r="G933" t="str">
        <f t="shared" si="29"/>
        <v>1000_2000</v>
      </c>
      <c r="H933" t="s">
        <v>37</v>
      </c>
      <c r="I933" t="s">
        <v>61</v>
      </c>
      <c r="J933">
        <v>4</v>
      </c>
      <c r="K933" t="s">
        <v>39</v>
      </c>
      <c r="L933" t="s">
        <v>29</v>
      </c>
      <c r="M933">
        <v>2</v>
      </c>
      <c r="N933" t="s">
        <v>54</v>
      </c>
      <c r="O933">
        <v>22</v>
      </c>
      <c r="P933" t="s">
        <v>29</v>
      </c>
      <c r="Q933" t="s">
        <v>31</v>
      </c>
      <c r="R933">
        <v>1</v>
      </c>
      <c r="S933" t="s">
        <v>32</v>
      </c>
      <c r="T933">
        <v>1</v>
      </c>
      <c r="U933" t="s">
        <v>33</v>
      </c>
      <c r="V933" t="s">
        <v>33</v>
      </c>
      <c r="W933" t="s">
        <v>40</v>
      </c>
    </row>
    <row r="934" spans="1:23">
      <c r="A934" t="s">
        <v>41</v>
      </c>
      <c r="B934">
        <v>9</v>
      </c>
      <c r="C934" t="str">
        <f t="shared" si="28"/>
        <v>lo_1_year</v>
      </c>
      <c r="D934" t="s">
        <v>24</v>
      </c>
      <c r="E934" t="s">
        <v>50</v>
      </c>
      <c r="F934">
        <v>1224</v>
      </c>
      <c r="G934" t="str">
        <f t="shared" si="29"/>
        <v>1000_2000</v>
      </c>
      <c r="H934" t="s">
        <v>37</v>
      </c>
      <c r="I934" t="s">
        <v>38</v>
      </c>
      <c r="J934">
        <v>3</v>
      </c>
      <c r="K934" t="s">
        <v>28</v>
      </c>
      <c r="L934" t="s">
        <v>29</v>
      </c>
      <c r="M934">
        <v>1</v>
      </c>
      <c r="N934" t="s">
        <v>30</v>
      </c>
      <c r="O934">
        <v>30</v>
      </c>
      <c r="P934" t="s">
        <v>29</v>
      </c>
      <c r="Q934" t="s">
        <v>31</v>
      </c>
      <c r="R934">
        <v>2</v>
      </c>
      <c r="S934" t="s">
        <v>32</v>
      </c>
      <c r="T934">
        <v>1</v>
      </c>
      <c r="U934" t="s">
        <v>29</v>
      </c>
      <c r="V934" t="s">
        <v>33</v>
      </c>
      <c r="W934" t="s">
        <v>34</v>
      </c>
    </row>
    <row r="935" spans="1:23">
      <c r="A935" t="s">
        <v>41</v>
      </c>
      <c r="B935">
        <v>12</v>
      </c>
      <c r="C935" t="str">
        <f t="shared" si="28"/>
        <v>lo_1_year</v>
      </c>
      <c r="D935" t="s">
        <v>24</v>
      </c>
      <c r="E935" t="s">
        <v>25</v>
      </c>
      <c r="F935">
        <v>522</v>
      </c>
      <c r="G935" t="str">
        <f t="shared" si="29"/>
        <v>lo_1000</v>
      </c>
      <c r="H935" t="s">
        <v>52</v>
      </c>
      <c r="I935" t="s">
        <v>27</v>
      </c>
      <c r="J935">
        <v>4</v>
      </c>
      <c r="K935" t="s">
        <v>28</v>
      </c>
      <c r="L935" t="s">
        <v>29</v>
      </c>
      <c r="M935">
        <v>4</v>
      </c>
      <c r="N935" t="s">
        <v>47</v>
      </c>
      <c r="O935">
        <v>42</v>
      </c>
      <c r="P935" t="s">
        <v>29</v>
      </c>
      <c r="Q935" t="s">
        <v>31</v>
      </c>
      <c r="R935">
        <v>2</v>
      </c>
      <c r="S935" t="s">
        <v>32</v>
      </c>
      <c r="T935">
        <v>2</v>
      </c>
      <c r="U935" t="s">
        <v>33</v>
      </c>
      <c r="V935" t="s">
        <v>33</v>
      </c>
      <c r="W935" t="s">
        <v>34</v>
      </c>
    </row>
    <row r="936" spans="1:23">
      <c r="A936" t="s">
        <v>23</v>
      </c>
      <c r="B936">
        <v>12</v>
      </c>
      <c r="C936" t="str">
        <f t="shared" si="28"/>
        <v>lo_1_year</v>
      </c>
      <c r="D936" t="s">
        <v>36</v>
      </c>
      <c r="E936" t="s">
        <v>25</v>
      </c>
      <c r="F936">
        <v>1498</v>
      </c>
      <c r="G936" t="str">
        <f t="shared" si="29"/>
        <v>1000_2000</v>
      </c>
      <c r="H936" t="s">
        <v>37</v>
      </c>
      <c r="I936" t="s">
        <v>38</v>
      </c>
      <c r="J936">
        <v>4</v>
      </c>
      <c r="K936" t="s">
        <v>39</v>
      </c>
      <c r="L936" t="s">
        <v>29</v>
      </c>
      <c r="M936">
        <v>1</v>
      </c>
      <c r="N936" t="s">
        <v>54</v>
      </c>
      <c r="O936">
        <v>23</v>
      </c>
      <c r="P936" t="s">
        <v>65</v>
      </c>
      <c r="Q936" t="s">
        <v>31</v>
      </c>
      <c r="R936">
        <v>1</v>
      </c>
      <c r="S936" t="s">
        <v>32</v>
      </c>
      <c r="T936">
        <v>1</v>
      </c>
      <c r="U936" t="s">
        <v>29</v>
      </c>
      <c r="V936" t="s">
        <v>33</v>
      </c>
      <c r="W936" t="s">
        <v>34</v>
      </c>
    </row>
    <row r="937" spans="1:23">
      <c r="A937" t="s">
        <v>35</v>
      </c>
      <c r="B937">
        <v>30</v>
      </c>
      <c r="C937" t="str">
        <f t="shared" si="28"/>
        <v>up_2_years</v>
      </c>
      <c r="D937" t="s">
        <v>49</v>
      </c>
      <c r="E937" t="s">
        <v>25</v>
      </c>
      <c r="F937">
        <v>1919</v>
      </c>
      <c r="G937" t="str">
        <f t="shared" si="29"/>
        <v>1000_2000</v>
      </c>
      <c r="H937" t="s">
        <v>63</v>
      </c>
      <c r="I937" t="s">
        <v>61</v>
      </c>
      <c r="J937">
        <v>4</v>
      </c>
      <c r="K937" t="s">
        <v>28</v>
      </c>
      <c r="L937" t="s">
        <v>29</v>
      </c>
      <c r="M937">
        <v>3</v>
      </c>
      <c r="N937" t="s">
        <v>51</v>
      </c>
      <c r="O937">
        <v>30</v>
      </c>
      <c r="P937" t="s">
        <v>69</v>
      </c>
      <c r="Q937" t="s">
        <v>31</v>
      </c>
      <c r="R937">
        <v>2</v>
      </c>
      <c r="S937" t="s">
        <v>56</v>
      </c>
      <c r="T937">
        <v>1</v>
      </c>
      <c r="U937" t="s">
        <v>29</v>
      </c>
      <c r="V937" t="s">
        <v>33</v>
      </c>
      <c r="W937" t="s">
        <v>40</v>
      </c>
    </row>
    <row r="938" spans="1:23">
      <c r="A938" t="s">
        <v>67</v>
      </c>
      <c r="B938">
        <v>9</v>
      </c>
      <c r="C938" t="str">
        <f t="shared" si="28"/>
        <v>lo_1_year</v>
      </c>
      <c r="D938" t="s">
        <v>36</v>
      </c>
      <c r="E938" t="s">
        <v>25</v>
      </c>
      <c r="F938">
        <v>745</v>
      </c>
      <c r="G938" t="str">
        <f t="shared" si="29"/>
        <v>lo_1000</v>
      </c>
      <c r="H938" t="s">
        <v>37</v>
      </c>
      <c r="I938" t="s">
        <v>38</v>
      </c>
      <c r="J938">
        <v>3</v>
      </c>
      <c r="K938" t="s">
        <v>39</v>
      </c>
      <c r="L938" t="s">
        <v>29</v>
      </c>
      <c r="M938">
        <v>2</v>
      </c>
      <c r="N938" t="s">
        <v>30</v>
      </c>
      <c r="O938">
        <v>28</v>
      </c>
      <c r="P938" t="s">
        <v>29</v>
      </c>
      <c r="Q938" t="s">
        <v>31</v>
      </c>
      <c r="R938">
        <v>1</v>
      </c>
      <c r="S938" t="s">
        <v>44</v>
      </c>
      <c r="T938">
        <v>1</v>
      </c>
      <c r="U938" t="s">
        <v>29</v>
      </c>
      <c r="V938" t="s">
        <v>33</v>
      </c>
      <c r="W938" t="s">
        <v>40</v>
      </c>
    </row>
    <row r="939" spans="1:23">
      <c r="A939" t="s">
        <v>35</v>
      </c>
      <c r="B939">
        <v>6</v>
      </c>
      <c r="C939" t="str">
        <f t="shared" si="28"/>
        <v>lo_1_year</v>
      </c>
      <c r="D939" t="s">
        <v>36</v>
      </c>
      <c r="E939" t="s">
        <v>25</v>
      </c>
      <c r="F939">
        <v>2063</v>
      </c>
      <c r="G939" t="str">
        <f t="shared" si="29"/>
        <v>up_2000</v>
      </c>
      <c r="H939" t="s">
        <v>37</v>
      </c>
      <c r="I939" t="s">
        <v>61</v>
      </c>
      <c r="J939">
        <v>4</v>
      </c>
      <c r="K939" t="s">
        <v>60</v>
      </c>
      <c r="L939" t="s">
        <v>29</v>
      </c>
      <c r="M939">
        <v>3</v>
      </c>
      <c r="N939" t="s">
        <v>54</v>
      </c>
      <c r="O939">
        <v>30</v>
      </c>
      <c r="P939" t="s">
        <v>29</v>
      </c>
      <c r="Q939" t="s">
        <v>55</v>
      </c>
      <c r="R939">
        <v>1</v>
      </c>
      <c r="S939" t="s">
        <v>56</v>
      </c>
      <c r="T939">
        <v>1</v>
      </c>
      <c r="U939" t="s">
        <v>33</v>
      </c>
      <c r="V939" t="s">
        <v>33</v>
      </c>
      <c r="W939" t="s">
        <v>34</v>
      </c>
    </row>
    <row r="940" spans="1:23">
      <c r="A940" t="s">
        <v>35</v>
      </c>
      <c r="B940">
        <v>60</v>
      </c>
      <c r="C940" t="str">
        <f t="shared" si="28"/>
        <v>up_2_years</v>
      </c>
      <c r="D940" t="s">
        <v>36</v>
      </c>
      <c r="E940" t="s">
        <v>42</v>
      </c>
      <c r="F940">
        <v>6288</v>
      </c>
      <c r="G940" t="str">
        <f t="shared" si="29"/>
        <v>up_2000</v>
      </c>
      <c r="H940" t="s">
        <v>37</v>
      </c>
      <c r="I940" t="s">
        <v>38</v>
      </c>
      <c r="J940">
        <v>4</v>
      </c>
      <c r="K940" t="s">
        <v>28</v>
      </c>
      <c r="L940" t="s">
        <v>29</v>
      </c>
      <c r="M940">
        <v>4</v>
      </c>
      <c r="N940" t="s">
        <v>51</v>
      </c>
      <c r="O940">
        <v>42</v>
      </c>
      <c r="P940" t="s">
        <v>29</v>
      </c>
      <c r="Q940" t="s">
        <v>48</v>
      </c>
      <c r="R940">
        <v>1</v>
      </c>
      <c r="S940" t="s">
        <v>32</v>
      </c>
      <c r="T940">
        <v>1</v>
      </c>
      <c r="U940" t="s">
        <v>29</v>
      </c>
      <c r="V940" t="s">
        <v>33</v>
      </c>
      <c r="W940" t="s">
        <v>40</v>
      </c>
    </row>
    <row r="941" spans="1:23">
      <c r="A941" t="s">
        <v>41</v>
      </c>
      <c r="B941">
        <v>24</v>
      </c>
      <c r="C941" t="str">
        <f t="shared" si="28"/>
        <v>1_2_years</v>
      </c>
      <c r="D941" t="s">
        <v>24</v>
      </c>
      <c r="E941" t="s">
        <v>53</v>
      </c>
      <c r="F941">
        <v>6842</v>
      </c>
      <c r="G941" t="str">
        <f t="shared" si="29"/>
        <v>up_2000</v>
      </c>
      <c r="H941" t="s">
        <v>26</v>
      </c>
      <c r="I941" t="s">
        <v>38</v>
      </c>
      <c r="J941">
        <v>2</v>
      </c>
      <c r="K941" t="s">
        <v>28</v>
      </c>
      <c r="L941" t="s">
        <v>29</v>
      </c>
      <c r="M941">
        <v>4</v>
      </c>
      <c r="N941" t="s">
        <v>47</v>
      </c>
      <c r="O941">
        <v>46</v>
      </c>
      <c r="P941" t="s">
        <v>29</v>
      </c>
      <c r="Q941" t="s">
        <v>31</v>
      </c>
      <c r="R941">
        <v>2</v>
      </c>
      <c r="S941" t="s">
        <v>56</v>
      </c>
      <c r="T941">
        <v>2</v>
      </c>
      <c r="U941" t="s">
        <v>33</v>
      </c>
      <c r="V941" t="s">
        <v>33</v>
      </c>
      <c r="W941" t="s">
        <v>34</v>
      </c>
    </row>
    <row r="942" spans="1:23">
      <c r="A942" t="s">
        <v>41</v>
      </c>
      <c r="B942">
        <v>12</v>
      </c>
      <c r="C942" t="str">
        <f t="shared" si="28"/>
        <v>lo_1_year</v>
      </c>
      <c r="D942" t="s">
        <v>36</v>
      </c>
      <c r="E942" t="s">
        <v>50</v>
      </c>
      <c r="F942">
        <v>3527</v>
      </c>
      <c r="G942" t="str">
        <f t="shared" si="29"/>
        <v>up_2000</v>
      </c>
      <c r="H942" t="s">
        <v>26</v>
      </c>
      <c r="I942" t="s">
        <v>61</v>
      </c>
      <c r="J942">
        <v>2</v>
      </c>
      <c r="K942" t="s">
        <v>28</v>
      </c>
      <c r="L942" t="s">
        <v>29</v>
      </c>
      <c r="M942">
        <v>3</v>
      </c>
      <c r="N942" t="s">
        <v>47</v>
      </c>
      <c r="O942">
        <v>45</v>
      </c>
      <c r="P942" t="s">
        <v>29</v>
      </c>
      <c r="Q942" t="s">
        <v>31</v>
      </c>
      <c r="R942">
        <v>1</v>
      </c>
      <c r="S942" t="s">
        <v>56</v>
      </c>
      <c r="T942">
        <v>2</v>
      </c>
      <c r="U942" t="s">
        <v>33</v>
      </c>
      <c r="V942" t="s">
        <v>33</v>
      </c>
      <c r="W942" t="s">
        <v>34</v>
      </c>
    </row>
    <row r="943" spans="1:23">
      <c r="A943" t="s">
        <v>41</v>
      </c>
      <c r="B943">
        <v>10</v>
      </c>
      <c r="C943" t="str">
        <f t="shared" si="28"/>
        <v>lo_1_year</v>
      </c>
      <c r="D943" t="s">
        <v>36</v>
      </c>
      <c r="E943" t="s">
        <v>50</v>
      </c>
      <c r="F943">
        <v>1546</v>
      </c>
      <c r="G943" t="str">
        <f t="shared" si="29"/>
        <v>1000_2000</v>
      </c>
      <c r="H943" t="s">
        <v>37</v>
      </c>
      <c r="I943" t="s">
        <v>38</v>
      </c>
      <c r="J943">
        <v>3</v>
      </c>
      <c r="K943" t="s">
        <v>28</v>
      </c>
      <c r="L943" t="s">
        <v>29</v>
      </c>
      <c r="M943">
        <v>2</v>
      </c>
      <c r="N943" t="s">
        <v>30</v>
      </c>
      <c r="O943">
        <v>31</v>
      </c>
      <c r="P943" t="s">
        <v>29</v>
      </c>
      <c r="Q943" t="s">
        <v>31</v>
      </c>
      <c r="R943">
        <v>1</v>
      </c>
      <c r="S943" t="s">
        <v>44</v>
      </c>
      <c r="T943">
        <v>2</v>
      </c>
      <c r="U943" t="s">
        <v>29</v>
      </c>
      <c r="V943" t="s">
        <v>66</v>
      </c>
      <c r="W943" t="s">
        <v>34</v>
      </c>
    </row>
    <row r="944" spans="1:23">
      <c r="A944" t="s">
        <v>41</v>
      </c>
      <c r="B944">
        <v>24</v>
      </c>
      <c r="C944" t="str">
        <f t="shared" si="28"/>
        <v>1_2_years</v>
      </c>
      <c r="D944" t="s">
        <v>36</v>
      </c>
      <c r="E944" t="s">
        <v>45</v>
      </c>
      <c r="F944">
        <v>929</v>
      </c>
      <c r="G944" t="str">
        <f t="shared" si="29"/>
        <v>lo_1000</v>
      </c>
      <c r="H944" t="s">
        <v>26</v>
      </c>
      <c r="I944" t="s">
        <v>43</v>
      </c>
      <c r="J944">
        <v>4</v>
      </c>
      <c r="K944" t="s">
        <v>28</v>
      </c>
      <c r="L944" t="s">
        <v>29</v>
      </c>
      <c r="M944">
        <v>2</v>
      </c>
      <c r="N944" t="s">
        <v>54</v>
      </c>
      <c r="O944">
        <v>31</v>
      </c>
      <c r="P944" t="s">
        <v>69</v>
      </c>
      <c r="Q944" t="s">
        <v>31</v>
      </c>
      <c r="R944">
        <v>1</v>
      </c>
      <c r="S944" t="s">
        <v>32</v>
      </c>
      <c r="T944">
        <v>1</v>
      </c>
      <c r="U944" t="s">
        <v>33</v>
      </c>
      <c r="V944" t="s">
        <v>33</v>
      </c>
      <c r="W944" t="s">
        <v>34</v>
      </c>
    </row>
    <row r="945" spans="1:23">
      <c r="A945" t="s">
        <v>41</v>
      </c>
      <c r="B945">
        <v>4</v>
      </c>
      <c r="C945" t="str">
        <f t="shared" si="28"/>
        <v>lo_1_year</v>
      </c>
      <c r="D945" t="s">
        <v>24</v>
      </c>
      <c r="E945" t="s">
        <v>50</v>
      </c>
      <c r="F945">
        <v>1455</v>
      </c>
      <c r="G945" t="str">
        <f t="shared" si="29"/>
        <v>1000_2000</v>
      </c>
      <c r="H945" t="s">
        <v>37</v>
      </c>
      <c r="I945" t="s">
        <v>43</v>
      </c>
      <c r="J945">
        <v>2</v>
      </c>
      <c r="K945" t="s">
        <v>28</v>
      </c>
      <c r="L945" t="s">
        <v>29</v>
      </c>
      <c r="M945">
        <v>1</v>
      </c>
      <c r="N945" t="s">
        <v>30</v>
      </c>
      <c r="O945">
        <v>42</v>
      </c>
      <c r="P945" t="s">
        <v>29</v>
      </c>
      <c r="Q945" t="s">
        <v>31</v>
      </c>
      <c r="R945">
        <v>3</v>
      </c>
      <c r="S945" t="s">
        <v>44</v>
      </c>
      <c r="T945">
        <v>2</v>
      </c>
      <c r="U945" t="s">
        <v>29</v>
      </c>
      <c r="V945" t="s">
        <v>33</v>
      </c>
      <c r="W945" t="s">
        <v>34</v>
      </c>
    </row>
    <row r="946" spans="1:23">
      <c r="A946" t="s">
        <v>23</v>
      </c>
      <c r="B946">
        <v>15</v>
      </c>
      <c r="C946" t="str">
        <f t="shared" si="28"/>
        <v>1_2_years</v>
      </c>
      <c r="D946" t="s">
        <v>36</v>
      </c>
      <c r="E946" t="s">
        <v>45</v>
      </c>
      <c r="F946">
        <v>1845</v>
      </c>
      <c r="G946" t="str">
        <f t="shared" si="29"/>
        <v>1000_2000</v>
      </c>
      <c r="H946" t="s">
        <v>37</v>
      </c>
      <c r="I946" t="s">
        <v>61</v>
      </c>
      <c r="J946">
        <v>4</v>
      </c>
      <c r="K946" t="s">
        <v>39</v>
      </c>
      <c r="L946" t="s">
        <v>46</v>
      </c>
      <c r="M946">
        <v>1</v>
      </c>
      <c r="N946" t="s">
        <v>47</v>
      </c>
      <c r="O946">
        <v>46</v>
      </c>
      <c r="P946" t="s">
        <v>29</v>
      </c>
      <c r="Q946" t="s">
        <v>55</v>
      </c>
      <c r="R946">
        <v>1</v>
      </c>
      <c r="S946" t="s">
        <v>32</v>
      </c>
      <c r="T946">
        <v>1</v>
      </c>
      <c r="U946" t="s">
        <v>29</v>
      </c>
      <c r="V946" t="s">
        <v>33</v>
      </c>
      <c r="W946" t="s">
        <v>34</v>
      </c>
    </row>
    <row r="947" spans="1:23">
      <c r="A947" t="s">
        <v>35</v>
      </c>
      <c r="B947">
        <v>48</v>
      </c>
      <c r="C947" t="str">
        <f t="shared" si="28"/>
        <v>up_2_years</v>
      </c>
      <c r="D947" t="s">
        <v>64</v>
      </c>
      <c r="E947" t="s">
        <v>50</v>
      </c>
      <c r="F947">
        <v>8358</v>
      </c>
      <c r="G947" t="str">
        <f t="shared" si="29"/>
        <v>up_2000</v>
      </c>
      <c r="H947" t="s">
        <v>52</v>
      </c>
      <c r="I947" t="s">
        <v>61</v>
      </c>
      <c r="J947">
        <v>1</v>
      </c>
      <c r="K947" t="s">
        <v>39</v>
      </c>
      <c r="L947" t="s">
        <v>29</v>
      </c>
      <c r="M947">
        <v>1</v>
      </c>
      <c r="N947" t="s">
        <v>54</v>
      </c>
      <c r="O947">
        <v>30</v>
      </c>
      <c r="P947" t="s">
        <v>29</v>
      </c>
      <c r="Q947" t="s">
        <v>31</v>
      </c>
      <c r="R947">
        <v>2</v>
      </c>
      <c r="S947" t="s">
        <v>32</v>
      </c>
      <c r="T947">
        <v>1</v>
      </c>
      <c r="U947" t="s">
        <v>29</v>
      </c>
      <c r="V947" t="s">
        <v>33</v>
      </c>
      <c r="W947" t="s">
        <v>34</v>
      </c>
    </row>
    <row r="948" spans="1:23">
      <c r="A948" t="s">
        <v>23</v>
      </c>
      <c r="B948">
        <v>24</v>
      </c>
      <c r="C948" t="str">
        <f t="shared" si="28"/>
        <v>1_2_years</v>
      </c>
      <c r="D948" t="s">
        <v>68</v>
      </c>
      <c r="E948" t="s">
        <v>45</v>
      </c>
      <c r="F948">
        <v>3349</v>
      </c>
      <c r="G948" t="str">
        <f t="shared" si="29"/>
        <v>up_2000</v>
      </c>
      <c r="H948" t="s">
        <v>52</v>
      </c>
      <c r="I948" t="s">
        <v>61</v>
      </c>
      <c r="J948">
        <v>4</v>
      </c>
      <c r="K948" t="s">
        <v>28</v>
      </c>
      <c r="L948" t="s">
        <v>29</v>
      </c>
      <c r="M948">
        <v>4</v>
      </c>
      <c r="N948" t="s">
        <v>51</v>
      </c>
      <c r="O948">
        <v>30</v>
      </c>
      <c r="P948" t="s">
        <v>29</v>
      </c>
      <c r="Q948" t="s">
        <v>48</v>
      </c>
      <c r="R948">
        <v>1</v>
      </c>
      <c r="S948" t="s">
        <v>32</v>
      </c>
      <c r="T948">
        <v>2</v>
      </c>
      <c r="U948" t="s">
        <v>33</v>
      </c>
      <c r="V948" t="s">
        <v>33</v>
      </c>
      <c r="W948" t="s">
        <v>40</v>
      </c>
    </row>
    <row r="949" spans="1:23">
      <c r="A949" t="s">
        <v>41</v>
      </c>
      <c r="B949">
        <v>12</v>
      </c>
      <c r="C949" t="str">
        <f t="shared" si="28"/>
        <v>lo_1_year</v>
      </c>
      <c r="D949" t="s">
        <v>36</v>
      </c>
      <c r="E949" t="s">
        <v>50</v>
      </c>
      <c r="F949">
        <v>2859</v>
      </c>
      <c r="G949" t="str">
        <f t="shared" si="29"/>
        <v>up_2000</v>
      </c>
      <c r="H949" t="s">
        <v>26</v>
      </c>
      <c r="I949" t="s">
        <v>59</v>
      </c>
      <c r="J949">
        <v>4</v>
      </c>
      <c r="K949" t="s">
        <v>28</v>
      </c>
      <c r="L949" t="s">
        <v>29</v>
      </c>
      <c r="M949">
        <v>4</v>
      </c>
      <c r="N949" t="s">
        <v>51</v>
      </c>
      <c r="O949">
        <v>38</v>
      </c>
      <c r="P949" t="s">
        <v>29</v>
      </c>
      <c r="Q949" t="s">
        <v>31</v>
      </c>
      <c r="R949">
        <v>1</v>
      </c>
      <c r="S949" t="s">
        <v>56</v>
      </c>
      <c r="T949">
        <v>1</v>
      </c>
      <c r="U949" t="s">
        <v>33</v>
      </c>
      <c r="V949" t="s">
        <v>33</v>
      </c>
      <c r="W949" t="s">
        <v>34</v>
      </c>
    </row>
    <row r="950" spans="1:23">
      <c r="A950" t="s">
        <v>41</v>
      </c>
      <c r="B950">
        <v>18</v>
      </c>
      <c r="C950" t="str">
        <f t="shared" si="28"/>
        <v>1_2_years</v>
      </c>
      <c r="D950" t="s">
        <v>36</v>
      </c>
      <c r="E950" t="s">
        <v>45</v>
      </c>
      <c r="F950">
        <v>1533</v>
      </c>
      <c r="G950" t="str">
        <f t="shared" si="29"/>
        <v>1000_2000</v>
      </c>
      <c r="H950" t="s">
        <v>37</v>
      </c>
      <c r="I950" t="s">
        <v>61</v>
      </c>
      <c r="J950">
        <v>4</v>
      </c>
      <c r="K950" t="s">
        <v>60</v>
      </c>
      <c r="L950" t="s">
        <v>70</v>
      </c>
      <c r="M950">
        <v>1</v>
      </c>
      <c r="N950" t="s">
        <v>47</v>
      </c>
      <c r="O950">
        <v>43</v>
      </c>
      <c r="P950" t="s">
        <v>29</v>
      </c>
      <c r="Q950" t="s">
        <v>31</v>
      </c>
      <c r="R950">
        <v>1</v>
      </c>
      <c r="S950" t="s">
        <v>44</v>
      </c>
      <c r="T950">
        <v>2</v>
      </c>
      <c r="U950" t="s">
        <v>29</v>
      </c>
      <c r="V950" t="s">
        <v>33</v>
      </c>
      <c r="W950" t="s">
        <v>40</v>
      </c>
    </row>
    <row r="951" spans="1:23">
      <c r="A951" t="s">
        <v>41</v>
      </c>
      <c r="B951">
        <v>24</v>
      </c>
      <c r="C951" t="str">
        <f t="shared" si="28"/>
        <v>1_2_years</v>
      </c>
      <c r="D951" t="s">
        <v>36</v>
      </c>
      <c r="E951" t="s">
        <v>25</v>
      </c>
      <c r="F951">
        <v>3621</v>
      </c>
      <c r="G951" t="str">
        <f t="shared" si="29"/>
        <v>up_2000</v>
      </c>
      <c r="H951" t="s">
        <v>63</v>
      </c>
      <c r="I951" t="s">
        <v>27</v>
      </c>
      <c r="J951">
        <v>2</v>
      </c>
      <c r="K951" t="s">
        <v>28</v>
      </c>
      <c r="L951" t="s">
        <v>29</v>
      </c>
      <c r="M951">
        <v>4</v>
      </c>
      <c r="N951" t="s">
        <v>54</v>
      </c>
      <c r="O951">
        <v>31</v>
      </c>
      <c r="P951" t="s">
        <v>29</v>
      </c>
      <c r="Q951" t="s">
        <v>31</v>
      </c>
      <c r="R951">
        <v>2</v>
      </c>
      <c r="S951" t="s">
        <v>32</v>
      </c>
      <c r="T951">
        <v>1</v>
      </c>
      <c r="U951" t="s">
        <v>29</v>
      </c>
      <c r="V951" t="s">
        <v>33</v>
      </c>
      <c r="W951" t="s">
        <v>40</v>
      </c>
    </row>
    <row r="952" spans="1:23">
      <c r="A952" t="s">
        <v>35</v>
      </c>
      <c r="B952">
        <v>18</v>
      </c>
      <c r="C952" t="str">
        <f t="shared" si="28"/>
        <v>1_2_years</v>
      </c>
      <c r="D952" t="s">
        <v>24</v>
      </c>
      <c r="E952" t="s">
        <v>62</v>
      </c>
      <c r="F952">
        <v>3590</v>
      </c>
      <c r="G952" t="str">
        <f t="shared" si="29"/>
        <v>up_2000</v>
      </c>
      <c r="H952" t="s">
        <v>37</v>
      </c>
      <c r="I952" t="s">
        <v>59</v>
      </c>
      <c r="J952">
        <v>3</v>
      </c>
      <c r="K952" t="s">
        <v>60</v>
      </c>
      <c r="L952" t="s">
        <v>29</v>
      </c>
      <c r="M952">
        <v>3</v>
      </c>
      <c r="N952" t="s">
        <v>54</v>
      </c>
      <c r="O952">
        <v>40</v>
      </c>
      <c r="P952" t="s">
        <v>29</v>
      </c>
      <c r="Q952" t="s">
        <v>31</v>
      </c>
      <c r="R952">
        <v>3</v>
      </c>
      <c r="S952" t="s">
        <v>73</v>
      </c>
      <c r="T952">
        <v>2</v>
      </c>
      <c r="U952" t="s">
        <v>33</v>
      </c>
      <c r="V952" t="s">
        <v>33</v>
      </c>
      <c r="W952" t="s">
        <v>34</v>
      </c>
    </row>
    <row r="953" spans="1:23">
      <c r="A953" t="s">
        <v>23</v>
      </c>
      <c r="B953">
        <v>36</v>
      </c>
      <c r="C953" t="str">
        <f t="shared" si="28"/>
        <v>up_2_years</v>
      </c>
      <c r="D953" t="s">
        <v>49</v>
      </c>
      <c r="E953" t="s">
        <v>62</v>
      </c>
      <c r="F953">
        <v>2145</v>
      </c>
      <c r="G953" t="str">
        <f t="shared" si="29"/>
        <v>up_2000</v>
      </c>
      <c r="H953" t="s">
        <v>37</v>
      </c>
      <c r="I953" t="s">
        <v>43</v>
      </c>
      <c r="J953">
        <v>2</v>
      </c>
      <c r="K953" t="s">
        <v>28</v>
      </c>
      <c r="L953" t="s">
        <v>29</v>
      </c>
      <c r="M953">
        <v>1</v>
      </c>
      <c r="N953" t="s">
        <v>54</v>
      </c>
      <c r="O953">
        <v>24</v>
      </c>
      <c r="P953" t="s">
        <v>29</v>
      </c>
      <c r="Q953" t="s">
        <v>31</v>
      </c>
      <c r="R953">
        <v>2</v>
      </c>
      <c r="S953" t="s">
        <v>32</v>
      </c>
      <c r="T953">
        <v>1</v>
      </c>
      <c r="U953" t="s">
        <v>33</v>
      </c>
      <c r="V953" t="s">
        <v>33</v>
      </c>
      <c r="W953" t="s">
        <v>40</v>
      </c>
    </row>
    <row r="954" spans="1:23">
      <c r="A954" t="s">
        <v>35</v>
      </c>
      <c r="B954">
        <v>24</v>
      </c>
      <c r="C954" t="str">
        <f t="shared" si="28"/>
        <v>1_2_years</v>
      </c>
      <c r="D954" t="s">
        <v>36</v>
      </c>
      <c r="E954" t="s">
        <v>53</v>
      </c>
      <c r="F954">
        <v>4113</v>
      </c>
      <c r="G954" t="str">
        <f t="shared" si="29"/>
        <v>up_2000</v>
      </c>
      <c r="H954" t="s">
        <v>52</v>
      </c>
      <c r="I954" t="s">
        <v>61</v>
      </c>
      <c r="J954">
        <v>3</v>
      </c>
      <c r="K954" t="s">
        <v>39</v>
      </c>
      <c r="L954" t="s">
        <v>29</v>
      </c>
      <c r="M954">
        <v>4</v>
      </c>
      <c r="N954" t="s">
        <v>54</v>
      </c>
      <c r="O954">
        <v>28</v>
      </c>
      <c r="P954" t="s">
        <v>29</v>
      </c>
      <c r="Q954" t="s">
        <v>55</v>
      </c>
      <c r="R954">
        <v>1</v>
      </c>
      <c r="S954" t="s">
        <v>32</v>
      </c>
      <c r="T954">
        <v>1</v>
      </c>
      <c r="U954" t="s">
        <v>29</v>
      </c>
      <c r="V954" t="s">
        <v>33</v>
      </c>
      <c r="W954" t="s">
        <v>40</v>
      </c>
    </row>
    <row r="955" spans="1:23">
      <c r="A955" t="s">
        <v>41</v>
      </c>
      <c r="B955">
        <v>36</v>
      </c>
      <c r="C955" t="str">
        <f t="shared" si="28"/>
        <v>up_2_years</v>
      </c>
      <c r="D955" t="s">
        <v>36</v>
      </c>
      <c r="E955" t="s">
        <v>45</v>
      </c>
      <c r="F955">
        <v>10974</v>
      </c>
      <c r="G955" t="str">
        <f t="shared" si="29"/>
        <v>up_2000</v>
      </c>
      <c r="H955" t="s">
        <v>37</v>
      </c>
      <c r="I955" t="s">
        <v>59</v>
      </c>
      <c r="J955">
        <v>4</v>
      </c>
      <c r="K955" t="s">
        <v>39</v>
      </c>
      <c r="L955" t="s">
        <v>29</v>
      </c>
      <c r="M955">
        <v>2</v>
      </c>
      <c r="N955" t="s">
        <v>54</v>
      </c>
      <c r="O955">
        <v>26</v>
      </c>
      <c r="P955" t="s">
        <v>29</v>
      </c>
      <c r="Q955" t="s">
        <v>31</v>
      </c>
      <c r="R955">
        <v>2</v>
      </c>
      <c r="S955" t="s">
        <v>56</v>
      </c>
      <c r="T955">
        <v>1</v>
      </c>
      <c r="U955" t="s">
        <v>33</v>
      </c>
      <c r="V955" t="s">
        <v>33</v>
      </c>
      <c r="W955" t="s">
        <v>40</v>
      </c>
    </row>
    <row r="956" spans="1:23">
      <c r="A956" t="s">
        <v>23</v>
      </c>
      <c r="B956">
        <v>12</v>
      </c>
      <c r="C956" t="str">
        <f t="shared" si="28"/>
        <v>lo_1_year</v>
      </c>
      <c r="D956" t="s">
        <v>36</v>
      </c>
      <c r="E956" t="s">
        <v>50</v>
      </c>
      <c r="F956">
        <v>1893</v>
      </c>
      <c r="G956" t="str">
        <f t="shared" si="29"/>
        <v>1000_2000</v>
      </c>
      <c r="H956" t="s">
        <v>37</v>
      </c>
      <c r="I956" t="s">
        <v>38</v>
      </c>
      <c r="J956">
        <v>4</v>
      </c>
      <c r="K956" t="s">
        <v>39</v>
      </c>
      <c r="L956" t="s">
        <v>46</v>
      </c>
      <c r="M956">
        <v>4</v>
      </c>
      <c r="N956" t="s">
        <v>47</v>
      </c>
      <c r="O956">
        <v>29</v>
      </c>
      <c r="P956" t="s">
        <v>29</v>
      </c>
      <c r="Q956" t="s">
        <v>31</v>
      </c>
      <c r="R956">
        <v>1</v>
      </c>
      <c r="S956" t="s">
        <v>32</v>
      </c>
      <c r="T956">
        <v>1</v>
      </c>
      <c r="U956" t="s">
        <v>33</v>
      </c>
      <c r="V956" t="s">
        <v>33</v>
      </c>
      <c r="W956" t="s">
        <v>34</v>
      </c>
    </row>
    <row r="957" spans="1:23">
      <c r="A957" t="s">
        <v>23</v>
      </c>
      <c r="B957">
        <v>24</v>
      </c>
      <c r="C957" t="str">
        <f t="shared" si="28"/>
        <v>1_2_years</v>
      </c>
      <c r="D957" t="s">
        <v>24</v>
      </c>
      <c r="E957" t="s">
        <v>25</v>
      </c>
      <c r="F957">
        <v>1231</v>
      </c>
      <c r="G957" t="str">
        <f t="shared" si="29"/>
        <v>1000_2000</v>
      </c>
      <c r="H957" t="s">
        <v>57</v>
      </c>
      <c r="I957" t="s">
        <v>27</v>
      </c>
      <c r="J957">
        <v>4</v>
      </c>
      <c r="K957" t="s">
        <v>39</v>
      </c>
      <c r="L957" t="s">
        <v>29</v>
      </c>
      <c r="M957">
        <v>4</v>
      </c>
      <c r="N957" t="s">
        <v>47</v>
      </c>
      <c r="O957">
        <v>57</v>
      </c>
      <c r="P957" t="s">
        <v>29</v>
      </c>
      <c r="Q957" t="s">
        <v>55</v>
      </c>
      <c r="R957">
        <v>2</v>
      </c>
      <c r="S957" t="s">
        <v>56</v>
      </c>
      <c r="T957">
        <v>1</v>
      </c>
      <c r="U957" t="s">
        <v>33</v>
      </c>
      <c r="V957" t="s">
        <v>33</v>
      </c>
      <c r="W957" t="s">
        <v>34</v>
      </c>
    </row>
    <row r="958" spans="1:23">
      <c r="A958" t="s">
        <v>67</v>
      </c>
      <c r="B958">
        <v>30</v>
      </c>
      <c r="C958" t="str">
        <f t="shared" si="28"/>
        <v>up_2_years</v>
      </c>
      <c r="D958" t="s">
        <v>24</v>
      </c>
      <c r="E958" t="s">
        <v>25</v>
      </c>
      <c r="F958">
        <v>3656</v>
      </c>
      <c r="G958" t="str">
        <f t="shared" si="29"/>
        <v>up_2000</v>
      </c>
      <c r="H958" t="s">
        <v>26</v>
      </c>
      <c r="I958" t="s">
        <v>27</v>
      </c>
      <c r="J958">
        <v>4</v>
      </c>
      <c r="K958" t="s">
        <v>28</v>
      </c>
      <c r="L958" t="s">
        <v>29</v>
      </c>
      <c r="M958">
        <v>4</v>
      </c>
      <c r="N958" t="s">
        <v>47</v>
      </c>
      <c r="O958">
        <v>49</v>
      </c>
      <c r="P958" t="s">
        <v>69</v>
      </c>
      <c r="Q958" t="s">
        <v>31</v>
      </c>
      <c r="R958">
        <v>2</v>
      </c>
      <c r="S958" t="s">
        <v>44</v>
      </c>
      <c r="T958">
        <v>1</v>
      </c>
      <c r="U958" t="s">
        <v>29</v>
      </c>
      <c r="V958" t="s">
        <v>33</v>
      </c>
      <c r="W958" t="s">
        <v>34</v>
      </c>
    </row>
    <row r="959" spans="1:23">
      <c r="A959" t="s">
        <v>35</v>
      </c>
      <c r="B959">
        <v>9</v>
      </c>
      <c r="C959" t="str">
        <f t="shared" si="28"/>
        <v>lo_1_year</v>
      </c>
      <c r="D959" t="s">
        <v>24</v>
      </c>
      <c r="E959" t="s">
        <v>25</v>
      </c>
      <c r="F959">
        <v>1154</v>
      </c>
      <c r="G959" t="str">
        <f t="shared" si="29"/>
        <v>1000_2000</v>
      </c>
      <c r="H959" t="s">
        <v>37</v>
      </c>
      <c r="I959" t="s">
        <v>27</v>
      </c>
      <c r="J959">
        <v>2</v>
      </c>
      <c r="K959" t="s">
        <v>28</v>
      </c>
      <c r="L959" t="s">
        <v>29</v>
      </c>
      <c r="M959">
        <v>4</v>
      </c>
      <c r="N959" t="s">
        <v>30</v>
      </c>
      <c r="O959">
        <v>37</v>
      </c>
      <c r="P959" t="s">
        <v>29</v>
      </c>
      <c r="Q959" t="s">
        <v>31</v>
      </c>
      <c r="R959">
        <v>3</v>
      </c>
      <c r="S959" t="s">
        <v>44</v>
      </c>
      <c r="T959">
        <v>1</v>
      </c>
      <c r="U959" t="s">
        <v>29</v>
      </c>
      <c r="V959" t="s">
        <v>33</v>
      </c>
      <c r="W959" t="s">
        <v>34</v>
      </c>
    </row>
    <row r="960" spans="1:23">
      <c r="A960" t="s">
        <v>23</v>
      </c>
      <c r="B960">
        <v>28</v>
      </c>
      <c r="C960" t="str">
        <f t="shared" si="28"/>
        <v>up_2_years</v>
      </c>
      <c r="D960" t="s">
        <v>36</v>
      </c>
      <c r="E960" t="s">
        <v>50</v>
      </c>
      <c r="F960">
        <v>4006</v>
      </c>
      <c r="G960" t="str">
        <f t="shared" si="29"/>
        <v>up_2000</v>
      </c>
      <c r="H960" t="s">
        <v>37</v>
      </c>
      <c r="I960" t="s">
        <v>38</v>
      </c>
      <c r="J960">
        <v>3</v>
      </c>
      <c r="K960" t="s">
        <v>28</v>
      </c>
      <c r="L960" t="s">
        <v>29</v>
      </c>
      <c r="M960">
        <v>2</v>
      </c>
      <c r="N960" t="s">
        <v>54</v>
      </c>
      <c r="O960">
        <v>45</v>
      </c>
      <c r="P960" t="s">
        <v>29</v>
      </c>
      <c r="Q960" t="s">
        <v>31</v>
      </c>
      <c r="R960">
        <v>1</v>
      </c>
      <c r="S960" t="s">
        <v>44</v>
      </c>
      <c r="T960">
        <v>1</v>
      </c>
      <c r="U960" t="s">
        <v>29</v>
      </c>
      <c r="V960" t="s">
        <v>33</v>
      </c>
      <c r="W960" t="s">
        <v>40</v>
      </c>
    </row>
    <row r="961" spans="1:23">
      <c r="A961" t="s">
        <v>35</v>
      </c>
      <c r="B961">
        <v>24</v>
      </c>
      <c r="C961" t="str">
        <f t="shared" si="28"/>
        <v>1_2_years</v>
      </c>
      <c r="D961" t="s">
        <v>36</v>
      </c>
      <c r="E961" t="s">
        <v>45</v>
      </c>
      <c r="F961">
        <v>3069</v>
      </c>
      <c r="G961" t="str">
        <f t="shared" si="29"/>
        <v>up_2000</v>
      </c>
      <c r="H961" t="s">
        <v>63</v>
      </c>
      <c r="I961" t="s">
        <v>27</v>
      </c>
      <c r="J961">
        <v>4</v>
      </c>
      <c r="K961" t="s">
        <v>28</v>
      </c>
      <c r="L961" t="s">
        <v>29</v>
      </c>
      <c r="M961">
        <v>4</v>
      </c>
      <c r="N961" t="s">
        <v>51</v>
      </c>
      <c r="O961">
        <v>30</v>
      </c>
      <c r="P961" t="s">
        <v>29</v>
      </c>
      <c r="Q961" t="s">
        <v>48</v>
      </c>
      <c r="R961">
        <v>1</v>
      </c>
      <c r="S961" t="s">
        <v>32</v>
      </c>
      <c r="T961">
        <v>1</v>
      </c>
      <c r="U961" t="s">
        <v>29</v>
      </c>
      <c r="V961" t="s">
        <v>33</v>
      </c>
      <c r="W961" t="s">
        <v>34</v>
      </c>
    </row>
    <row r="962" spans="1:23">
      <c r="A962" t="s">
        <v>41</v>
      </c>
      <c r="B962">
        <v>6</v>
      </c>
      <c r="C962" t="str">
        <f t="shared" ref="C962:C1001" si="30">IF(B962&lt;=12,"lo_1_year",IF(B962&lt;=24,"1_2_years","up_2_years"))</f>
        <v>lo_1_year</v>
      </c>
      <c r="D962" t="s">
        <v>24</v>
      </c>
      <c r="E962" t="s">
        <v>25</v>
      </c>
      <c r="F962">
        <v>1740</v>
      </c>
      <c r="G962" t="str">
        <f t="shared" ref="G962:G1001" si="31">IF(F962&lt;=1000,"lo_1000",IF(F962&lt;=2000,"1000_2000","up_2000"))</f>
        <v>1000_2000</v>
      </c>
      <c r="H962" t="s">
        <v>37</v>
      </c>
      <c r="I962" t="s">
        <v>27</v>
      </c>
      <c r="J962">
        <v>2</v>
      </c>
      <c r="K962" t="s">
        <v>60</v>
      </c>
      <c r="L962" t="s">
        <v>29</v>
      </c>
      <c r="M962">
        <v>2</v>
      </c>
      <c r="N962" t="s">
        <v>30</v>
      </c>
      <c r="O962">
        <v>30</v>
      </c>
      <c r="P962" t="s">
        <v>29</v>
      </c>
      <c r="Q962" t="s">
        <v>55</v>
      </c>
      <c r="R962">
        <v>2</v>
      </c>
      <c r="S962" t="s">
        <v>32</v>
      </c>
      <c r="T962">
        <v>1</v>
      </c>
      <c r="U962" t="s">
        <v>29</v>
      </c>
      <c r="V962" t="s">
        <v>33</v>
      </c>
      <c r="W962" t="s">
        <v>34</v>
      </c>
    </row>
    <row r="963" spans="1:23">
      <c r="A963" t="s">
        <v>35</v>
      </c>
      <c r="B963">
        <v>21</v>
      </c>
      <c r="C963" t="str">
        <f t="shared" si="30"/>
        <v>1_2_years</v>
      </c>
      <c r="D963" t="s">
        <v>49</v>
      </c>
      <c r="E963" t="s">
        <v>50</v>
      </c>
      <c r="F963">
        <v>2353</v>
      </c>
      <c r="G963" t="str">
        <f t="shared" si="31"/>
        <v>up_2000</v>
      </c>
      <c r="H963" t="s">
        <v>37</v>
      </c>
      <c r="I963" t="s">
        <v>38</v>
      </c>
      <c r="J963">
        <v>1</v>
      </c>
      <c r="K963" t="s">
        <v>58</v>
      </c>
      <c r="L963" t="s">
        <v>29</v>
      </c>
      <c r="M963">
        <v>4</v>
      </c>
      <c r="N963" t="s">
        <v>47</v>
      </c>
      <c r="O963">
        <v>47</v>
      </c>
      <c r="P963" t="s">
        <v>29</v>
      </c>
      <c r="Q963" t="s">
        <v>31</v>
      </c>
      <c r="R963">
        <v>2</v>
      </c>
      <c r="S963" t="s">
        <v>32</v>
      </c>
      <c r="T963">
        <v>1</v>
      </c>
      <c r="U963" t="s">
        <v>29</v>
      </c>
      <c r="V963" t="s">
        <v>33</v>
      </c>
      <c r="W963" t="s">
        <v>34</v>
      </c>
    </row>
    <row r="964" spans="1:23">
      <c r="A964" t="s">
        <v>41</v>
      </c>
      <c r="B964">
        <v>15</v>
      </c>
      <c r="C964" t="str">
        <f t="shared" si="30"/>
        <v>1_2_years</v>
      </c>
      <c r="D964" t="s">
        <v>36</v>
      </c>
      <c r="E964" t="s">
        <v>50</v>
      </c>
      <c r="F964">
        <v>3556</v>
      </c>
      <c r="G964" t="str">
        <f t="shared" si="31"/>
        <v>up_2000</v>
      </c>
      <c r="H964" t="s">
        <v>26</v>
      </c>
      <c r="I964" t="s">
        <v>38</v>
      </c>
      <c r="J964">
        <v>3</v>
      </c>
      <c r="K964" t="s">
        <v>28</v>
      </c>
      <c r="L964" t="s">
        <v>29</v>
      </c>
      <c r="M964">
        <v>2</v>
      </c>
      <c r="N964" t="s">
        <v>51</v>
      </c>
      <c r="O964">
        <v>29</v>
      </c>
      <c r="P964" t="s">
        <v>29</v>
      </c>
      <c r="Q964" t="s">
        <v>31</v>
      </c>
      <c r="R964">
        <v>1</v>
      </c>
      <c r="S964" t="s">
        <v>32</v>
      </c>
      <c r="T964">
        <v>1</v>
      </c>
      <c r="U964" t="s">
        <v>29</v>
      </c>
      <c r="V964" t="s">
        <v>33</v>
      </c>
      <c r="W964" t="s">
        <v>34</v>
      </c>
    </row>
    <row r="965" spans="1:23">
      <c r="A965" t="s">
        <v>41</v>
      </c>
      <c r="B965">
        <v>24</v>
      </c>
      <c r="C965" t="str">
        <f t="shared" si="30"/>
        <v>1_2_years</v>
      </c>
      <c r="D965" t="s">
        <v>36</v>
      </c>
      <c r="E965" t="s">
        <v>25</v>
      </c>
      <c r="F965">
        <v>2397</v>
      </c>
      <c r="G965" t="str">
        <f t="shared" si="31"/>
        <v>up_2000</v>
      </c>
      <c r="H965" t="s">
        <v>52</v>
      </c>
      <c r="I965" t="s">
        <v>27</v>
      </c>
      <c r="J965">
        <v>3</v>
      </c>
      <c r="K965" t="s">
        <v>28</v>
      </c>
      <c r="L965" t="s">
        <v>29</v>
      </c>
      <c r="M965">
        <v>2</v>
      </c>
      <c r="N965" t="s">
        <v>54</v>
      </c>
      <c r="O965">
        <v>35</v>
      </c>
      <c r="P965" t="s">
        <v>65</v>
      </c>
      <c r="Q965" t="s">
        <v>31</v>
      </c>
      <c r="R965">
        <v>2</v>
      </c>
      <c r="S965" t="s">
        <v>32</v>
      </c>
      <c r="T965">
        <v>1</v>
      </c>
      <c r="U965" t="s">
        <v>33</v>
      </c>
      <c r="V965" t="s">
        <v>33</v>
      </c>
      <c r="W965" t="s">
        <v>40</v>
      </c>
    </row>
    <row r="966" spans="1:23">
      <c r="A966" t="s">
        <v>35</v>
      </c>
      <c r="B966">
        <v>6</v>
      </c>
      <c r="C966" t="str">
        <f t="shared" si="30"/>
        <v>lo_1_year</v>
      </c>
      <c r="D966" t="s">
        <v>36</v>
      </c>
      <c r="E966" t="s">
        <v>72</v>
      </c>
      <c r="F966">
        <v>454</v>
      </c>
      <c r="G966" t="str">
        <f t="shared" si="31"/>
        <v>lo_1000</v>
      </c>
      <c r="H966" t="s">
        <v>37</v>
      </c>
      <c r="I966" t="s">
        <v>61</v>
      </c>
      <c r="J966">
        <v>3</v>
      </c>
      <c r="K966" t="s">
        <v>60</v>
      </c>
      <c r="L966" t="s">
        <v>29</v>
      </c>
      <c r="M966">
        <v>1</v>
      </c>
      <c r="N966" t="s">
        <v>47</v>
      </c>
      <c r="O966">
        <v>22</v>
      </c>
      <c r="P966" t="s">
        <v>29</v>
      </c>
      <c r="Q966" t="s">
        <v>31</v>
      </c>
      <c r="R966">
        <v>1</v>
      </c>
      <c r="S966" t="s">
        <v>44</v>
      </c>
      <c r="T966">
        <v>1</v>
      </c>
      <c r="U966" t="s">
        <v>29</v>
      </c>
      <c r="V966" t="s">
        <v>33</v>
      </c>
      <c r="W966" t="s">
        <v>34</v>
      </c>
    </row>
    <row r="967" spans="1:23">
      <c r="A967" t="s">
        <v>35</v>
      </c>
      <c r="B967">
        <v>30</v>
      </c>
      <c r="C967" t="str">
        <f t="shared" si="30"/>
        <v>up_2_years</v>
      </c>
      <c r="D967" t="s">
        <v>36</v>
      </c>
      <c r="E967" t="s">
        <v>25</v>
      </c>
      <c r="F967">
        <v>1715</v>
      </c>
      <c r="G967" t="str">
        <f t="shared" si="31"/>
        <v>1000_2000</v>
      </c>
      <c r="H967" t="s">
        <v>26</v>
      </c>
      <c r="I967" t="s">
        <v>38</v>
      </c>
      <c r="J967">
        <v>4</v>
      </c>
      <c r="K967" t="s">
        <v>39</v>
      </c>
      <c r="L967" t="s">
        <v>29</v>
      </c>
      <c r="M967">
        <v>1</v>
      </c>
      <c r="N967" t="s">
        <v>54</v>
      </c>
      <c r="O967">
        <v>26</v>
      </c>
      <c r="P967" t="s">
        <v>29</v>
      </c>
      <c r="Q967" t="s">
        <v>31</v>
      </c>
      <c r="R967">
        <v>1</v>
      </c>
      <c r="S967" t="s">
        <v>32</v>
      </c>
      <c r="T967">
        <v>1</v>
      </c>
      <c r="U967" t="s">
        <v>29</v>
      </c>
      <c r="V967" t="s">
        <v>33</v>
      </c>
      <c r="W967" t="s">
        <v>34</v>
      </c>
    </row>
    <row r="968" spans="1:23">
      <c r="A968" t="s">
        <v>35</v>
      </c>
      <c r="B968">
        <v>27</v>
      </c>
      <c r="C968" t="str">
        <f t="shared" si="30"/>
        <v>up_2_years</v>
      </c>
      <c r="D968" t="s">
        <v>24</v>
      </c>
      <c r="E968" t="s">
        <v>25</v>
      </c>
      <c r="F968">
        <v>2520</v>
      </c>
      <c r="G968" t="str">
        <f t="shared" si="31"/>
        <v>up_2000</v>
      </c>
      <c r="H968" t="s">
        <v>52</v>
      </c>
      <c r="I968" t="s">
        <v>38</v>
      </c>
      <c r="J968">
        <v>4</v>
      </c>
      <c r="K968" t="s">
        <v>28</v>
      </c>
      <c r="L968" t="s">
        <v>29</v>
      </c>
      <c r="M968">
        <v>2</v>
      </c>
      <c r="N968" t="s">
        <v>47</v>
      </c>
      <c r="O968">
        <v>23</v>
      </c>
      <c r="P968" t="s">
        <v>29</v>
      </c>
      <c r="Q968" t="s">
        <v>31</v>
      </c>
      <c r="R968">
        <v>2</v>
      </c>
      <c r="S968" t="s">
        <v>44</v>
      </c>
      <c r="T968">
        <v>1</v>
      </c>
      <c r="U968" t="s">
        <v>29</v>
      </c>
      <c r="V968" t="s">
        <v>33</v>
      </c>
      <c r="W968" t="s">
        <v>40</v>
      </c>
    </row>
    <row r="969" spans="1:23">
      <c r="A969" t="s">
        <v>41</v>
      </c>
      <c r="B969">
        <v>15</v>
      </c>
      <c r="C969" t="str">
        <f t="shared" si="30"/>
        <v>1_2_years</v>
      </c>
      <c r="D969" t="s">
        <v>36</v>
      </c>
      <c r="E969" t="s">
        <v>25</v>
      </c>
      <c r="F969">
        <v>3568</v>
      </c>
      <c r="G969" t="str">
        <f t="shared" si="31"/>
        <v>up_2000</v>
      </c>
      <c r="H969" t="s">
        <v>37</v>
      </c>
      <c r="I969" t="s">
        <v>27</v>
      </c>
      <c r="J969">
        <v>4</v>
      </c>
      <c r="K969" t="s">
        <v>39</v>
      </c>
      <c r="L969" t="s">
        <v>29</v>
      </c>
      <c r="M969">
        <v>2</v>
      </c>
      <c r="N969" t="s">
        <v>54</v>
      </c>
      <c r="O969">
        <v>54</v>
      </c>
      <c r="P969" t="s">
        <v>65</v>
      </c>
      <c r="Q969" t="s">
        <v>55</v>
      </c>
      <c r="R969">
        <v>1</v>
      </c>
      <c r="S969" t="s">
        <v>56</v>
      </c>
      <c r="T969">
        <v>1</v>
      </c>
      <c r="U969" t="s">
        <v>33</v>
      </c>
      <c r="V969" t="s">
        <v>33</v>
      </c>
      <c r="W969" t="s">
        <v>34</v>
      </c>
    </row>
    <row r="970" spans="1:23">
      <c r="A970" t="s">
        <v>41</v>
      </c>
      <c r="B970">
        <v>42</v>
      </c>
      <c r="C970" t="str">
        <f t="shared" si="30"/>
        <v>up_2_years</v>
      </c>
      <c r="D970" t="s">
        <v>36</v>
      </c>
      <c r="E970" t="s">
        <v>25</v>
      </c>
      <c r="F970">
        <v>7166</v>
      </c>
      <c r="G970" t="str">
        <f t="shared" si="31"/>
        <v>up_2000</v>
      </c>
      <c r="H970" t="s">
        <v>26</v>
      </c>
      <c r="I970" t="s">
        <v>43</v>
      </c>
      <c r="J970">
        <v>2</v>
      </c>
      <c r="K970" t="s">
        <v>60</v>
      </c>
      <c r="L970" t="s">
        <v>29</v>
      </c>
      <c r="M970">
        <v>4</v>
      </c>
      <c r="N970" t="s">
        <v>47</v>
      </c>
      <c r="O970">
        <v>29</v>
      </c>
      <c r="P970" t="s">
        <v>29</v>
      </c>
      <c r="Q970" t="s">
        <v>55</v>
      </c>
      <c r="R970">
        <v>1</v>
      </c>
      <c r="S970" t="s">
        <v>32</v>
      </c>
      <c r="T970">
        <v>1</v>
      </c>
      <c r="U970" t="s">
        <v>33</v>
      </c>
      <c r="V970" t="s">
        <v>33</v>
      </c>
      <c r="W970" t="s">
        <v>34</v>
      </c>
    </row>
    <row r="971" spans="1:23">
      <c r="A971" t="s">
        <v>23</v>
      </c>
      <c r="B971">
        <v>11</v>
      </c>
      <c r="C971" t="str">
        <f t="shared" si="30"/>
        <v>lo_1_year</v>
      </c>
      <c r="D971" t="s">
        <v>24</v>
      </c>
      <c r="E971" t="s">
        <v>50</v>
      </c>
      <c r="F971">
        <v>3939</v>
      </c>
      <c r="G971" t="str">
        <f t="shared" si="31"/>
        <v>up_2000</v>
      </c>
      <c r="H971" t="s">
        <v>37</v>
      </c>
      <c r="I971" t="s">
        <v>38</v>
      </c>
      <c r="J971">
        <v>1</v>
      </c>
      <c r="K971" t="s">
        <v>28</v>
      </c>
      <c r="L971" t="s">
        <v>29</v>
      </c>
      <c r="M971">
        <v>2</v>
      </c>
      <c r="N971" t="s">
        <v>30</v>
      </c>
      <c r="O971">
        <v>40</v>
      </c>
      <c r="P971" t="s">
        <v>29</v>
      </c>
      <c r="Q971" t="s">
        <v>31</v>
      </c>
      <c r="R971">
        <v>2</v>
      </c>
      <c r="S971" t="s">
        <v>44</v>
      </c>
      <c r="T971">
        <v>2</v>
      </c>
      <c r="U971" t="s">
        <v>29</v>
      </c>
      <c r="V971" t="s">
        <v>33</v>
      </c>
      <c r="W971" t="s">
        <v>34</v>
      </c>
    </row>
    <row r="972" spans="1:23">
      <c r="A972" t="s">
        <v>35</v>
      </c>
      <c r="B972">
        <v>15</v>
      </c>
      <c r="C972" t="str">
        <f t="shared" si="30"/>
        <v>1_2_years</v>
      </c>
      <c r="D972" t="s">
        <v>36</v>
      </c>
      <c r="E972" t="s">
        <v>72</v>
      </c>
      <c r="F972">
        <v>1514</v>
      </c>
      <c r="G972" t="str">
        <f t="shared" si="31"/>
        <v>1000_2000</v>
      </c>
      <c r="H972" t="s">
        <v>63</v>
      </c>
      <c r="I972" t="s">
        <v>38</v>
      </c>
      <c r="J972">
        <v>4</v>
      </c>
      <c r="K972" t="s">
        <v>28</v>
      </c>
      <c r="L972" t="s">
        <v>46</v>
      </c>
      <c r="M972">
        <v>2</v>
      </c>
      <c r="N972" t="s">
        <v>30</v>
      </c>
      <c r="O972">
        <v>22</v>
      </c>
      <c r="P972" t="s">
        <v>29</v>
      </c>
      <c r="Q972" t="s">
        <v>31</v>
      </c>
      <c r="R972">
        <v>1</v>
      </c>
      <c r="S972" t="s">
        <v>32</v>
      </c>
      <c r="T972">
        <v>1</v>
      </c>
      <c r="U972" t="s">
        <v>29</v>
      </c>
      <c r="V972" t="s">
        <v>33</v>
      </c>
      <c r="W972" t="s">
        <v>34</v>
      </c>
    </row>
    <row r="973" spans="1:23">
      <c r="A973" t="s">
        <v>41</v>
      </c>
      <c r="B973">
        <v>24</v>
      </c>
      <c r="C973" t="str">
        <f t="shared" si="30"/>
        <v>1_2_years</v>
      </c>
      <c r="D973" t="s">
        <v>36</v>
      </c>
      <c r="E973" t="s">
        <v>50</v>
      </c>
      <c r="F973">
        <v>7393</v>
      </c>
      <c r="G973" t="str">
        <f t="shared" si="31"/>
        <v>up_2000</v>
      </c>
      <c r="H973" t="s">
        <v>37</v>
      </c>
      <c r="I973" t="s">
        <v>38</v>
      </c>
      <c r="J973">
        <v>1</v>
      </c>
      <c r="K973" t="s">
        <v>28</v>
      </c>
      <c r="L973" t="s">
        <v>29</v>
      </c>
      <c r="M973">
        <v>4</v>
      </c>
      <c r="N973" t="s">
        <v>47</v>
      </c>
      <c r="O973">
        <v>43</v>
      </c>
      <c r="P973" t="s">
        <v>29</v>
      </c>
      <c r="Q973" t="s">
        <v>31</v>
      </c>
      <c r="R973">
        <v>1</v>
      </c>
      <c r="S973" t="s">
        <v>44</v>
      </c>
      <c r="T973">
        <v>2</v>
      </c>
      <c r="U973" t="s">
        <v>29</v>
      </c>
      <c r="V973" t="s">
        <v>33</v>
      </c>
      <c r="W973" t="s">
        <v>34</v>
      </c>
    </row>
    <row r="974" spans="1:23">
      <c r="A974" t="s">
        <v>23</v>
      </c>
      <c r="B974">
        <v>24</v>
      </c>
      <c r="C974" t="str">
        <f t="shared" si="30"/>
        <v>1_2_years</v>
      </c>
      <c r="D974" t="s">
        <v>68</v>
      </c>
      <c r="E974" t="s">
        <v>50</v>
      </c>
      <c r="F974">
        <v>1193</v>
      </c>
      <c r="G974" t="str">
        <f t="shared" si="31"/>
        <v>1000_2000</v>
      </c>
      <c r="H974" t="s">
        <v>37</v>
      </c>
      <c r="I974" t="s">
        <v>59</v>
      </c>
      <c r="J974">
        <v>1</v>
      </c>
      <c r="K974" t="s">
        <v>39</v>
      </c>
      <c r="L974" t="s">
        <v>70</v>
      </c>
      <c r="M974">
        <v>4</v>
      </c>
      <c r="N974" t="s">
        <v>51</v>
      </c>
      <c r="O974">
        <v>29</v>
      </c>
      <c r="P974" t="s">
        <v>29</v>
      </c>
      <c r="Q974" t="s">
        <v>55</v>
      </c>
      <c r="R974">
        <v>2</v>
      </c>
      <c r="S974" t="s">
        <v>73</v>
      </c>
      <c r="T974">
        <v>1</v>
      </c>
      <c r="U974" t="s">
        <v>29</v>
      </c>
      <c r="V974" t="s">
        <v>33</v>
      </c>
      <c r="W974" t="s">
        <v>40</v>
      </c>
    </row>
    <row r="975" spans="1:23">
      <c r="A975" t="s">
        <v>23</v>
      </c>
      <c r="B975">
        <v>60</v>
      </c>
      <c r="C975" t="str">
        <f t="shared" si="30"/>
        <v>up_2_years</v>
      </c>
      <c r="D975" t="s">
        <v>36</v>
      </c>
      <c r="E975" t="s">
        <v>62</v>
      </c>
      <c r="F975">
        <v>7297</v>
      </c>
      <c r="G975" t="str">
        <f t="shared" si="31"/>
        <v>up_2000</v>
      </c>
      <c r="H975" t="s">
        <v>37</v>
      </c>
      <c r="I975" t="s">
        <v>27</v>
      </c>
      <c r="J975">
        <v>4</v>
      </c>
      <c r="K975" t="s">
        <v>28</v>
      </c>
      <c r="L975" t="s">
        <v>70</v>
      </c>
      <c r="M975">
        <v>4</v>
      </c>
      <c r="N975" t="s">
        <v>51</v>
      </c>
      <c r="O975">
        <v>36</v>
      </c>
      <c r="P975" t="s">
        <v>29</v>
      </c>
      <c r="Q975" t="s">
        <v>55</v>
      </c>
      <c r="R975">
        <v>1</v>
      </c>
      <c r="S975" t="s">
        <v>32</v>
      </c>
      <c r="T975">
        <v>1</v>
      </c>
      <c r="U975" t="s">
        <v>29</v>
      </c>
      <c r="V975" t="s">
        <v>33</v>
      </c>
      <c r="W975" t="s">
        <v>40</v>
      </c>
    </row>
    <row r="976" spans="1:23">
      <c r="A976" t="s">
        <v>41</v>
      </c>
      <c r="B976">
        <v>30</v>
      </c>
      <c r="C976" t="str">
        <f t="shared" si="30"/>
        <v>up_2_years</v>
      </c>
      <c r="D976" t="s">
        <v>24</v>
      </c>
      <c r="E976" t="s">
        <v>25</v>
      </c>
      <c r="F976">
        <v>2831</v>
      </c>
      <c r="G976" t="str">
        <f t="shared" si="31"/>
        <v>up_2000</v>
      </c>
      <c r="H976" t="s">
        <v>37</v>
      </c>
      <c r="I976" t="s">
        <v>38</v>
      </c>
      <c r="J976">
        <v>4</v>
      </c>
      <c r="K976" t="s">
        <v>39</v>
      </c>
      <c r="L976" t="s">
        <v>29</v>
      </c>
      <c r="M976">
        <v>2</v>
      </c>
      <c r="N976" t="s">
        <v>54</v>
      </c>
      <c r="O976">
        <v>33</v>
      </c>
      <c r="P976" t="s">
        <v>29</v>
      </c>
      <c r="Q976" t="s">
        <v>31</v>
      </c>
      <c r="R976">
        <v>1</v>
      </c>
      <c r="S976" t="s">
        <v>32</v>
      </c>
      <c r="T976">
        <v>1</v>
      </c>
      <c r="U976" t="s">
        <v>33</v>
      </c>
      <c r="V976" t="s">
        <v>33</v>
      </c>
      <c r="W976" t="s">
        <v>34</v>
      </c>
    </row>
    <row r="977" spans="1:23">
      <c r="A977" t="s">
        <v>67</v>
      </c>
      <c r="B977">
        <v>24</v>
      </c>
      <c r="C977" t="str">
        <f t="shared" si="30"/>
        <v>1_2_years</v>
      </c>
      <c r="D977" t="s">
        <v>36</v>
      </c>
      <c r="E977" t="s">
        <v>25</v>
      </c>
      <c r="F977">
        <v>1258</v>
      </c>
      <c r="G977" t="str">
        <f t="shared" si="31"/>
        <v>1000_2000</v>
      </c>
      <c r="H977" t="s">
        <v>52</v>
      </c>
      <c r="I977" t="s">
        <v>38</v>
      </c>
      <c r="J977">
        <v>3</v>
      </c>
      <c r="K977" t="s">
        <v>39</v>
      </c>
      <c r="L977" t="s">
        <v>29</v>
      </c>
      <c r="M977">
        <v>3</v>
      </c>
      <c r="N977" t="s">
        <v>54</v>
      </c>
      <c r="O977">
        <v>57</v>
      </c>
      <c r="P977" t="s">
        <v>29</v>
      </c>
      <c r="Q977" t="s">
        <v>31</v>
      </c>
      <c r="R977">
        <v>1</v>
      </c>
      <c r="S977" t="s">
        <v>44</v>
      </c>
      <c r="T977">
        <v>1</v>
      </c>
      <c r="U977" t="s">
        <v>29</v>
      </c>
      <c r="V977" t="s">
        <v>33</v>
      </c>
      <c r="W977" t="s">
        <v>34</v>
      </c>
    </row>
    <row r="978" spans="1:23">
      <c r="A978" t="s">
        <v>35</v>
      </c>
      <c r="B978">
        <v>6</v>
      </c>
      <c r="C978" t="str">
        <f t="shared" si="30"/>
        <v>lo_1_year</v>
      </c>
      <c r="D978" t="s">
        <v>36</v>
      </c>
      <c r="E978" t="s">
        <v>25</v>
      </c>
      <c r="F978">
        <v>753</v>
      </c>
      <c r="G978" t="str">
        <f t="shared" si="31"/>
        <v>lo_1000</v>
      </c>
      <c r="H978" t="s">
        <v>37</v>
      </c>
      <c r="I978" t="s">
        <v>38</v>
      </c>
      <c r="J978">
        <v>2</v>
      </c>
      <c r="K978" t="s">
        <v>39</v>
      </c>
      <c r="L978" t="s">
        <v>46</v>
      </c>
      <c r="M978">
        <v>3</v>
      </c>
      <c r="N978" t="s">
        <v>30</v>
      </c>
      <c r="O978">
        <v>64</v>
      </c>
      <c r="P978" t="s">
        <v>29</v>
      </c>
      <c r="Q978" t="s">
        <v>31</v>
      </c>
      <c r="R978">
        <v>1</v>
      </c>
      <c r="S978" t="s">
        <v>32</v>
      </c>
      <c r="T978">
        <v>1</v>
      </c>
      <c r="U978" t="s">
        <v>29</v>
      </c>
      <c r="V978" t="s">
        <v>33</v>
      </c>
      <c r="W978" t="s">
        <v>34</v>
      </c>
    </row>
    <row r="979" spans="1:23">
      <c r="A979" t="s">
        <v>35</v>
      </c>
      <c r="B979">
        <v>18</v>
      </c>
      <c r="C979" t="str">
        <f t="shared" si="30"/>
        <v>1_2_years</v>
      </c>
      <c r="D979" t="s">
        <v>49</v>
      </c>
      <c r="E979" t="s">
        <v>62</v>
      </c>
      <c r="F979">
        <v>2427</v>
      </c>
      <c r="G979" t="str">
        <f t="shared" si="31"/>
        <v>up_2000</v>
      </c>
      <c r="H979" t="s">
        <v>26</v>
      </c>
      <c r="I979" t="s">
        <v>27</v>
      </c>
      <c r="J979">
        <v>4</v>
      </c>
      <c r="K979" t="s">
        <v>28</v>
      </c>
      <c r="L979" t="s">
        <v>29</v>
      </c>
      <c r="M979">
        <v>2</v>
      </c>
      <c r="N979" t="s">
        <v>47</v>
      </c>
      <c r="O979">
        <v>42</v>
      </c>
      <c r="P979" t="s">
        <v>29</v>
      </c>
      <c r="Q979" t="s">
        <v>31</v>
      </c>
      <c r="R979">
        <v>2</v>
      </c>
      <c r="S979" t="s">
        <v>32</v>
      </c>
      <c r="T979">
        <v>1</v>
      </c>
      <c r="U979" t="s">
        <v>29</v>
      </c>
      <c r="V979" t="s">
        <v>33</v>
      </c>
      <c r="W979" t="s">
        <v>34</v>
      </c>
    </row>
    <row r="980" spans="1:23">
      <c r="A980" t="s">
        <v>41</v>
      </c>
      <c r="B980">
        <v>24</v>
      </c>
      <c r="C980" t="str">
        <f t="shared" si="30"/>
        <v>1_2_years</v>
      </c>
      <c r="D980" t="s">
        <v>49</v>
      </c>
      <c r="E980" t="s">
        <v>50</v>
      </c>
      <c r="F980">
        <v>2538</v>
      </c>
      <c r="G980" t="str">
        <f t="shared" si="31"/>
        <v>up_2000</v>
      </c>
      <c r="H980" t="s">
        <v>37</v>
      </c>
      <c r="I980" t="s">
        <v>27</v>
      </c>
      <c r="J980">
        <v>4</v>
      </c>
      <c r="K980" t="s">
        <v>28</v>
      </c>
      <c r="L980" t="s">
        <v>29</v>
      </c>
      <c r="M980">
        <v>4</v>
      </c>
      <c r="N980" t="s">
        <v>54</v>
      </c>
      <c r="O980">
        <v>47</v>
      </c>
      <c r="P980" t="s">
        <v>29</v>
      </c>
      <c r="Q980" t="s">
        <v>31</v>
      </c>
      <c r="R980">
        <v>2</v>
      </c>
      <c r="S980" t="s">
        <v>44</v>
      </c>
      <c r="T980">
        <v>2</v>
      </c>
      <c r="U980" t="s">
        <v>29</v>
      </c>
      <c r="V980" t="s">
        <v>33</v>
      </c>
      <c r="W980" t="s">
        <v>40</v>
      </c>
    </row>
    <row r="981" spans="1:23">
      <c r="A981" t="s">
        <v>35</v>
      </c>
      <c r="B981">
        <v>15</v>
      </c>
      <c r="C981" t="str">
        <f t="shared" si="30"/>
        <v>1_2_years</v>
      </c>
      <c r="D981" t="s">
        <v>68</v>
      </c>
      <c r="E981" t="s">
        <v>50</v>
      </c>
      <c r="F981">
        <v>1264</v>
      </c>
      <c r="G981" t="str">
        <f t="shared" si="31"/>
        <v>1000_2000</v>
      </c>
      <c r="H981" t="s">
        <v>63</v>
      </c>
      <c r="I981" t="s">
        <v>38</v>
      </c>
      <c r="J981">
        <v>2</v>
      </c>
      <c r="K981" t="s">
        <v>60</v>
      </c>
      <c r="L981" t="s">
        <v>29</v>
      </c>
      <c r="M981">
        <v>2</v>
      </c>
      <c r="N981" t="s">
        <v>47</v>
      </c>
      <c r="O981">
        <v>25</v>
      </c>
      <c r="P981" t="s">
        <v>29</v>
      </c>
      <c r="Q981" t="s">
        <v>55</v>
      </c>
      <c r="R981">
        <v>1</v>
      </c>
      <c r="S981" t="s">
        <v>32</v>
      </c>
      <c r="T981">
        <v>1</v>
      </c>
      <c r="U981" t="s">
        <v>29</v>
      </c>
      <c r="V981" t="s">
        <v>33</v>
      </c>
      <c r="W981" t="s">
        <v>40</v>
      </c>
    </row>
    <row r="982" spans="1:23">
      <c r="A982" t="s">
        <v>35</v>
      </c>
      <c r="B982">
        <v>30</v>
      </c>
      <c r="C982" t="str">
        <f t="shared" si="30"/>
        <v>up_2_years</v>
      </c>
      <c r="D982" t="s">
        <v>24</v>
      </c>
      <c r="E982" t="s">
        <v>45</v>
      </c>
      <c r="F982">
        <v>8386</v>
      </c>
      <c r="G982" t="str">
        <f t="shared" si="31"/>
        <v>up_2000</v>
      </c>
      <c r="H982" t="s">
        <v>37</v>
      </c>
      <c r="I982" t="s">
        <v>43</v>
      </c>
      <c r="J982">
        <v>2</v>
      </c>
      <c r="K982" t="s">
        <v>28</v>
      </c>
      <c r="L982" t="s">
        <v>29</v>
      </c>
      <c r="M982">
        <v>2</v>
      </c>
      <c r="N982" t="s">
        <v>47</v>
      </c>
      <c r="O982">
        <v>49</v>
      </c>
      <c r="P982" t="s">
        <v>29</v>
      </c>
      <c r="Q982" t="s">
        <v>31</v>
      </c>
      <c r="R982">
        <v>1</v>
      </c>
      <c r="S982" t="s">
        <v>32</v>
      </c>
      <c r="T982">
        <v>1</v>
      </c>
      <c r="U982" t="s">
        <v>29</v>
      </c>
      <c r="V982" t="s">
        <v>33</v>
      </c>
      <c r="W982" t="s">
        <v>40</v>
      </c>
    </row>
    <row r="983" spans="1:23">
      <c r="A983" t="s">
        <v>41</v>
      </c>
      <c r="B983">
        <v>48</v>
      </c>
      <c r="C983" t="str">
        <f t="shared" si="30"/>
        <v>up_2_years</v>
      </c>
      <c r="D983" t="s">
        <v>36</v>
      </c>
      <c r="E983" t="s">
        <v>62</v>
      </c>
      <c r="F983">
        <v>4844</v>
      </c>
      <c r="G983" t="str">
        <f t="shared" si="31"/>
        <v>up_2000</v>
      </c>
      <c r="H983" t="s">
        <v>37</v>
      </c>
      <c r="I983" t="s">
        <v>59</v>
      </c>
      <c r="J983">
        <v>3</v>
      </c>
      <c r="K983" t="s">
        <v>28</v>
      </c>
      <c r="L983" t="s">
        <v>29</v>
      </c>
      <c r="M983">
        <v>2</v>
      </c>
      <c r="N983" t="s">
        <v>54</v>
      </c>
      <c r="O983">
        <v>33</v>
      </c>
      <c r="P983" t="s">
        <v>65</v>
      </c>
      <c r="Q983" t="s">
        <v>55</v>
      </c>
      <c r="R983">
        <v>1</v>
      </c>
      <c r="S983" t="s">
        <v>56</v>
      </c>
      <c r="T983">
        <v>1</v>
      </c>
      <c r="U983" t="s">
        <v>33</v>
      </c>
      <c r="V983" t="s">
        <v>33</v>
      </c>
      <c r="W983" t="s">
        <v>40</v>
      </c>
    </row>
    <row r="984" spans="1:23">
      <c r="A984" t="s">
        <v>67</v>
      </c>
      <c r="B984">
        <v>21</v>
      </c>
      <c r="C984" t="str">
        <f t="shared" si="30"/>
        <v>1_2_years</v>
      </c>
      <c r="D984" t="s">
        <v>36</v>
      </c>
      <c r="E984" t="s">
        <v>50</v>
      </c>
      <c r="F984">
        <v>2923</v>
      </c>
      <c r="G984" t="str">
        <f t="shared" si="31"/>
        <v>up_2000</v>
      </c>
      <c r="H984" t="s">
        <v>63</v>
      </c>
      <c r="I984" t="s">
        <v>38</v>
      </c>
      <c r="J984">
        <v>1</v>
      </c>
      <c r="K984" t="s">
        <v>39</v>
      </c>
      <c r="L984" t="s">
        <v>29</v>
      </c>
      <c r="M984">
        <v>1</v>
      </c>
      <c r="N984" t="s">
        <v>54</v>
      </c>
      <c r="O984">
        <v>28</v>
      </c>
      <c r="P984" t="s">
        <v>65</v>
      </c>
      <c r="Q984" t="s">
        <v>31</v>
      </c>
      <c r="R984">
        <v>1</v>
      </c>
      <c r="S984" t="s">
        <v>56</v>
      </c>
      <c r="T984">
        <v>1</v>
      </c>
      <c r="U984" t="s">
        <v>33</v>
      </c>
      <c r="V984" t="s">
        <v>33</v>
      </c>
      <c r="W984" t="s">
        <v>34</v>
      </c>
    </row>
    <row r="985" spans="1:23">
      <c r="A985" t="s">
        <v>23</v>
      </c>
      <c r="B985">
        <v>36</v>
      </c>
      <c r="C985" t="str">
        <f t="shared" si="30"/>
        <v>up_2_years</v>
      </c>
      <c r="D985" t="s">
        <v>36</v>
      </c>
      <c r="E985" t="s">
        <v>53</v>
      </c>
      <c r="F985">
        <v>8229</v>
      </c>
      <c r="G985" t="str">
        <f t="shared" si="31"/>
        <v>up_2000</v>
      </c>
      <c r="H985" t="s">
        <v>37</v>
      </c>
      <c r="I985" t="s">
        <v>38</v>
      </c>
      <c r="J985">
        <v>2</v>
      </c>
      <c r="K985" t="s">
        <v>28</v>
      </c>
      <c r="L985" t="s">
        <v>29</v>
      </c>
      <c r="M985">
        <v>2</v>
      </c>
      <c r="N985" t="s">
        <v>47</v>
      </c>
      <c r="O985">
        <v>26</v>
      </c>
      <c r="P985" t="s">
        <v>29</v>
      </c>
      <c r="Q985" t="s">
        <v>31</v>
      </c>
      <c r="R985">
        <v>1</v>
      </c>
      <c r="S985" t="s">
        <v>32</v>
      </c>
      <c r="T985">
        <v>2</v>
      </c>
      <c r="U985" t="s">
        <v>29</v>
      </c>
      <c r="V985" t="s">
        <v>33</v>
      </c>
      <c r="W985" t="s">
        <v>40</v>
      </c>
    </row>
    <row r="986" spans="1:23">
      <c r="A986" t="s">
        <v>41</v>
      </c>
      <c r="B986">
        <v>24</v>
      </c>
      <c r="C986" t="str">
        <f t="shared" si="30"/>
        <v>1_2_years</v>
      </c>
      <c r="D986" t="s">
        <v>24</v>
      </c>
      <c r="E986" t="s">
        <v>45</v>
      </c>
      <c r="F986">
        <v>2028</v>
      </c>
      <c r="G986" t="str">
        <f t="shared" si="31"/>
        <v>up_2000</v>
      </c>
      <c r="H986" t="s">
        <v>37</v>
      </c>
      <c r="I986" t="s">
        <v>43</v>
      </c>
      <c r="J986">
        <v>2</v>
      </c>
      <c r="K986" t="s">
        <v>28</v>
      </c>
      <c r="L986" t="s">
        <v>29</v>
      </c>
      <c r="M986">
        <v>2</v>
      </c>
      <c r="N986" t="s">
        <v>47</v>
      </c>
      <c r="O986">
        <v>30</v>
      </c>
      <c r="P986" t="s">
        <v>29</v>
      </c>
      <c r="Q986" t="s">
        <v>31</v>
      </c>
      <c r="R986">
        <v>2</v>
      </c>
      <c r="S986" t="s">
        <v>44</v>
      </c>
      <c r="T986">
        <v>1</v>
      </c>
      <c r="U986" t="s">
        <v>29</v>
      </c>
      <c r="V986" t="s">
        <v>33</v>
      </c>
      <c r="W986" t="s">
        <v>34</v>
      </c>
    </row>
    <row r="987" spans="1:23">
      <c r="A987" t="s">
        <v>23</v>
      </c>
      <c r="B987">
        <v>15</v>
      </c>
      <c r="C987" t="str">
        <f t="shared" si="30"/>
        <v>1_2_years</v>
      </c>
      <c r="D987" t="s">
        <v>24</v>
      </c>
      <c r="E987" t="s">
        <v>45</v>
      </c>
      <c r="F987">
        <v>1433</v>
      </c>
      <c r="G987" t="str">
        <f t="shared" si="31"/>
        <v>1000_2000</v>
      </c>
      <c r="H987" t="s">
        <v>37</v>
      </c>
      <c r="I987" t="s">
        <v>38</v>
      </c>
      <c r="J987">
        <v>4</v>
      </c>
      <c r="K987" t="s">
        <v>39</v>
      </c>
      <c r="L987" t="s">
        <v>29</v>
      </c>
      <c r="M987">
        <v>3</v>
      </c>
      <c r="N987" t="s">
        <v>47</v>
      </c>
      <c r="O987">
        <v>25</v>
      </c>
      <c r="P987" t="s">
        <v>29</v>
      </c>
      <c r="Q987" t="s">
        <v>55</v>
      </c>
      <c r="R987">
        <v>2</v>
      </c>
      <c r="S987" t="s">
        <v>32</v>
      </c>
      <c r="T987">
        <v>1</v>
      </c>
      <c r="U987" t="s">
        <v>29</v>
      </c>
      <c r="V987" t="s">
        <v>33</v>
      </c>
      <c r="W987" t="s">
        <v>34</v>
      </c>
    </row>
    <row r="988" spans="1:23">
      <c r="A988" t="s">
        <v>67</v>
      </c>
      <c r="B988">
        <v>42</v>
      </c>
      <c r="C988" t="str">
        <f t="shared" si="30"/>
        <v>up_2_years</v>
      </c>
      <c r="D988" t="s">
        <v>64</v>
      </c>
      <c r="E988" t="s">
        <v>62</v>
      </c>
      <c r="F988">
        <v>6289</v>
      </c>
      <c r="G988" t="str">
        <f t="shared" si="31"/>
        <v>up_2000</v>
      </c>
      <c r="H988" t="s">
        <v>37</v>
      </c>
      <c r="I988" t="s">
        <v>61</v>
      </c>
      <c r="J988">
        <v>2</v>
      </c>
      <c r="K988" t="s">
        <v>58</v>
      </c>
      <c r="L988" t="s">
        <v>29</v>
      </c>
      <c r="M988">
        <v>1</v>
      </c>
      <c r="N988" t="s">
        <v>47</v>
      </c>
      <c r="O988">
        <v>33</v>
      </c>
      <c r="P988" t="s">
        <v>29</v>
      </c>
      <c r="Q988" t="s">
        <v>31</v>
      </c>
      <c r="R988">
        <v>2</v>
      </c>
      <c r="S988" t="s">
        <v>32</v>
      </c>
      <c r="T988">
        <v>1</v>
      </c>
      <c r="U988" t="s">
        <v>29</v>
      </c>
      <c r="V988" t="s">
        <v>33</v>
      </c>
      <c r="W988" t="s">
        <v>34</v>
      </c>
    </row>
    <row r="989" spans="1:23">
      <c r="A989" t="s">
        <v>41</v>
      </c>
      <c r="B989">
        <v>13</v>
      </c>
      <c r="C989" t="str">
        <f t="shared" si="30"/>
        <v>1_2_years</v>
      </c>
      <c r="D989" t="s">
        <v>36</v>
      </c>
      <c r="E989" t="s">
        <v>25</v>
      </c>
      <c r="F989">
        <v>1409</v>
      </c>
      <c r="G989" t="str">
        <f t="shared" si="31"/>
        <v>1000_2000</v>
      </c>
      <c r="H989" t="s">
        <v>63</v>
      </c>
      <c r="I989" t="s">
        <v>59</v>
      </c>
      <c r="J989">
        <v>2</v>
      </c>
      <c r="K989" t="s">
        <v>39</v>
      </c>
      <c r="L989" t="s">
        <v>29</v>
      </c>
      <c r="M989">
        <v>4</v>
      </c>
      <c r="N989" t="s">
        <v>30</v>
      </c>
      <c r="O989">
        <v>64</v>
      </c>
      <c r="P989" t="s">
        <v>29</v>
      </c>
      <c r="Q989" t="s">
        <v>31</v>
      </c>
      <c r="R989">
        <v>1</v>
      </c>
      <c r="S989" t="s">
        <v>32</v>
      </c>
      <c r="T989">
        <v>1</v>
      </c>
      <c r="U989" t="s">
        <v>29</v>
      </c>
      <c r="V989" t="s">
        <v>33</v>
      </c>
      <c r="W989" t="s">
        <v>34</v>
      </c>
    </row>
    <row r="990" spans="1:23">
      <c r="A990" t="s">
        <v>23</v>
      </c>
      <c r="B990">
        <v>24</v>
      </c>
      <c r="C990" t="str">
        <f t="shared" si="30"/>
        <v>1_2_years</v>
      </c>
      <c r="D990" t="s">
        <v>36</v>
      </c>
      <c r="E990" t="s">
        <v>53</v>
      </c>
      <c r="F990">
        <v>6579</v>
      </c>
      <c r="G990" t="str">
        <f t="shared" si="31"/>
        <v>up_2000</v>
      </c>
      <c r="H990" t="s">
        <v>37</v>
      </c>
      <c r="I990" t="s">
        <v>59</v>
      </c>
      <c r="J990">
        <v>4</v>
      </c>
      <c r="K990" t="s">
        <v>28</v>
      </c>
      <c r="L990" t="s">
        <v>29</v>
      </c>
      <c r="M990">
        <v>2</v>
      </c>
      <c r="N990" t="s">
        <v>51</v>
      </c>
      <c r="O990">
        <v>29</v>
      </c>
      <c r="P990" t="s">
        <v>29</v>
      </c>
      <c r="Q990" t="s">
        <v>48</v>
      </c>
      <c r="R990">
        <v>1</v>
      </c>
      <c r="S990" t="s">
        <v>56</v>
      </c>
      <c r="T990">
        <v>1</v>
      </c>
      <c r="U990" t="s">
        <v>33</v>
      </c>
      <c r="V990" t="s">
        <v>33</v>
      </c>
      <c r="W990" t="s">
        <v>34</v>
      </c>
    </row>
    <row r="991" spans="1:23">
      <c r="A991" t="s">
        <v>35</v>
      </c>
      <c r="B991">
        <v>24</v>
      </c>
      <c r="C991" t="str">
        <f t="shared" si="30"/>
        <v>1_2_years</v>
      </c>
      <c r="D991" t="s">
        <v>24</v>
      </c>
      <c r="E991" t="s">
        <v>25</v>
      </c>
      <c r="F991">
        <v>1743</v>
      </c>
      <c r="G991" t="str">
        <f t="shared" si="31"/>
        <v>1000_2000</v>
      </c>
      <c r="H991" t="s">
        <v>37</v>
      </c>
      <c r="I991" t="s">
        <v>27</v>
      </c>
      <c r="J991">
        <v>4</v>
      </c>
      <c r="K991" t="s">
        <v>28</v>
      </c>
      <c r="L991" t="s">
        <v>29</v>
      </c>
      <c r="M991">
        <v>2</v>
      </c>
      <c r="N991" t="s">
        <v>47</v>
      </c>
      <c r="O991">
        <v>48</v>
      </c>
      <c r="P991" t="s">
        <v>29</v>
      </c>
      <c r="Q991" t="s">
        <v>31</v>
      </c>
      <c r="R991">
        <v>2</v>
      </c>
      <c r="S991" t="s">
        <v>44</v>
      </c>
      <c r="T991">
        <v>1</v>
      </c>
      <c r="U991" t="s">
        <v>29</v>
      </c>
      <c r="V991" t="s">
        <v>33</v>
      </c>
      <c r="W991" t="s">
        <v>34</v>
      </c>
    </row>
    <row r="992" spans="1:23">
      <c r="A992" t="s">
        <v>41</v>
      </c>
      <c r="B992">
        <v>12</v>
      </c>
      <c r="C992" t="str">
        <f t="shared" si="30"/>
        <v>lo_1_year</v>
      </c>
      <c r="D992" t="s">
        <v>24</v>
      </c>
      <c r="E992" t="s">
        <v>42</v>
      </c>
      <c r="F992">
        <v>3565</v>
      </c>
      <c r="G992" t="str">
        <f t="shared" si="31"/>
        <v>up_2000</v>
      </c>
      <c r="H992" t="s">
        <v>26</v>
      </c>
      <c r="I992" t="s">
        <v>61</v>
      </c>
      <c r="J992">
        <v>2</v>
      </c>
      <c r="K992" t="s">
        <v>28</v>
      </c>
      <c r="L992" t="s">
        <v>29</v>
      </c>
      <c r="M992">
        <v>1</v>
      </c>
      <c r="N992" t="s">
        <v>47</v>
      </c>
      <c r="O992">
        <v>37</v>
      </c>
      <c r="P992" t="s">
        <v>29</v>
      </c>
      <c r="Q992" t="s">
        <v>31</v>
      </c>
      <c r="R992">
        <v>2</v>
      </c>
      <c r="S992" t="s">
        <v>44</v>
      </c>
      <c r="T992">
        <v>2</v>
      </c>
      <c r="U992" t="s">
        <v>29</v>
      </c>
      <c r="V992" t="s">
        <v>33</v>
      </c>
      <c r="W992" t="s">
        <v>34</v>
      </c>
    </row>
    <row r="993" spans="1:23">
      <c r="A993" t="s">
        <v>41</v>
      </c>
      <c r="B993">
        <v>15</v>
      </c>
      <c r="C993" t="str">
        <f t="shared" si="30"/>
        <v>1_2_years</v>
      </c>
      <c r="D993" t="s">
        <v>68</v>
      </c>
      <c r="E993" t="s">
        <v>25</v>
      </c>
      <c r="F993">
        <v>1569</v>
      </c>
      <c r="G993" t="str">
        <f t="shared" si="31"/>
        <v>1000_2000</v>
      </c>
      <c r="H993" t="s">
        <v>63</v>
      </c>
      <c r="I993" t="s">
        <v>27</v>
      </c>
      <c r="J993">
        <v>4</v>
      </c>
      <c r="K993" t="s">
        <v>28</v>
      </c>
      <c r="L993" t="s">
        <v>29</v>
      </c>
      <c r="M993">
        <v>4</v>
      </c>
      <c r="N993" t="s">
        <v>54</v>
      </c>
      <c r="O993">
        <v>34</v>
      </c>
      <c r="P993" t="s">
        <v>65</v>
      </c>
      <c r="Q993" t="s">
        <v>31</v>
      </c>
      <c r="R993">
        <v>1</v>
      </c>
      <c r="S993" t="s">
        <v>44</v>
      </c>
      <c r="T993">
        <v>2</v>
      </c>
      <c r="U993" t="s">
        <v>29</v>
      </c>
      <c r="V993" t="s">
        <v>33</v>
      </c>
      <c r="W993" t="s">
        <v>34</v>
      </c>
    </row>
    <row r="994" spans="1:23">
      <c r="A994" t="s">
        <v>23</v>
      </c>
      <c r="B994">
        <v>18</v>
      </c>
      <c r="C994" t="str">
        <f t="shared" si="30"/>
        <v>1_2_years</v>
      </c>
      <c r="D994" t="s">
        <v>36</v>
      </c>
      <c r="E994" t="s">
        <v>25</v>
      </c>
      <c r="F994">
        <v>1936</v>
      </c>
      <c r="G994" t="str">
        <f t="shared" si="31"/>
        <v>1000_2000</v>
      </c>
      <c r="H994" t="s">
        <v>26</v>
      </c>
      <c r="I994" t="s">
        <v>43</v>
      </c>
      <c r="J994">
        <v>2</v>
      </c>
      <c r="K994" t="s">
        <v>60</v>
      </c>
      <c r="L994" t="s">
        <v>29</v>
      </c>
      <c r="M994">
        <v>4</v>
      </c>
      <c r="N994" t="s">
        <v>54</v>
      </c>
      <c r="O994">
        <v>23</v>
      </c>
      <c r="P994" t="s">
        <v>29</v>
      </c>
      <c r="Q994" t="s">
        <v>55</v>
      </c>
      <c r="R994">
        <v>2</v>
      </c>
      <c r="S994" t="s">
        <v>44</v>
      </c>
      <c r="T994">
        <v>1</v>
      </c>
      <c r="U994" t="s">
        <v>29</v>
      </c>
      <c r="V994" t="s">
        <v>33</v>
      </c>
      <c r="W994" t="s">
        <v>34</v>
      </c>
    </row>
    <row r="995" spans="1:23">
      <c r="A995" t="s">
        <v>23</v>
      </c>
      <c r="B995">
        <v>36</v>
      </c>
      <c r="C995" t="str">
        <f t="shared" si="30"/>
        <v>up_2_years</v>
      </c>
      <c r="D995" t="s">
        <v>36</v>
      </c>
      <c r="E995" t="s">
        <v>45</v>
      </c>
      <c r="F995">
        <v>3959</v>
      </c>
      <c r="G995" t="str">
        <f t="shared" si="31"/>
        <v>up_2000</v>
      </c>
      <c r="H995" t="s">
        <v>37</v>
      </c>
      <c r="I995" t="s">
        <v>59</v>
      </c>
      <c r="J995">
        <v>4</v>
      </c>
      <c r="K995" t="s">
        <v>28</v>
      </c>
      <c r="L995" t="s">
        <v>29</v>
      </c>
      <c r="M995">
        <v>3</v>
      </c>
      <c r="N995" t="s">
        <v>47</v>
      </c>
      <c r="O995">
        <v>30</v>
      </c>
      <c r="P995" t="s">
        <v>29</v>
      </c>
      <c r="Q995" t="s">
        <v>31</v>
      </c>
      <c r="R995">
        <v>1</v>
      </c>
      <c r="S995" t="s">
        <v>56</v>
      </c>
      <c r="T995">
        <v>1</v>
      </c>
      <c r="U995" t="s">
        <v>33</v>
      </c>
      <c r="V995" t="s">
        <v>33</v>
      </c>
      <c r="W995" t="s">
        <v>34</v>
      </c>
    </row>
    <row r="996" spans="1:23">
      <c r="A996" t="s">
        <v>41</v>
      </c>
      <c r="B996">
        <v>12</v>
      </c>
      <c r="C996" t="str">
        <f t="shared" si="30"/>
        <v>lo_1_year</v>
      </c>
      <c r="D996" t="s">
        <v>36</v>
      </c>
      <c r="E996" t="s">
        <v>50</v>
      </c>
      <c r="F996">
        <v>2390</v>
      </c>
      <c r="G996" t="str">
        <f t="shared" si="31"/>
        <v>up_2000</v>
      </c>
      <c r="H996" t="s">
        <v>26</v>
      </c>
      <c r="I996" t="s">
        <v>27</v>
      </c>
      <c r="J996">
        <v>4</v>
      </c>
      <c r="K996" t="s">
        <v>28</v>
      </c>
      <c r="L996" t="s">
        <v>29</v>
      </c>
      <c r="M996">
        <v>3</v>
      </c>
      <c r="N996" t="s">
        <v>54</v>
      </c>
      <c r="O996">
        <v>50</v>
      </c>
      <c r="P996" t="s">
        <v>29</v>
      </c>
      <c r="Q996" t="s">
        <v>31</v>
      </c>
      <c r="R996">
        <v>1</v>
      </c>
      <c r="S996" t="s">
        <v>32</v>
      </c>
      <c r="T996">
        <v>1</v>
      </c>
      <c r="U996" t="s">
        <v>33</v>
      </c>
      <c r="V996" t="s">
        <v>33</v>
      </c>
      <c r="W996" t="s">
        <v>34</v>
      </c>
    </row>
    <row r="997" spans="1:23">
      <c r="A997" t="s">
        <v>41</v>
      </c>
      <c r="B997">
        <v>12</v>
      </c>
      <c r="C997" t="str">
        <f t="shared" si="30"/>
        <v>lo_1_year</v>
      </c>
      <c r="D997" t="s">
        <v>36</v>
      </c>
      <c r="E997" t="s">
        <v>45</v>
      </c>
      <c r="F997">
        <v>1736</v>
      </c>
      <c r="G997" t="str">
        <f t="shared" si="31"/>
        <v>1000_2000</v>
      </c>
      <c r="H997" t="s">
        <v>37</v>
      </c>
      <c r="I997" t="s">
        <v>43</v>
      </c>
      <c r="J997">
        <v>3</v>
      </c>
      <c r="K997" t="s">
        <v>39</v>
      </c>
      <c r="L997" t="s">
        <v>29</v>
      </c>
      <c r="M997">
        <v>4</v>
      </c>
      <c r="N997" t="s">
        <v>30</v>
      </c>
      <c r="O997">
        <v>31</v>
      </c>
      <c r="P997" t="s">
        <v>29</v>
      </c>
      <c r="Q997" t="s">
        <v>31</v>
      </c>
      <c r="R997">
        <v>1</v>
      </c>
      <c r="S997" t="s">
        <v>44</v>
      </c>
      <c r="T997">
        <v>1</v>
      </c>
      <c r="U997" t="s">
        <v>29</v>
      </c>
      <c r="V997" t="s">
        <v>33</v>
      </c>
      <c r="W997" t="s">
        <v>34</v>
      </c>
    </row>
    <row r="998" spans="1:23">
      <c r="A998" t="s">
        <v>23</v>
      </c>
      <c r="B998">
        <v>30</v>
      </c>
      <c r="C998" t="str">
        <f t="shared" si="30"/>
        <v>up_2_years</v>
      </c>
      <c r="D998" t="s">
        <v>36</v>
      </c>
      <c r="E998" t="s">
        <v>53</v>
      </c>
      <c r="F998">
        <v>3857</v>
      </c>
      <c r="G998" t="str">
        <f t="shared" si="31"/>
        <v>up_2000</v>
      </c>
      <c r="H998" t="s">
        <v>37</v>
      </c>
      <c r="I998" t="s">
        <v>38</v>
      </c>
      <c r="J998">
        <v>4</v>
      </c>
      <c r="K998" t="s">
        <v>58</v>
      </c>
      <c r="L998" t="s">
        <v>29</v>
      </c>
      <c r="M998">
        <v>4</v>
      </c>
      <c r="N998" t="s">
        <v>47</v>
      </c>
      <c r="O998">
        <v>40</v>
      </c>
      <c r="P998" t="s">
        <v>29</v>
      </c>
      <c r="Q998" t="s">
        <v>31</v>
      </c>
      <c r="R998">
        <v>1</v>
      </c>
      <c r="S998" t="s">
        <v>56</v>
      </c>
      <c r="T998">
        <v>1</v>
      </c>
      <c r="U998" t="s">
        <v>33</v>
      </c>
      <c r="V998" t="s">
        <v>33</v>
      </c>
      <c r="W998" t="s">
        <v>34</v>
      </c>
    </row>
    <row r="999" spans="1:23">
      <c r="A999" t="s">
        <v>41</v>
      </c>
      <c r="B999">
        <v>12</v>
      </c>
      <c r="C999" t="str">
        <f t="shared" si="30"/>
        <v>lo_1_year</v>
      </c>
      <c r="D999" t="s">
        <v>36</v>
      </c>
      <c r="E999" t="s">
        <v>25</v>
      </c>
      <c r="F999">
        <v>804</v>
      </c>
      <c r="G999" t="str">
        <f t="shared" si="31"/>
        <v>lo_1000</v>
      </c>
      <c r="H999" t="s">
        <v>37</v>
      </c>
      <c r="I999" t="s">
        <v>27</v>
      </c>
      <c r="J999">
        <v>4</v>
      </c>
      <c r="K999" t="s">
        <v>28</v>
      </c>
      <c r="L999" t="s">
        <v>29</v>
      </c>
      <c r="M999">
        <v>4</v>
      </c>
      <c r="N999" t="s">
        <v>54</v>
      </c>
      <c r="O999">
        <v>38</v>
      </c>
      <c r="P999" t="s">
        <v>29</v>
      </c>
      <c r="Q999" t="s">
        <v>31</v>
      </c>
      <c r="R999">
        <v>1</v>
      </c>
      <c r="S999" t="s">
        <v>32</v>
      </c>
      <c r="T999">
        <v>1</v>
      </c>
      <c r="U999" t="s">
        <v>29</v>
      </c>
      <c r="V999" t="s">
        <v>33</v>
      </c>
      <c r="W999" t="s">
        <v>34</v>
      </c>
    </row>
    <row r="1000" spans="1:23">
      <c r="A1000" t="s">
        <v>23</v>
      </c>
      <c r="B1000">
        <v>45</v>
      </c>
      <c r="C1000" t="str">
        <f t="shared" si="30"/>
        <v>up_2_years</v>
      </c>
      <c r="D1000" t="s">
        <v>36</v>
      </c>
      <c r="E1000" t="s">
        <v>25</v>
      </c>
      <c r="F1000">
        <v>1845</v>
      </c>
      <c r="G1000" t="str">
        <f t="shared" si="31"/>
        <v>1000_2000</v>
      </c>
      <c r="H1000" t="s">
        <v>37</v>
      </c>
      <c r="I1000" t="s">
        <v>38</v>
      </c>
      <c r="J1000">
        <v>4</v>
      </c>
      <c r="K1000" t="s">
        <v>28</v>
      </c>
      <c r="L1000" t="s">
        <v>29</v>
      </c>
      <c r="M1000">
        <v>4</v>
      </c>
      <c r="N1000" t="s">
        <v>51</v>
      </c>
      <c r="O1000">
        <v>23</v>
      </c>
      <c r="P1000" t="s">
        <v>29</v>
      </c>
      <c r="Q1000" t="s">
        <v>48</v>
      </c>
      <c r="R1000">
        <v>1</v>
      </c>
      <c r="S1000" t="s">
        <v>32</v>
      </c>
      <c r="T1000">
        <v>1</v>
      </c>
      <c r="U1000" t="s">
        <v>33</v>
      </c>
      <c r="V1000" t="s">
        <v>33</v>
      </c>
      <c r="W1000" t="s">
        <v>40</v>
      </c>
    </row>
    <row r="1001" spans="1:23">
      <c r="A1001" t="s">
        <v>35</v>
      </c>
      <c r="B1001">
        <v>45</v>
      </c>
      <c r="C1001" t="str">
        <f t="shared" si="30"/>
        <v>up_2_years</v>
      </c>
      <c r="D1001" t="s">
        <v>24</v>
      </c>
      <c r="E1001" t="s">
        <v>53</v>
      </c>
      <c r="F1001">
        <v>4576</v>
      </c>
      <c r="G1001" t="str">
        <f t="shared" si="31"/>
        <v>up_2000</v>
      </c>
      <c r="H1001" t="s">
        <v>63</v>
      </c>
      <c r="I1001" t="s">
        <v>59</v>
      </c>
      <c r="J1001">
        <v>3</v>
      </c>
      <c r="K1001" t="s">
        <v>28</v>
      </c>
      <c r="L1001" t="s">
        <v>29</v>
      </c>
      <c r="M1001">
        <v>4</v>
      </c>
      <c r="N1001" t="s">
        <v>54</v>
      </c>
      <c r="O1001">
        <v>27</v>
      </c>
      <c r="P1001" t="s">
        <v>29</v>
      </c>
      <c r="Q1001" t="s">
        <v>31</v>
      </c>
      <c r="R1001">
        <v>1</v>
      </c>
      <c r="S1001" t="s">
        <v>32</v>
      </c>
      <c r="T1001">
        <v>1</v>
      </c>
      <c r="U1001" t="s">
        <v>29</v>
      </c>
      <c r="V1001" t="s">
        <v>33</v>
      </c>
      <c r="W1001" t="s">
        <v>34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2"/>
  <sheetViews>
    <sheetView workbookViewId="0">
      <selection activeCell="F39" sqref="F39"/>
    </sheetView>
  </sheetViews>
  <sheetFormatPr baseColWidth="10" defaultRowHeight="11.25"/>
  <cols>
    <col min="1" max="6" width="21.33203125" customWidth="1"/>
    <col min="7" max="7" width="16.6640625" bestFit="1" customWidth="1"/>
  </cols>
  <sheetData>
    <row r="2" spans="1:6">
      <c r="A2" s="199" t="s">
        <v>78</v>
      </c>
      <c r="B2" s="199"/>
      <c r="C2" s="199"/>
      <c r="D2" s="199"/>
      <c r="E2" s="199"/>
      <c r="F2" s="199"/>
    </row>
    <row r="3" spans="1:6">
      <c r="A3" s="1" t="s">
        <v>76</v>
      </c>
      <c r="B3" s="1" t="s">
        <v>18</v>
      </c>
      <c r="C3" s="1"/>
      <c r="D3" s="1"/>
      <c r="E3" s="1"/>
      <c r="F3" s="1"/>
    </row>
    <row r="4" spans="1:6">
      <c r="A4" s="1" t="s">
        <v>16</v>
      </c>
      <c r="B4" s="2" t="s">
        <v>56</v>
      </c>
      <c r="C4" s="2" t="s">
        <v>32</v>
      </c>
      <c r="D4" s="2" t="s">
        <v>73</v>
      </c>
      <c r="E4" s="2" t="s">
        <v>44</v>
      </c>
      <c r="F4" s="2" t="s">
        <v>77</v>
      </c>
    </row>
    <row r="5" spans="1:6">
      <c r="A5" s="1" t="s">
        <v>48</v>
      </c>
      <c r="B5" s="1">
        <v>33</v>
      </c>
      <c r="C5" s="1">
        <v>63</v>
      </c>
      <c r="D5" s="1">
        <v>4</v>
      </c>
      <c r="E5" s="1">
        <v>8</v>
      </c>
      <c r="F5" s="1">
        <v>108</v>
      </c>
    </row>
    <row r="6" spans="1:6">
      <c r="A6" s="1" t="s">
        <v>31</v>
      </c>
      <c r="B6" s="1">
        <v>94</v>
      </c>
      <c r="C6" s="1">
        <v>452</v>
      </c>
      <c r="D6" s="1">
        <v>13</v>
      </c>
      <c r="E6" s="1">
        <v>154</v>
      </c>
      <c r="F6" s="1">
        <v>713</v>
      </c>
    </row>
    <row r="7" spans="1:6">
      <c r="A7" s="1" t="s">
        <v>55</v>
      </c>
      <c r="B7" s="1">
        <v>21</v>
      </c>
      <c r="C7" s="1">
        <v>115</v>
      </c>
      <c r="D7" s="1">
        <v>5</v>
      </c>
      <c r="E7" s="1">
        <v>38</v>
      </c>
      <c r="F7" s="1">
        <v>179</v>
      </c>
    </row>
    <row r="8" spans="1:6">
      <c r="A8" s="1" t="s">
        <v>77</v>
      </c>
      <c r="B8" s="1">
        <v>148</v>
      </c>
      <c r="C8" s="1">
        <v>630</v>
      </c>
      <c r="D8" s="1">
        <v>22</v>
      </c>
      <c r="E8" s="1">
        <v>200</v>
      </c>
      <c r="F8" s="1">
        <v>1000</v>
      </c>
    </row>
    <row r="10" spans="1:6">
      <c r="A10" s="200" t="s">
        <v>79</v>
      </c>
      <c r="B10" s="200"/>
      <c r="C10" s="200"/>
      <c r="D10" s="200"/>
      <c r="E10" s="200"/>
      <c r="F10" s="200"/>
    </row>
    <row r="11" spans="1:6">
      <c r="A11" s="1" t="s">
        <v>76</v>
      </c>
      <c r="B11" s="1" t="s">
        <v>18</v>
      </c>
      <c r="C11" s="1"/>
      <c r="D11" s="1"/>
      <c r="E11" s="1"/>
      <c r="F11" s="1"/>
    </row>
    <row r="12" spans="1:6">
      <c r="A12" s="1" t="s">
        <v>16</v>
      </c>
      <c r="B12" s="2" t="s">
        <v>56</v>
      </c>
      <c r="C12" s="2" t="s">
        <v>32</v>
      </c>
      <c r="D12" s="2" t="s">
        <v>73</v>
      </c>
      <c r="E12" s="2" t="s">
        <v>44</v>
      </c>
      <c r="F12" s="2" t="s">
        <v>77</v>
      </c>
    </row>
    <row r="13" spans="1:6">
      <c r="A13" s="1" t="s">
        <v>48</v>
      </c>
      <c r="B13" s="3">
        <v>15.984</v>
      </c>
      <c r="C13" s="3">
        <v>68.040000000000006</v>
      </c>
      <c r="D13" s="3">
        <v>2.3759999999999999</v>
      </c>
      <c r="E13" s="3">
        <v>21.6</v>
      </c>
      <c r="F13" s="1">
        <v>108</v>
      </c>
    </row>
    <row r="14" spans="1:6">
      <c r="A14" s="1" t="s">
        <v>31</v>
      </c>
      <c r="B14" s="3">
        <v>105.524</v>
      </c>
      <c r="C14" s="3">
        <v>449.19</v>
      </c>
      <c r="D14" s="3">
        <v>15.686</v>
      </c>
      <c r="E14" s="3">
        <v>142.6</v>
      </c>
      <c r="F14" s="1">
        <v>713</v>
      </c>
    </row>
    <row r="15" spans="1:6">
      <c r="A15" s="1" t="s">
        <v>55</v>
      </c>
      <c r="B15" s="3">
        <v>26.492000000000001</v>
      </c>
      <c r="C15" s="3">
        <v>112.77</v>
      </c>
      <c r="D15" s="3">
        <v>3.9380000000000002</v>
      </c>
      <c r="E15" s="3">
        <v>35.799999999999997</v>
      </c>
      <c r="F15" s="1">
        <v>179</v>
      </c>
    </row>
    <row r="16" spans="1:6">
      <c r="A16" s="1" t="s">
        <v>77</v>
      </c>
      <c r="B16" s="1">
        <v>148</v>
      </c>
      <c r="C16" s="1">
        <v>630</v>
      </c>
      <c r="D16" s="1">
        <v>22</v>
      </c>
      <c r="E16" s="1">
        <v>200</v>
      </c>
      <c r="F16" s="1">
        <v>1000</v>
      </c>
    </row>
    <row r="18" spans="1:7">
      <c r="A18" s="199" t="s">
        <v>80</v>
      </c>
      <c r="B18" s="199"/>
      <c r="C18" s="199"/>
      <c r="D18" s="199"/>
      <c r="E18" s="199"/>
      <c r="F18" s="199"/>
    </row>
    <row r="19" spans="1:7">
      <c r="A19" s="1" t="s">
        <v>76</v>
      </c>
      <c r="B19" s="1" t="s">
        <v>18</v>
      </c>
      <c r="C19" s="1"/>
      <c r="D19" s="1"/>
      <c r="E19" s="1"/>
    </row>
    <row r="20" spans="1:7">
      <c r="A20" s="1" t="s">
        <v>16</v>
      </c>
      <c r="B20" s="2" t="s">
        <v>56</v>
      </c>
      <c r="C20" s="2" t="s">
        <v>32</v>
      </c>
      <c r="D20" s="2" t="s">
        <v>73</v>
      </c>
      <c r="E20" s="2" t="s">
        <v>44</v>
      </c>
    </row>
    <row r="21" spans="1:7">
      <c r="A21" s="1" t="s">
        <v>48</v>
      </c>
      <c r="B21" s="3">
        <f t="shared" ref="B21:E23" si="0">B5-B13</f>
        <v>17.015999999999998</v>
      </c>
      <c r="C21" s="3">
        <f t="shared" si="0"/>
        <v>-5.0400000000000063</v>
      </c>
      <c r="D21" s="3">
        <f t="shared" si="0"/>
        <v>1.6240000000000001</v>
      </c>
      <c r="E21" s="3">
        <f t="shared" si="0"/>
        <v>-13.600000000000001</v>
      </c>
    </row>
    <row r="22" spans="1:7">
      <c r="A22" s="1" t="s">
        <v>31</v>
      </c>
      <c r="B22" s="3">
        <f t="shared" si="0"/>
        <v>-11.524000000000001</v>
      </c>
      <c r="C22" s="3">
        <f t="shared" si="0"/>
        <v>2.8100000000000023</v>
      </c>
      <c r="D22" s="3">
        <f t="shared" si="0"/>
        <v>-2.6859999999999999</v>
      </c>
      <c r="E22" s="3">
        <f t="shared" si="0"/>
        <v>11.400000000000006</v>
      </c>
    </row>
    <row r="23" spans="1:7">
      <c r="A23" s="1" t="s">
        <v>55</v>
      </c>
      <c r="B23" s="3">
        <f t="shared" si="0"/>
        <v>-5.4920000000000009</v>
      </c>
      <c r="C23" s="3">
        <f t="shared" si="0"/>
        <v>2.230000000000004</v>
      </c>
      <c r="D23" s="3">
        <f t="shared" si="0"/>
        <v>1.0619999999999998</v>
      </c>
      <c r="E23" s="3">
        <f t="shared" si="0"/>
        <v>2.2000000000000028</v>
      </c>
    </row>
    <row r="24" spans="1:7">
      <c r="A24" s="19"/>
      <c r="B24" s="81"/>
      <c r="C24" s="81"/>
      <c r="D24" s="81"/>
      <c r="E24" s="81"/>
    </row>
    <row r="25" spans="1:7">
      <c r="A25" s="199" t="s">
        <v>185</v>
      </c>
      <c r="B25" s="199"/>
      <c r="C25" s="199"/>
      <c r="D25" s="199"/>
      <c r="E25" s="199"/>
      <c r="F25" s="199"/>
    </row>
    <row r="26" spans="1:7">
      <c r="A26" s="1" t="s">
        <v>76</v>
      </c>
      <c r="B26" s="1" t="s">
        <v>18</v>
      </c>
      <c r="C26" s="1"/>
      <c r="D26" s="1"/>
      <c r="E26" s="1"/>
    </row>
    <row r="27" spans="1:7">
      <c r="A27" s="1" t="s">
        <v>16</v>
      </c>
      <c r="B27" s="2" t="s">
        <v>56</v>
      </c>
      <c r="C27" s="2" t="s">
        <v>32</v>
      </c>
      <c r="D27" s="2" t="s">
        <v>73</v>
      </c>
      <c r="E27" s="2" t="s">
        <v>44</v>
      </c>
    </row>
    <row r="28" spans="1:7">
      <c r="A28" s="1" t="s">
        <v>48</v>
      </c>
      <c r="B28" s="80">
        <f t="shared" ref="B28:E30" si="1">B21/SQRT(B13)</f>
        <v>4.2561285965805382</v>
      </c>
      <c r="C28" s="82">
        <f t="shared" si="1"/>
        <v>-0.61101009266077944</v>
      </c>
      <c r="D28" s="82">
        <f t="shared" si="1"/>
        <v>1.0535685710985947</v>
      </c>
      <c r="E28" s="80">
        <f t="shared" si="1"/>
        <v>-2.9262540838011595</v>
      </c>
    </row>
    <row r="29" spans="1:7">
      <c r="A29" s="1" t="s">
        <v>31</v>
      </c>
      <c r="B29" s="82">
        <f t="shared" si="1"/>
        <v>-1.1218314910866483</v>
      </c>
      <c r="C29" s="82">
        <f t="shared" si="1"/>
        <v>0.13258404973196025</v>
      </c>
      <c r="D29" s="82">
        <f t="shared" si="1"/>
        <v>-0.67818769077926988</v>
      </c>
      <c r="E29" s="82">
        <f t="shared" si="1"/>
        <v>0.95465200403490236</v>
      </c>
      <c r="G29" s="84"/>
    </row>
    <row r="30" spans="1:7">
      <c r="A30" s="1" t="s">
        <v>55</v>
      </c>
      <c r="B30" s="82">
        <f t="shared" si="1"/>
        <v>-1.0670214632140183</v>
      </c>
      <c r="C30" s="82">
        <f t="shared" si="1"/>
        <v>0.20999457379917102</v>
      </c>
      <c r="D30" s="82">
        <f t="shared" si="1"/>
        <v>0.53516371621103609</v>
      </c>
      <c r="E30" s="82">
        <f t="shared" si="1"/>
        <v>0.36768944875568205</v>
      </c>
      <c r="G30" s="83"/>
    </row>
    <row r="32" spans="1:7">
      <c r="A32" s="199" t="s">
        <v>186</v>
      </c>
      <c r="B32" s="199"/>
      <c r="C32" s="199"/>
      <c r="D32" s="199"/>
      <c r="E32" s="199"/>
      <c r="F32" s="199"/>
    </row>
    <row r="33" spans="1:7">
      <c r="A33" s="1" t="s">
        <v>76</v>
      </c>
      <c r="B33" s="1" t="s">
        <v>18</v>
      </c>
      <c r="C33" s="1"/>
      <c r="D33" s="1"/>
      <c r="E33" s="1"/>
      <c r="G33" s="83"/>
    </row>
    <row r="34" spans="1:7">
      <c r="A34" s="1" t="s">
        <v>16</v>
      </c>
      <c r="B34" s="2" t="s">
        <v>56</v>
      </c>
      <c r="C34" s="2" t="s">
        <v>32</v>
      </c>
      <c r="D34" s="2" t="s">
        <v>73</v>
      </c>
      <c r="E34" s="2" t="s">
        <v>44</v>
      </c>
    </row>
    <row r="35" spans="1:7">
      <c r="A35" s="1" t="s">
        <v>48</v>
      </c>
      <c r="B35" s="80">
        <f>B21/SQRT(B13*(1-B$8/$F$8)*(1-$F5/$F$8))</f>
        <v>4.8821657186486158</v>
      </c>
      <c r="C35" s="3">
        <f>C21/SQRT(C13*(1-C$8/$F$8)*(1-$F5/$F$8))</f>
        <v>-1.0635675902679615</v>
      </c>
      <c r="D35" s="3">
        <f>D21/SQRT(D13*(1-D$8/$F$8)*(1-$F5/$F$8))</f>
        <v>1.128004811593688</v>
      </c>
      <c r="E35" s="80">
        <f>E21/SQRT(E13*(1-E$8/$F$8)*(1-$F5/$F$8))</f>
        <v>-3.4640536700900353</v>
      </c>
    </row>
    <row r="36" spans="1:7">
      <c r="A36" s="1" t="s">
        <v>31</v>
      </c>
      <c r="B36" s="85">
        <f t="shared" ref="B36:D37" si="2">B22/SQRT(B14*(1-B$8/$F$8)*(1-$F6/$F$8))</f>
        <v>-2.2686467703231239</v>
      </c>
      <c r="C36" s="3">
        <f t="shared" si="2"/>
        <v>0.40686419242027277</v>
      </c>
      <c r="D36" s="3">
        <f t="shared" si="2"/>
        <v>-1.2800871183043292</v>
      </c>
      <c r="E36" s="85">
        <f>(E6-E14)/SQRT(E14*(1-E8/F8)*(1-F6/F8))</f>
        <v>1.9923202387749117</v>
      </c>
      <c r="G36" s="83"/>
    </row>
    <row r="37" spans="1:7">
      <c r="A37" s="1" t="s">
        <v>55</v>
      </c>
      <c r="B37" s="3">
        <f t="shared" si="2"/>
        <v>-1.2757975958973826</v>
      </c>
      <c r="C37" s="3">
        <f t="shared" si="2"/>
        <v>0.38100934895636129</v>
      </c>
      <c r="D37" s="3">
        <f t="shared" si="2"/>
        <v>0.59723555551978347</v>
      </c>
      <c r="E37" s="3">
        <f>E23/SQRT(E15*(1-E$8/$F$8)*(1-$F7/$F$8))</f>
        <v>0.45369562925452001</v>
      </c>
    </row>
    <row r="39" spans="1:7">
      <c r="A39" s="199" t="s">
        <v>81</v>
      </c>
      <c r="B39" s="199"/>
      <c r="C39" s="199"/>
      <c r="D39" s="199"/>
      <c r="E39" s="199"/>
    </row>
    <row r="40" spans="1:7">
      <c r="A40" s="1" t="s">
        <v>76</v>
      </c>
      <c r="B40" s="1" t="s">
        <v>18</v>
      </c>
      <c r="C40" s="1"/>
      <c r="D40" s="1"/>
      <c r="E40" s="1"/>
    </row>
    <row r="41" spans="1:7">
      <c r="A41" s="1" t="s">
        <v>16</v>
      </c>
      <c r="B41" s="2" t="s">
        <v>56</v>
      </c>
      <c r="C41" s="2" t="s">
        <v>32</v>
      </c>
      <c r="D41" s="2" t="s">
        <v>73</v>
      </c>
      <c r="E41" s="2" t="s">
        <v>44</v>
      </c>
    </row>
    <row r="42" spans="1:7">
      <c r="A42" s="1" t="s">
        <v>48</v>
      </c>
      <c r="B42" s="3">
        <f t="shared" ref="B42:E44" si="3">(B5-B13)^2/B13</f>
        <v>18.114630630630629</v>
      </c>
      <c r="C42" s="3">
        <f t="shared" si="3"/>
        <v>0.37333333333333424</v>
      </c>
      <c r="D42" s="3">
        <f t="shared" si="3"/>
        <v>1.1100067340067341</v>
      </c>
      <c r="E42" s="3">
        <f t="shared" si="3"/>
        <v>8.5629629629629633</v>
      </c>
    </row>
    <row r="43" spans="1:7">
      <c r="A43" s="1" t="s">
        <v>31</v>
      </c>
      <c r="B43" s="3">
        <f t="shared" si="3"/>
        <v>1.2585058943936926</v>
      </c>
      <c r="C43" s="3">
        <f t="shared" si="3"/>
        <v>1.7578530243326906E-2</v>
      </c>
      <c r="D43" s="3">
        <f t="shared" si="3"/>
        <v>0.45993854392451866</v>
      </c>
      <c r="E43" s="3">
        <f t="shared" si="3"/>
        <v>0.91136044880785505</v>
      </c>
      <c r="G43" s="86"/>
    </row>
    <row r="44" spans="1:7">
      <c r="A44" s="1" t="s">
        <v>55</v>
      </c>
      <c r="B44" s="3">
        <f t="shared" si="3"/>
        <v>1.1385348029593843</v>
      </c>
      <c r="C44" s="3">
        <f t="shared" si="3"/>
        <v>4.4097721025095488E-2</v>
      </c>
      <c r="D44" s="3">
        <f t="shared" si="3"/>
        <v>0.28640020314880638</v>
      </c>
      <c r="E44" s="3">
        <f t="shared" si="3"/>
        <v>0.13519553072625734</v>
      </c>
      <c r="G44" s="86"/>
    </row>
    <row r="46" spans="1:7">
      <c r="A46" s="199" t="s">
        <v>82</v>
      </c>
      <c r="B46" s="199"/>
      <c r="C46" s="199"/>
      <c r="D46" s="199"/>
      <c r="E46" s="199"/>
    </row>
    <row r="47" spans="1:7">
      <c r="A47" s="1" t="s">
        <v>76</v>
      </c>
      <c r="B47" s="1" t="s">
        <v>18</v>
      </c>
      <c r="C47" s="1"/>
      <c r="D47" s="1"/>
      <c r="E47" s="1"/>
    </row>
    <row r="48" spans="1:7">
      <c r="A48" s="1" t="s">
        <v>16</v>
      </c>
      <c r="B48" s="2" t="s">
        <v>56</v>
      </c>
      <c r="C48" s="2" t="s">
        <v>32</v>
      </c>
      <c r="D48" s="2" t="s">
        <v>73</v>
      </c>
      <c r="E48" s="2" t="s">
        <v>44</v>
      </c>
    </row>
    <row r="49" spans="1:5">
      <c r="A49" s="1" t="s">
        <v>48</v>
      </c>
      <c r="B49" s="6">
        <f t="shared" ref="B49:E51" si="4">SIGN(B21)*B42/$C$53</f>
        <v>0.55887713978513676</v>
      </c>
      <c r="C49" s="5">
        <f t="shared" si="4"/>
        <v>-1.1518173887960817E-2</v>
      </c>
      <c r="D49" s="5">
        <f t="shared" si="4"/>
        <v>3.4246206908295544E-2</v>
      </c>
      <c r="E49" s="6">
        <f t="shared" si="4"/>
        <v>-0.26418668679529111</v>
      </c>
    </row>
    <row r="50" spans="1:5">
      <c r="A50" s="1" t="s">
        <v>31</v>
      </c>
      <c r="B50" s="5">
        <f t="shared" si="4"/>
        <v>-3.8827740349955807E-2</v>
      </c>
      <c r="C50" s="5">
        <f t="shared" si="4"/>
        <v>5.4233723581450979E-4</v>
      </c>
      <c r="D50" s="5">
        <f t="shared" si="4"/>
        <v>-1.4190139625084188E-2</v>
      </c>
      <c r="E50" s="5">
        <f t="shared" si="4"/>
        <v>2.8117521760657665E-2</v>
      </c>
    </row>
    <row r="51" spans="1:5">
      <c r="A51" s="1" t="s">
        <v>55</v>
      </c>
      <c r="B51" s="5">
        <f t="shared" si="4"/>
        <v>-3.5126362066021502E-2</v>
      </c>
      <c r="C51" s="5">
        <f t="shared" si="4"/>
        <v>1.3605139790084848E-3</v>
      </c>
      <c r="D51" s="5">
        <f t="shared" si="4"/>
        <v>8.8360910930765542E-3</v>
      </c>
      <c r="E51" s="5">
        <f t="shared" si="4"/>
        <v>4.1710865136969045E-3</v>
      </c>
    </row>
    <row r="53" spans="1:5">
      <c r="B53" s="7" t="s">
        <v>83</v>
      </c>
      <c r="C53" s="8">
        <f>SUM(B42:E44)</f>
        <v>32.412545336162601</v>
      </c>
    </row>
    <row r="54" spans="1:5">
      <c r="B54" s="7" t="s">
        <v>84</v>
      </c>
      <c r="C54" s="7">
        <v>6</v>
      </c>
    </row>
    <row r="55" spans="1:5">
      <c r="B55" s="7" t="s">
        <v>85</v>
      </c>
      <c r="C55" s="9">
        <f>CHIDIST(C53,C54)</f>
        <v>1.359919736416703E-5</v>
      </c>
    </row>
    <row r="57" spans="1:5">
      <c r="B57" s="2" t="s">
        <v>93</v>
      </c>
      <c r="C57" s="2" t="s">
        <v>91</v>
      </c>
      <c r="D57" s="2" t="s">
        <v>92</v>
      </c>
    </row>
    <row r="58" spans="1:5">
      <c r="B58" s="7" t="s">
        <v>86</v>
      </c>
      <c r="C58" s="10">
        <f>SQRT(C53/F8)</f>
        <v>0.18003484478334353</v>
      </c>
      <c r="D58" s="10">
        <f>SQRT(MIN(3-1,4-1))</f>
        <v>1.4142135623730951</v>
      </c>
    </row>
    <row r="59" spans="1:5">
      <c r="B59" s="11" t="s">
        <v>87</v>
      </c>
      <c r="C59" s="12">
        <f>SQRT(C53/(1000*MIN(3-1,4-1)))</f>
        <v>0.12730385959616974</v>
      </c>
      <c r="D59" s="12">
        <v>1</v>
      </c>
    </row>
    <row r="60" spans="1:5">
      <c r="B60" s="7" t="s">
        <v>88</v>
      </c>
      <c r="C60" s="10">
        <f>SQRT(C53/(1000*SQRT((3-1)*(4-1))))</f>
        <v>0.11503202259836535</v>
      </c>
      <c r="D60" s="10">
        <f>(MIN(3-1,4-1)/MAX(3-1,4-1))^(1/4)</f>
        <v>0.90360200360984477</v>
      </c>
    </row>
    <row r="61" spans="1:5">
      <c r="B61" s="7" t="s">
        <v>89</v>
      </c>
      <c r="C61" s="10">
        <f>SQRT(C53/(C53+F8))</f>
        <v>0.17718621542313492</v>
      </c>
      <c r="D61" s="10">
        <f>SQRT(MIN(3-1,4-1)/MIN(3,4))</f>
        <v>0.81649658092772603</v>
      </c>
    </row>
    <row r="62" spans="1:5">
      <c r="B62" s="7" t="s">
        <v>90</v>
      </c>
      <c r="C62" s="10">
        <f>C61/D61</f>
        <v>0.21700790862076977</v>
      </c>
      <c r="D62" s="10">
        <v>1</v>
      </c>
    </row>
  </sheetData>
  <mergeCells count="7">
    <mergeCell ref="A46:E46"/>
    <mergeCell ref="A2:F2"/>
    <mergeCell ref="A10:F10"/>
    <mergeCell ref="A18:F18"/>
    <mergeCell ref="A39:E39"/>
    <mergeCell ref="A32:F32"/>
    <mergeCell ref="A25:F2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BE21-9FB2-47FA-B519-8D6A14510382}">
  <dimension ref="A2:L44"/>
  <sheetViews>
    <sheetView workbookViewId="0">
      <selection activeCell="D29" sqref="D29"/>
    </sheetView>
  </sheetViews>
  <sheetFormatPr baseColWidth="10" defaultRowHeight="11.25"/>
  <cols>
    <col min="1" max="6" width="21.33203125" customWidth="1"/>
    <col min="7" max="7" width="16.6640625" bestFit="1" customWidth="1"/>
    <col min="9" max="12" width="18.1640625" customWidth="1"/>
  </cols>
  <sheetData>
    <row r="2" spans="1:12">
      <c r="A2" s="199" t="s">
        <v>78</v>
      </c>
      <c r="B2" s="199"/>
      <c r="C2" s="199"/>
      <c r="D2" s="199"/>
      <c r="E2" s="199"/>
      <c r="F2" s="199"/>
    </row>
    <row r="3" spans="1:12">
      <c r="A3" s="1" t="s">
        <v>76</v>
      </c>
      <c r="B3" s="1" t="s">
        <v>18</v>
      </c>
      <c r="C3" s="1"/>
      <c r="D3" s="1"/>
      <c r="E3" s="1"/>
      <c r="F3" s="1"/>
    </row>
    <row r="4" spans="1:12">
      <c r="A4" s="1" t="s">
        <v>16</v>
      </c>
      <c r="B4" s="2" t="s">
        <v>56</v>
      </c>
      <c r="C4" s="2" t="s">
        <v>32</v>
      </c>
      <c r="D4" s="2" t="s">
        <v>73</v>
      </c>
      <c r="E4" s="2" t="s">
        <v>44</v>
      </c>
      <c r="F4" s="2" t="s">
        <v>77</v>
      </c>
    </row>
    <row r="5" spans="1:12">
      <c r="A5" s="1" t="s">
        <v>48</v>
      </c>
      <c r="B5" s="1">
        <v>33</v>
      </c>
      <c r="C5" s="1">
        <v>63</v>
      </c>
      <c r="D5" s="1">
        <v>4</v>
      </c>
      <c r="E5" s="1">
        <v>8</v>
      </c>
      <c r="F5" s="1">
        <v>108</v>
      </c>
    </row>
    <row r="6" spans="1:12">
      <c r="A6" s="1" t="s">
        <v>31</v>
      </c>
      <c r="B6" s="1">
        <v>94</v>
      </c>
      <c r="C6" s="1">
        <v>452</v>
      </c>
      <c r="D6" s="1">
        <v>13</v>
      </c>
      <c r="E6" s="1">
        <v>154</v>
      </c>
      <c r="F6" s="1">
        <v>713</v>
      </c>
    </row>
    <row r="7" spans="1:12">
      <c r="A7" s="1" t="s">
        <v>55</v>
      </c>
      <c r="B7" s="1">
        <v>21</v>
      </c>
      <c r="C7" s="1">
        <v>115</v>
      </c>
      <c r="D7" s="1">
        <v>5</v>
      </c>
      <c r="E7" s="1">
        <v>38</v>
      </c>
      <c r="F7" s="1">
        <v>179</v>
      </c>
    </row>
    <row r="8" spans="1:12">
      <c r="A8" s="1" t="s">
        <v>77</v>
      </c>
      <c r="B8" s="1">
        <v>148</v>
      </c>
      <c r="C8" s="1">
        <v>630</v>
      </c>
      <c r="D8" s="1">
        <v>22</v>
      </c>
      <c r="E8" s="1">
        <v>200</v>
      </c>
      <c r="F8" s="1">
        <v>1000</v>
      </c>
    </row>
    <row r="10" spans="1:12">
      <c r="A10" s="200" t="s">
        <v>79</v>
      </c>
      <c r="B10" s="200"/>
      <c r="C10" s="200"/>
      <c r="D10" s="200"/>
      <c r="E10" s="200"/>
      <c r="F10" s="200"/>
      <c r="H10" s="201" t="s">
        <v>306</v>
      </c>
      <c r="I10" s="201"/>
      <c r="J10" s="201"/>
      <c r="K10" s="201"/>
      <c r="L10" s="201"/>
    </row>
    <row r="11" spans="1:12">
      <c r="A11" s="1" t="s">
        <v>76</v>
      </c>
      <c r="B11" s="1" t="s">
        <v>18</v>
      </c>
      <c r="C11" s="1"/>
      <c r="D11" s="1"/>
      <c r="E11" s="1"/>
      <c r="F11" s="1"/>
      <c r="H11" s="1" t="s">
        <v>76</v>
      </c>
      <c r="I11" s="1" t="s">
        <v>18</v>
      </c>
      <c r="J11" s="1"/>
      <c r="K11" s="1"/>
      <c r="L11" s="1"/>
    </row>
    <row r="12" spans="1:12">
      <c r="A12" s="1" t="s">
        <v>16</v>
      </c>
      <c r="B12" s="2" t="s">
        <v>56</v>
      </c>
      <c r="C12" s="2" t="s">
        <v>32</v>
      </c>
      <c r="D12" s="2" t="s">
        <v>73</v>
      </c>
      <c r="E12" s="2" t="s">
        <v>44</v>
      </c>
      <c r="F12" s="2" t="s">
        <v>77</v>
      </c>
      <c r="H12" s="1" t="s">
        <v>16</v>
      </c>
      <c r="I12" s="2" t="s">
        <v>56</v>
      </c>
      <c r="J12" s="2" t="s">
        <v>32</v>
      </c>
      <c r="K12" s="2" t="s">
        <v>73</v>
      </c>
      <c r="L12" s="2" t="s">
        <v>44</v>
      </c>
    </row>
    <row r="13" spans="1:12">
      <c r="A13" s="1" t="s">
        <v>48</v>
      </c>
      <c r="B13" s="3">
        <v>15.984</v>
      </c>
      <c r="C13" s="3">
        <v>68.040000000000006</v>
      </c>
      <c r="D13" s="3">
        <v>2.3759999999999999</v>
      </c>
      <c r="E13" s="3">
        <v>21.6</v>
      </c>
      <c r="F13" s="1">
        <v>108</v>
      </c>
      <c r="H13" s="1" t="s">
        <v>48</v>
      </c>
      <c r="I13" s="3">
        <f>(B5^2)/B13</f>
        <v>68.130630630630634</v>
      </c>
      <c r="J13" s="3">
        <f t="shared" ref="J13:L13" si="0">(C5^2)/C13</f>
        <v>58.333333333333329</v>
      </c>
      <c r="K13" s="3">
        <f t="shared" si="0"/>
        <v>6.7340067340067344</v>
      </c>
      <c r="L13" s="3">
        <f t="shared" si="0"/>
        <v>2.9629629629629628</v>
      </c>
    </row>
    <row r="14" spans="1:12">
      <c r="A14" s="1" t="s">
        <v>31</v>
      </c>
      <c r="B14" s="3">
        <v>105.524</v>
      </c>
      <c r="C14" s="3">
        <v>449.19</v>
      </c>
      <c r="D14" s="3">
        <v>15.686</v>
      </c>
      <c r="E14" s="3">
        <v>142.6</v>
      </c>
      <c r="F14" s="1">
        <v>713</v>
      </c>
      <c r="H14" s="1" t="s">
        <v>31</v>
      </c>
      <c r="I14" s="3">
        <f t="shared" ref="I14:I15" si="1">(B6^2)/B14</f>
        <v>83.734505894393692</v>
      </c>
      <c r="J14" s="3">
        <f t="shared" ref="J14:J15" si="2">(C6^2)/C14</f>
        <v>454.82757853024333</v>
      </c>
      <c r="K14" s="3">
        <f t="shared" ref="K14:K15" si="3">(D6^2)/D14</f>
        <v>10.773938543924519</v>
      </c>
      <c r="L14" s="3">
        <f t="shared" ref="L14:L15" si="4">(E6^2)/E14</f>
        <v>166.31136044880787</v>
      </c>
    </row>
    <row r="15" spans="1:12">
      <c r="A15" s="1" t="s">
        <v>55</v>
      </c>
      <c r="B15" s="3">
        <v>26.492000000000001</v>
      </c>
      <c r="C15" s="3">
        <v>112.77</v>
      </c>
      <c r="D15" s="3">
        <v>3.9380000000000002</v>
      </c>
      <c r="E15" s="3">
        <v>35.799999999999997</v>
      </c>
      <c r="F15" s="1">
        <v>179</v>
      </c>
      <c r="H15" s="1" t="s">
        <v>55</v>
      </c>
      <c r="I15" s="3">
        <f t="shared" si="1"/>
        <v>16.646534802959383</v>
      </c>
      <c r="J15" s="3">
        <f t="shared" si="2"/>
        <v>117.2740977210251</v>
      </c>
      <c r="K15" s="3">
        <f t="shared" si="3"/>
        <v>6.348400203148806</v>
      </c>
      <c r="L15" s="3">
        <f t="shared" si="4"/>
        <v>40.33519553072626</v>
      </c>
    </row>
    <row r="16" spans="1:12">
      <c r="A16" s="1" t="s">
        <v>77</v>
      </c>
      <c r="B16" s="1">
        <v>148</v>
      </c>
      <c r="C16" s="1">
        <v>630</v>
      </c>
      <c r="D16" s="1">
        <v>22</v>
      </c>
      <c r="E16" s="1">
        <v>200</v>
      </c>
      <c r="F16" s="1">
        <v>1000</v>
      </c>
    </row>
    <row r="18" spans="6:10">
      <c r="I18" s="148" t="s">
        <v>95</v>
      </c>
      <c r="J18" s="149">
        <f>SUM(I13:L15)</f>
        <v>1032.4125453361626</v>
      </c>
    </row>
    <row r="19" spans="6:10">
      <c r="I19" s="150" t="s">
        <v>168</v>
      </c>
      <c r="J19" s="151">
        <f>F8</f>
        <v>1000</v>
      </c>
    </row>
    <row r="21" spans="6:10">
      <c r="I21" s="152" t="s">
        <v>83</v>
      </c>
      <c r="J21" s="153">
        <f>J18-J19</f>
        <v>32.412545336162566</v>
      </c>
    </row>
    <row r="29" spans="6:10">
      <c r="F29" s="19"/>
      <c r="G29" s="147"/>
    </row>
    <row r="30" spans="6:10">
      <c r="F30" s="19"/>
      <c r="G30" s="83"/>
    </row>
    <row r="31" spans="6:10">
      <c r="F31" s="19"/>
    </row>
    <row r="32" spans="6:10">
      <c r="F32" s="19"/>
    </row>
    <row r="33" spans="6:7">
      <c r="F33" s="19"/>
      <c r="G33" s="83"/>
    </row>
    <row r="34" spans="6:7">
      <c r="F34" s="19"/>
    </row>
    <row r="35" spans="6:7">
      <c r="F35" s="19"/>
    </row>
    <row r="36" spans="6:7">
      <c r="F36" s="19"/>
      <c r="G36" s="83"/>
    </row>
    <row r="37" spans="6:7">
      <c r="F37" s="19"/>
    </row>
    <row r="38" spans="6:7">
      <c r="F38" s="19"/>
    </row>
    <row r="39" spans="6:7">
      <c r="F39" s="19"/>
    </row>
    <row r="40" spans="6:7">
      <c r="F40" s="19"/>
    </row>
    <row r="41" spans="6:7">
      <c r="F41" s="19"/>
    </row>
    <row r="42" spans="6:7">
      <c r="F42" s="19"/>
    </row>
    <row r="43" spans="6:7">
      <c r="F43" s="19"/>
      <c r="G43" s="64"/>
    </row>
    <row r="44" spans="6:7">
      <c r="F44" s="19"/>
      <c r="G44" s="64"/>
    </row>
  </sheetData>
  <mergeCells count="3">
    <mergeCell ref="H10:L10"/>
    <mergeCell ref="A2:F2"/>
    <mergeCell ref="A10:F1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0"/>
  <sheetViews>
    <sheetView workbookViewId="0">
      <selection activeCell="D50" sqref="D50"/>
    </sheetView>
  </sheetViews>
  <sheetFormatPr baseColWidth="10" defaultRowHeight="11.25"/>
  <cols>
    <col min="1" max="6" width="25.5" customWidth="1"/>
  </cols>
  <sheetData>
    <row r="2" spans="1:6">
      <c r="A2" s="199" t="s">
        <v>78</v>
      </c>
      <c r="B2" s="199"/>
      <c r="C2" s="199"/>
      <c r="D2" s="199"/>
      <c r="E2" s="199"/>
      <c r="F2" s="199"/>
    </row>
    <row r="3" spans="1:6">
      <c r="A3" s="1" t="s">
        <v>76</v>
      </c>
      <c r="B3" s="1" t="s">
        <v>18</v>
      </c>
      <c r="C3" s="1"/>
      <c r="D3" s="1"/>
      <c r="E3" s="1"/>
      <c r="F3" s="1"/>
    </row>
    <row r="4" spans="1:6">
      <c r="A4" s="1" t="s">
        <v>16</v>
      </c>
      <c r="B4" s="2" t="s">
        <v>56</v>
      </c>
      <c r="C4" s="2" t="s">
        <v>32</v>
      </c>
      <c r="D4" s="2" t="s">
        <v>73</v>
      </c>
      <c r="E4" s="2" t="s">
        <v>44</v>
      </c>
      <c r="F4" s="2" t="s">
        <v>77</v>
      </c>
    </row>
    <row r="5" spans="1:6">
      <c r="A5" s="1" t="s">
        <v>48</v>
      </c>
      <c r="B5" s="1">
        <v>33</v>
      </c>
      <c r="C5" s="1">
        <v>63</v>
      </c>
      <c r="D5" s="1">
        <v>4</v>
      </c>
      <c r="E5" s="1">
        <v>8</v>
      </c>
      <c r="F5" s="1">
        <v>108</v>
      </c>
    </row>
    <row r="6" spans="1:6">
      <c r="A6" s="1" t="s">
        <v>31</v>
      </c>
      <c r="B6" s="1">
        <v>94</v>
      </c>
      <c r="C6" s="1">
        <v>452</v>
      </c>
      <c r="D6" s="1">
        <v>13</v>
      </c>
      <c r="E6" s="1">
        <v>154</v>
      </c>
      <c r="F6" s="1">
        <v>713</v>
      </c>
    </row>
    <row r="7" spans="1:6">
      <c r="A7" s="1" t="s">
        <v>55</v>
      </c>
      <c r="B7" s="1">
        <v>21</v>
      </c>
      <c r="C7" s="1">
        <v>115</v>
      </c>
      <c r="D7" s="1">
        <v>5</v>
      </c>
      <c r="E7" s="1">
        <v>38</v>
      </c>
      <c r="F7" s="1">
        <v>179</v>
      </c>
    </row>
    <row r="8" spans="1:6">
      <c r="A8" s="1" t="s">
        <v>77</v>
      </c>
      <c r="B8" s="1">
        <v>148</v>
      </c>
      <c r="C8" s="1">
        <v>630</v>
      </c>
      <c r="D8" s="1">
        <v>22</v>
      </c>
      <c r="E8" s="1">
        <v>200</v>
      </c>
      <c r="F8" s="1">
        <v>1000</v>
      </c>
    </row>
    <row r="10" spans="1:6">
      <c r="A10" s="200" t="s">
        <v>79</v>
      </c>
      <c r="B10" s="200"/>
      <c r="C10" s="200"/>
      <c r="D10" s="200"/>
      <c r="E10" s="200"/>
      <c r="F10" s="200"/>
    </row>
    <row r="11" spans="1:6">
      <c r="A11" s="1" t="s">
        <v>76</v>
      </c>
      <c r="B11" s="1" t="s">
        <v>18</v>
      </c>
      <c r="C11" s="1"/>
      <c r="D11" s="1"/>
      <c r="E11" s="1"/>
      <c r="F11" s="1"/>
    </row>
    <row r="12" spans="1:6">
      <c r="A12" s="1" t="s">
        <v>16</v>
      </c>
      <c r="B12" s="2" t="s">
        <v>56</v>
      </c>
      <c r="C12" s="2" t="s">
        <v>32</v>
      </c>
      <c r="D12" s="2" t="s">
        <v>73</v>
      </c>
      <c r="E12" s="2" t="s">
        <v>44</v>
      </c>
      <c r="F12" s="2" t="s">
        <v>77</v>
      </c>
    </row>
    <row r="13" spans="1:6">
      <c r="A13" s="1" t="s">
        <v>48</v>
      </c>
      <c r="B13" s="3">
        <v>15.984</v>
      </c>
      <c r="C13" s="3">
        <v>68.040000000000006</v>
      </c>
      <c r="D13" s="3">
        <v>2.3759999999999999</v>
      </c>
      <c r="E13" s="3">
        <v>21.6</v>
      </c>
      <c r="F13" s="1">
        <v>108</v>
      </c>
    </row>
    <row r="14" spans="1:6">
      <c r="A14" s="1" t="s">
        <v>31</v>
      </c>
      <c r="B14" s="3">
        <v>105.524</v>
      </c>
      <c r="C14" s="3">
        <v>449.19</v>
      </c>
      <c r="D14" s="3">
        <v>15.686</v>
      </c>
      <c r="E14" s="3">
        <v>142.6</v>
      </c>
      <c r="F14" s="1">
        <v>713</v>
      </c>
    </row>
    <row r="15" spans="1:6">
      <c r="A15" s="1" t="s">
        <v>55</v>
      </c>
      <c r="B15" s="3">
        <v>26.492000000000001</v>
      </c>
      <c r="C15" s="3">
        <v>112.77</v>
      </c>
      <c r="D15" s="3">
        <v>3.9380000000000002</v>
      </c>
      <c r="E15" s="3">
        <v>35.799999999999997</v>
      </c>
      <c r="F15" s="1">
        <v>179</v>
      </c>
    </row>
    <row r="16" spans="1:6">
      <c r="A16" s="1" t="s">
        <v>77</v>
      </c>
      <c r="B16" s="1">
        <v>148</v>
      </c>
      <c r="C16" s="1">
        <v>630</v>
      </c>
      <c r="D16" s="1">
        <v>22</v>
      </c>
      <c r="E16" s="1">
        <v>200</v>
      </c>
      <c r="F16" s="1">
        <v>1000</v>
      </c>
    </row>
    <row r="18" spans="1:6">
      <c r="A18" s="199" t="s">
        <v>94</v>
      </c>
      <c r="B18" s="199"/>
      <c r="C18" s="199"/>
      <c r="D18" s="199"/>
      <c r="E18" s="199"/>
    </row>
    <row r="19" spans="1:6">
      <c r="A19" s="1" t="s">
        <v>76</v>
      </c>
      <c r="B19" s="1" t="s">
        <v>18</v>
      </c>
      <c r="C19" s="1"/>
      <c r="D19" s="1"/>
      <c r="E19" s="1"/>
    </row>
    <row r="20" spans="1:6">
      <c r="A20" s="1" t="s">
        <v>16</v>
      </c>
      <c r="B20" s="2" t="s">
        <v>56</v>
      </c>
      <c r="C20" s="2" t="s">
        <v>32</v>
      </c>
      <c r="D20" s="2" t="s">
        <v>73</v>
      </c>
      <c r="E20" s="2" t="s">
        <v>44</v>
      </c>
    </row>
    <row r="21" spans="1:6">
      <c r="A21" s="1" t="s">
        <v>48</v>
      </c>
      <c r="B21" s="3">
        <f t="shared" ref="B21:E23" si="0">B5*LN(B5/B13)</f>
        <v>23.922338205489329</v>
      </c>
      <c r="C21" s="3">
        <f t="shared" si="0"/>
        <v>-4.8485455915760918</v>
      </c>
      <c r="D21" s="3">
        <f t="shared" si="0"/>
        <v>2.0835038384779687</v>
      </c>
      <c r="E21" s="3">
        <f t="shared" si="0"/>
        <v>-7.9460141840822676</v>
      </c>
    </row>
    <row r="22" spans="1:6">
      <c r="A22" s="1" t="s">
        <v>31</v>
      </c>
      <c r="B22" s="3">
        <f t="shared" si="0"/>
        <v>-10.870501495069385</v>
      </c>
      <c r="C22" s="3">
        <f t="shared" si="0"/>
        <v>2.8187709945512456</v>
      </c>
      <c r="D22" s="3">
        <f t="shared" si="0"/>
        <v>-2.4416500852761938</v>
      </c>
      <c r="E22" s="3">
        <f t="shared" si="0"/>
        <v>11.844000542748777</v>
      </c>
    </row>
    <row r="23" spans="1:6">
      <c r="A23" s="1" t="s">
        <v>55</v>
      </c>
      <c r="B23" s="3">
        <f t="shared" si="0"/>
        <v>-4.8787276208855106</v>
      </c>
      <c r="C23" s="3">
        <f t="shared" si="0"/>
        <v>2.2519049436911813</v>
      </c>
      <c r="D23" s="3">
        <f t="shared" si="0"/>
        <v>1.1938246610858327</v>
      </c>
      <c r="E23" s="3">
        <f t="shared" si="0"/>
        <v>2.2662541201497874</v>
      </c>
    </row>
    <row r="26" spans="1:6">
      <c r="B26" s="1" t="s">
        <v>95</v>
      </c>
      <c r="C26" s="3">
        <f>SUM(B21:E23)</f>
        <v>15.395158329304673</v>
      </c>
    </row>
    <row r="27" spans="1:6">
      <c r="B27" s="7" t="s">
        <v>96</v>
      </c>
      <c r="C27" s="10">
        <f>2*C26</f>
        <v>30.790316658609346</v>
      </c>
    </row>
    <row r="28" spans="1:6">
      <c r="B28" s="7" t="s">
        <v>84</v>
      </c>
      <c r="C28" s="7">
        <v>6</v>
      </c>
    </row>
    <row r="29" spans="1:6">
      <c r="B29" s="7" t="s">
        <v>85</v>
      </c>
      <c r="C29" s="9">
        <f>CHIDIST(C27,C28)</f>
        <v>2.7795954854786521E-5</v>
      </c>
    </row>
    <row r="32" spans="1:6">
      <c r="A32" s="199" t="s">
        <v>97</v>
      </c>
      <c r="B32" s="199"/>
      <c r="C32" s="199"/>
      <c r="D32" s="199"/>
      <c r="E32" s="199"/>
      <c r="F32" s="199"/>
    </row>
    <row r="33" spans="1:6">
      <c r="A33" s="1" t="s">
        <v>76</v>
      </c>
      <c r="B33" s="1" t="s">
        <v>18</v>
      </c>
      <c r="C33" s="1"/>
      <c r="D33" s="1"/>
      <c r="E33" s="1"/>
      <c r="F33" s="1"/>
    </row>
    <row r="34" spans="1:6">
      <c r="A34" s="1" t="s">
        <v>16</v>
      </c>
      <c r="B34" s="2" t="s">
        <v>56</v>
      </c>
      <c r="C34" s="2" t="s">
        <v>32</v>
      </c>
      <c r="D34" s="2" t="s">
        <v>73</v>
      </c>
      <c r="E34" s="2" t="s">
        <v>44</v>
      </c>
      <c r="F34" s="2" t="s">
        <v>77</v>
      </c>
    </row>
    <row r="35" spans="1:6">
      <c r="A35" s="1" t="s">
        <v>48</v>
      </c>
      <c r="B35" s="1">
        <f t="shared" ref="B35:F36" si="1">B5/$F$8</f>
        <v>3.3000000000000002E-2</v>
      </c>
      <c r="C35" s="1">
        <f t="shared" si="1"/>
        <v>6.3E-2</v>
      </c>
      <c r="D35" s="1">
        <f t="shared" si="1"/>
        <v>4.0000000000000001E-3</v>
      </c>
      <c r="E35" s="1">
        <f t="shared" si="1"/>
        <v>8.0000000000000002E-3</v>
      </c>
      <c r="F35" s="1">
        <f t="shared" si="1"/>
        <v>0.108</v>
      </c>
    </row>
    <row r="36" spans="1:6">
      <c r="A36" s="1" t="s">
        <v>31</v>
      </c>
      <c r="B36" s="1">
        <f t="shared" si="1"/>
        <v>9.4E-2</v>
      </c>
      <c r="C36" s="1">
        <f t="shared" si="1"/>
        <v>0.45200000000000001</v>
      </c>
      <c r="D36" s="1">
        <f t="shared" si="1"/>
        <v>1.2999999999999999E-2</v>
      </c>
      <c r="E36" s="1">
        <f t="shared" si="1"/>
        <v>0.154</v>
      </c>
      <c r="F36" s="1">
        <f t="shared" si="1"/>
        <v>0.71299999999999997</v>
      </c>
    </row>
    <row r="37" spans="1:6">
      <c r="A37" s="1" t="s">
        <v>55</v>
      </c>
      <c r="B37" s="1">
        <f t="shared" ref="B37:F38" si="2">B7/$F$8</f>
        <v>2.1000000000000001E-2</v>
      </c>
      <c r="C37" s="1">
        <f t="shared" si="2"/>
        <v>0.115</v>
      </c>
      <c r="D37" s="1">
        <f t="shared" si="2"/>
        <v>5.0000000000000001E-3</v>
      </c>
      <c r="E37" s="1">
        <f t="shared" si="2"/>
        <v>3.7999999999999999E-2</v>
      </c>
      <c r="F37" s="1">
        <f t="shared" si="2"/>
        <v>0.17899999999999999</v>
      </c>
    </row>
    <row r="38" spans="1:6">
      <c r="A38" s="1" t="s">
        <v>77</v>
      </c>
      <c r="B38" s="1">
        <f t="shared" si="2"/>
        <v>0.14799999999999999</v>
      </c>
      <c r="C38" s="1">
        <f t="shared" si="2"/>
        <v>0.63</v>
      </c>
      <c r="D38" s="1">
        <f t="shared" si="2"/>
        <v>2.1999999999999999E-2</v>
      </c>
      <c r="E38" s="1">
        <f t="shared" si="2"/>
        <v>0.2</v>
      </c>
      <c r="F38" s="1">
        <f t="shared" si="2"/>
        <v>1</v>
      </c>
    </row>
    <row r="40" spans="1:6">
      <c r="A40" s="199" t="s">
        <v>98</v>
      </c>
      <c r="B40" s="199"/>
      <c r="C40" s="199"/>
      <c r="D40" s="199"/>
      <c r="E40" s="199"/>
    </row>
    <row r="41" spans="1:6">
      <c r="A41" s="1" t="s">
        <v>76</v>
      </c>
      <c r="B41" s="1" t="s">
        <v>18</v>
      </c>
      <c r="C41" s="1"/>
      <c r="D41" s="1"/>
      <c r="E41" s="1"/>
    </row>
    <row r="42" spans="1:6">
      <c r="A42" s="1" t="s">
        <v>16</v>
      </c>
      <c r="B42" s="2" t="s">
        <v>56</v>
      </c>
      <c r="C42" s="2" t="s">
        <v>32</v>
      </c>
      <c r="D42" s="2" t="s">
        <v>73</v>
      </c>
      <c r="E42" s="2" t="s">
        <v>44</v>
      </c>
    </row>
    <row r="43" spans="1:6">
      <c r="A43" s="1" t="s">
        <v>48</v>
      </c>
      <c r="B43" s="13">
        <f t="shared" ref="B43:E45" si="3">B35*LOG(B35/(B$38*$F35),2)</f>
        <v>3.4512638695528036E-2</v>
      </c>
      <c r="C43" s="13">
        <f t="shared" si="3"/>
        <v>-6.9949726804908628E-3</v>
      </c>
      <c r="D43" s="13">
        <f t="shared" si="3"/>
        <v>3.0058606554452861E-3</v>
      </c>
      <c r="E43" s="13">
        <f t="shared" si="3"/>
        <v>-1.146367525820885E-2</v>
      </c>
    </row>
    <row r="44" spans="1:6">
      <c r="A44" s="1" t="s">
        <v>31</v>
      </c>
      <c r="B44" s="13">
        <f t="shared" si="3"/>
        <v>-1.5682818598912646E-2</v>
      </c>
      <c r="C44" s="13">
        <f t="shared" si="3"/>
        <v>4.0666269352407332E-3</v>
      </c>
      <c r="D44" s="13">
        <f t="shared" si="3"/>
        <v>-3.5225564696140794E-3</v>
      </c>
      <c r="E44" s="13">
        <f t="shared" si="3"/>
        <v>1.7087280847309854E-2</v>
      </c>
    </row>
    <row r="45" spans="1:6">
      <c r="A45" s="1" t="s">
        <v>55</v>
      </c>
      <c r="B45" s="13">
        <f t="shared" si="3"/>
        <v>-7.0385161444995337E-3</v>
      </c>
      <c r="C45" s="13">
        <f t="shared" si="3"/>
        <v>3.2488120948166079E-3</v>
      </c>
      <c r="D45" s="13">
        <f t="shared" si="3"/>
        <v>1.7223249182394796E-3</v>
      </c>
      <c r="E45" s="13">
        <f t="shared" si="3"/>
        <v>3.269513580534279E-3</v>
      </c>
    </row>
    <row r="47" spans="1:6">
      <c r="B47" s="1" t="s">
        <v>95</v>
      </c>
      <c r="C47" s="16">
        <f>SUM(B43:E45)</f>
        <v>2.2210518575388302E-2</v>
      </c>
    </row>
    <row r="48" spans="1:6">
      <c r="B48" s="7" t="s">
        <v>99</v>
      </c>
      <c r="C48" s="10">
        <f>2*LN(2)*F8*C47</f>
        <v>30.790316658609385</v>
      </c>
    </row>
    <row r="49" spans="2:3">
      <c r="B49" s="7" t="s">
        <v>84</v>
      </c>
      <c r="C49" s="7">
        <v>6</v>
      </c>
    </row>
    <row r="50" spans="2:3">
      <c r="B50" s="7" t="s">
        <v>85</v>
      </c>
      <c r="C50" s="17">
        <f>CHIDIST(C48,C49)</f>
        <v>2.779595485478605E-5</v>
      </c>
    </row>
  </sheetData>
  <mergeCells count="5">
    <mergeCell ref="A40:E40"/>
    <mergeCell ref="A2:F2"/>
    <mergeCell ref="A10:F10"/>
    <mergeCell ref="A18:E18"/>
    <mergeCell ref="A32:F3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43"/>
  <sheetViews>
    <sheetView showGridLines="0" workbookViewId="0">
      <selection activeCell="F53" sqref="F53"/>
    </sheetView>
  </sheetViews>
  <sheetFormatPr baseColWidth="10" defaultRowHeight="11.25"/>
  <cols>
    <col min="2" max="3" width="17.6640625" customWidth="1"/>
    <col min="4" max="4" width="21.5" bestFit="1" customWidth="1"/>
    <col min="5" max="5" width="18.5" bestFit="1" customWidth="1"/>
    <col min="6" max="8" width="17.6640625" customWidth="1"/>
  </cols>
  <sheetData>
    <row r="2" spans="2:8" ht="15.75">
      <c r="B2" s="203" t="s">
        <v>105</v>
      </c>
      <c r="C2" s="203"/>
      <c r="D2" s="203"/>
      <c r="E2" s="203"/>
      <c r="F2" s="203"/>
      <c r="G2" s="203"/>
      <c r="H2" s="203"/>
    </row>
    <row r="3" spans="2:8">
      <c r="B3" s="23" t="s">
        <v>22</v>
      </c>
      <c r="C3" s="23" t="s">
        <v>68</v>
      </c>
      <c r="D3" s="23" t="s">
        <v>24</v>
      </c>
      <c r="E3" s="23" t="s">
        <v>49</v>
      </c>
      <c r="F3" s="23" t="s">
        <v>36</v>
      </c>
      <c r="G3" s="23" t="s">
        <v>64</v>
      </c>
      <c r="H3" s="23" t="s">
        <v>77</v>
      </c>
    </row>
    <row r="4" spans="2:8">
      <c r="B4" s="23" t="s">
        <v>34</v>
      </c>
      <c r="C4" s="1">
        <v>21</v>
      </c>
      <c r="D4" s="18">
        <v>243</v>
      </c>
      <c r="E4" s="18">
        <v>60</v>
      </c>
      <c r="F4" s="18">
        <v>361</v>
      </c>
      <c r="G4" s="1">
        <v>15</v>
      </c>
      <c r="H4" s="11">
        <v>700</v>
      </c>
    </row>
    <row r="5" spans="2:8">
      <c r="B5" s="23" t="s">
        <v>40</v>
      </c>
      <c r="C5" s="18">
        <v>28</v>
      </c>
      <c r="D5" s="1">
        <v>50</v>
      </c>
      <c r="E5" s="1">
        <v>28</v>
      </c>
      <c r="F5" s="21">
        <v>169</v>
      </c>
      <c r="G5" s="18">
        <v>25</v>
      </c>
      <c r="H5" s="1">
        <v>300</v>
      </c>
    </row>
    <row r="6" spans="2:8">
      <c r="B6" s="23" t="s">
        <v>77</v>
      </c>
      <c r="C6" s="1">
        <v>49</v>
      </c>
      <c r="D6" s="1">
        <v>293</v>
      </c>
      <c r="E6" s="1">
        <v>88</v>
      </c>
      <c r="F6" s="1">
        <v>530</v>
      </c>
      <c r="G6" s="1">
        <v>40</v>
      </c>
      <c r="H6" s="1">
        <v>1000</v>
      </c>
    </row>
    <row r="8" spans="2:8" ht="15.75">
      <c r="B8" s="204" t="s">
        <v>106</v>
      </c>
      <c r="C8" s="204"/>
      <c r="D8" s="204"/>
      <c r="E8" s="204"/>
      <c r="F8" s="204"/>
      <c r="G8" s="204"/>
      <c r="H8" s="204"/>
    </row>
    <row r="9" spans="2:8">
      <c r="B9" s="23" t="s">
        <v>22</v>
      </c>
      <c r="C9" s="23" t="s">
        <v>68</v>
      </c>
      <c r="D9" s="23" t="s">
        <v>24</v>
      </c>
      <c r="E9" s="23" t="s">
        <v>49</v>
      </c>
      <c r="F9" s="23" t="s">
        <v>36</v>
      </c>
      <c r="G9" s="23" t="s">
        <v>64</v>
      </c>
      <c r="H9" s="23" t="s">
        <v>77</v>
      </c>
    </row>
    <row r="10" spans="2:8">
      <c r="B10" s="23" t="s">
        <v>34</v>
      </c>
      <c r="C10" s="1">
        <f>IF(C4=MAX(C$4:C$5),1,0)</f>
        <v>0</v>
      </c>
      <c r="D10" s="1">
        <f t="shared" ref="D10:H11" si="0">IF(D4=MAX(D$4:D$5),1,0)</f>
        <v>1</v>
      </c>
      <c r="E10" s="1">
        <f t="shared" si="0"/>
        <v>1</v>
      </c>
      <c r="F10" s="1">
        <f t="shared" si="0"/>
        <v>1</v>
      </c>
      <c r="G10" s="1">
        <f t="shared" si="0"/>
        <v>0</v>
      </c>
      <c r="H10" s="1">
        <f t="shared" si="0"/>
        <v>1</v>
      </c>
    </row>
    <row r="11" spans="2:8">
      <c r="B11" s="23" t="s">
        <v>40</v>
      </c>
      <c r="C11" s="1">
        <f>IF(C5=MAX(C$4:C$5),1,0)</f>
        <v>1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1</v>
      </c>
      <c r="H11" s="1">
        <f t="shared" si="0"/>
        <v>0</v>
      </c>
    </row>
    <row r="13" spans="2:8" ht="15.75">
      <c r="B13" s="204" t="s">
        <v>89</v>
      </c>
      <c r="C13" s="204"/>
      <c r="D13" s="204"/>
      <c r="E13" s="204"/>
      <c r="F13" s="204"/>
      <c r="G13" s="204"/>
      <c r="H13" s="204"/>
    </row>
    <row r="14" spans="2:8">
      <c r="B14" s="23" t="s">
        <v>22</v>
      </c>
      <c r="C14" s="23" t="s">
        <v>68</v>
      </c>
      <c r="D14" s="23" t="s">
        <v>24</v>
      </c>
      <c r="E14" s="23" t="s">
        <v>49</v>
      </c>
      <c r="F14" s="23" t="s">
        <v>36</v>
      </c>
      <c r="G14" s="23" t="s">
        <v>64</v>
      </c>
      <c r="H14" s="19"/>
    </row>
    <row r="15" spans="2:8">
      <c r="B15" s="23" t="s">
        <v>34</v>
      </c>
      <c r="C15" s="16">
        <f t="shared" ref="C15:G16" si="1">(C10-$H10+$D$24*$H10)^2</f>
        <v>0.88987777777777777</v>
      </c>
      <c r="D15" s="16">
        <f t="shared" si="1"/>
        <v>3.2111111111111108E-3</v>
      </c>
      <c r="E15" s="16">
        <f t="shared" si="1"/>
        <v>3.2111111111111108E-3</v>
      </c>
      <c r="F15" s="16">
        <f t="shared" si="1"/>
        <v>3.2111111111111108E-3</v>
      </c>
      <c r="G15" s="16">
        <f t="shared" si="1"/>
        <v>0.88987777777777777</v>
      </c>
      <c r="H15" s="19"/>
    </row>
    <row r="16" spans="2:8">
      <c r="B16" s="23" t="s">
        <v>40</v>
      </c>
      <c r="C16" s="16">
        <f t="shared" si="1"/>
        <v>1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1</v>
      </c>
      <c r="H16" s="19"/>
    </row>
    <row r="18" spans="2:8" ht="15.75">
      <c r="B18" s="205" t="s">
        <v>107</v>
      </c>
      <c r="C18" s="205"/>
      <c r="D18" s="205"/>
      <c r="E18" s="205"/>
      <c r="F18" s="205"/>
      <c r="G18" s="205"/>
      <c r="H18" s="205"/>
    </row>
    <row r="19" spans="2:8">
      <c r="B19" s="23" t="s">
        <v>22</v>
      </c>
      <c r="C19" s="23" t="s">
        <v>68</v>
      </c>
      <c r="D19" s="23" t="s">
        <v>24</v>
      </c>
      <c r="E19" s="23" t="s">
        <v>49</v>
      </c>
      <c r="F19" s="23" t="s">
        <v>36</v>
      </c>
      <c r="G19" s="23" t="s">
        <v>64</v>
      </c>
    </row>
    <row r="20" spans="2:8">
      <c r="B20" s="23" t="s">
        <v>34</v>
      </c>
      <c r="C20" s="16">
        <f>C4*C15</f>
        <v>18.687433333333335</v>
      </c>
      <c r="D20" s="16">
        <f t="shared" ref="D20:G21" si="2">D4*D15</f>
        <v>0.78029999999999988</v>
      </c>
      <c r="E20" s="16">
        <f t="shared" si="2"/>
        <v>0.19266666666666665</v>
      </c>
      <c r="F20" s="16">
        <f t="shared" si="2"/>
        <v>1.159211111111111</v>
      </c>
      <c r="G20" s="16">
        <f t="shared" si="2"/>
        <v>13.348166666666666</v>
      </c>
    </row>
    <row r="21" spans="2:8">
      <c r="B21" s="23" t="s">
        <v>40</v>
      </c>
      <c r="C21" s="16">
        <f>C5*C16</f>
        <v>28</v>
      </c>
      <c r="D21" s="16">
        <f t="shared" si="2"/>
        <v>0</v>
      </c>
      <c r="E21" s="16">
        <f t="shared" si="2"/>
        <v>0</v>
      </c>
      <c r="F21" s="16">
        <f t="shared" si="2"/>
        <v>0</v>
      </c>
      <c r="G21" s="16">
        <f t="shared" si="2"/>
        <v>25</v>
      </c>
    </row>
    <row r="22" spans="2:8">
      <c r="B22" s="25"/>
      <c r="C22" s="20"/>
      <c r="D22" s="20"/>
      <c r="E22" s="20"/>
      <c r="F22" s="20"/>
      <c r="G22" s="20"/>
    </row>
    <row r="23" spans="2:8">
      <c r="B23" s="19"/>
      <c r="C23" s="20"/>
      <c r="D23" s="20"/>
      <c r="E23" s="20"/>
      <c r="F23" s="20"/>
      <c r="G23" s="20"/>
    </row>
    <row r="24" spans="2:8">
      <c r="C24" s="7" t="s">
        <v>100</v>
      </c>
      <c r="D24" s="17">
        <f>(MAX(C4:C5)+MAX(D4:D5)+MAX(E4:E5)+MAX(F4:F5)+MAX(G4:G5)-MAX(H4:H5))/(H6-MAX(H4:H5))</f>
        <v>5.6666666666666664E-2</v>
      </c>
      <c r="F24" s="4"/>
    </row>
    <row r="25" spans="2:8">
      <c r="C25" s="7" t="s">
        <v>101</v>
      </c>
      <c r="D25" s="17">
        <f>(SUM(C20:G21)-H6*D24^2)/(H6-MAX(H4:H5))^2</f>
        <v>9.3285185185185203E-4</v>
      </c>
    </row>
    <row r="26" spans="2:8">
      <c r="C26" s="7" t="s">
        <v>103</v>
      </c>
      <c r="D26" s="17">
        <f>SQRT(D25)</f>
        <v>3.0542623526014463E-2</v>
      </c>
    </row>
    <row r="27" spans="2:8">
      <c r="C27" s="7" t="s">
        <v>111</v>
      </c>
      <c r="D27" s="7">
        <f>NORMSINV(0.95)</f>
        <v>1.6448536269514715</v>
      </c>
    </row>
    <row r="28" spans="2:8">
      <c r="D28" s="22" t="s">
        <v>112</v>
      </c>
      <c r="E28" s="22" t="s">
        <v>113</v>
      </c>
    </row>
    <row r="29" spans="2:8">
      <c r="C29" s="7" t="s">
        <v>110</v>
      </c>
      <c r="D29" s="10">
        <f>D24-D27*D26</f>
        <v>6.428521583288431E-3</v>
      </c>
      <c r="E29" s="10">
        <f>D24+D27*D26</f>
        <v>0.1069048117500449</v>
      </c>
    </row>
    <row r="31" spans="2:8" ht="15.75">
      <c r="B31" s="202" t="s">
        <v>108</v>
      </c>
      <c r="C31" s="202"/>
      <c r="D31" s="202"/>
      <c r="E31" s="202"/>
      <c r="F31" s="202"/>
      <c r="G31" s="202"/>
      <c r="H31" s="202"/>
    </row>
    <row r="32" spans="2:8">
      <c r="B32" s="23" t="s">
        <v>22</v>
      </c>
      <c r="C32" s="23" t="s">
        <v>68</v>
      </c>
      <c r="D32" s="23" t="s">
        <v>24</v>
      </c>
      <c r="E32" s="23" t="s">
        <v>49</v>
      </c>
      <c r="F32" s="23" t="s">
        <v>36</v>
      </c>
      <c r="G32" s="23" t="s">
        <v>64</v>
      </c>
    </row>
    <row r="33" spans="2:7">
      <c r="B33" s="23" t="s">
        <v>34</v>
      </c>
      <c r="C33" s="16">
        <f t="shared" ref="C33:G34" si="3">C4*(C10-$H10)^2</f>
        <v>21</v>
      </c>
      <c r="D33" s="16">
        <f t="shared" si="3"/>
        <v>0</v>
      </c>
      <c r="E33" s="16">
        <f t="shared" si="3"/>
        <v>0</v>
      </c>
      <c r="F33" s="16">
        <f t="shared" si="3"/>
        <v>0</v>
      </c>
      <c r="G33" s="16">
        <f t="shared" si="3"/>
        <v>15</v>
      </c>
    </row>
    <row r="34" spans="2:7">
      <c r="B34" s="23" t="s">
        <v>40</v>
      </c>
      <c r="C34" s="16">
        <f t="shared" si="3"/>
        <v>28</v>
      </c>
      <c r="D34" s="16">
        <f t="shared" si="3"/>
        <v>0</v>
      </c>
      <c r="E34" s="16">
        <f t="shared" si="3"/>
        <v>0</v>
      </c>
      <c r="F34" s="16">
        <f t="shared" si="3"/>
        <v>0</v>
      </c>
      <c r="G34" s="16">
        <f t="shared" si="3"/>
        <v>25</v>
      </c>
    </row>
    <row r="36" spans="2:7">
      <c r="C36" s="7" t="s">
        <v>102</v>
      </c>
      <c r="D36" s="17">
        <f>((SUM(C33:G34)-(SUM(C5,D4,E4,F4,G5)-H4)^2/H6))/(H6-H4)^2</f>
        <v>9.8567777777777785E-4</v>
      </c>
      <c r="F36" s="4"/>
    </row>
    <row r="37" spans="2:7">
      <c r="C37" s="7" t="s">
        <v>109</v>
      </c>
      <c r="D37" s="17">
        <f>SQRT(D36)</f>
        <v>3.1395505693932978E-2</v>
      </c>
    </row>
    <row r="38" spans="2:7">
      <c r="C38" s="7" t="s">
        <v>104</v>
      </c>
      <c r="D38" s="17">
        <f>D24/D37</f>
        <v>1.8049292538586887</v>
      </c>
    </row>
    <row r="39" spans="2:7">
      <c r="C39" s="7" t="s">
        <v>85</v>
      </c>
      <c r="D39" s="17">
        <f>1-NORMSDIST(D38)</f>
        <v>3.5542876676598389E-2</v>
      </c>
    </row>
    <row r="41" spans="2:7">
      <c r="D41" s="4"/>
    </row>
    <row r="43" spans="2:7">
      <c r="D43" s="4"/>
    </row>
  </sheetData>
  <mergeCells count="5">
    <mergeCell ref="B31:H31"/>
    <mergeCell ref="B2:H2"/>
    <mergeCell ref="B8:H8"/>
    <mergeCell ref="B13:H13"/>
    <mergeCell ref="B18:H18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7"/>
  <sheetViews>
    <sheetView showGridLines="0" workbookViewId="0">
      <selection activeCell="D37" sqref="D37"/>
    </sheetView>
  </sheetViews>
  <sheetFormatPr baseColWidth="10" defaultRowHeight="11.25"/>
  <cols>
    <col min="2" max="3" width="19.1640625" customWidth="1"/>
    <col min="4" max="4" width="21.5" bestFit="1" customWidth="1"/>
    <col min="5" max="8" width="19.1640625" customWidth="1"/>
  </cols>
  <sheetData>
    <row r="2" spans="2:8" ht="15.75">
      <c r="B2" s="203" t="s">
        <v>105</v>
      </c>
      <c r="C2" s="203"/>
      <c r="D2" s="203"/>
      <c r="E2" s="203"/>
      <c r="F2" s="203"/>
      <c r="G2" s="203"/>
      <c r="H2" s="203"/>
    </row>
    <row r="3" spans="2:8">
      <c r="B3" s="23" t="s">
        <v>22</v>
      </c>
      <c r="C3" s="23" t="s">
        <v>68</v>
      </c>
      <c r="D3" s="23" t="s">
        <v>24</v>
      </c>
      <c r="E3" s="23" t="s">
        <v>49</v>
      </c>
      <c r="F3" s="23" t="s">
        <v>36</v>
      </c>
      <c r="G3" s="23" t="s">
        <v>64</v>
      </c>
      <c r="H3" s="23" t="s">
        <v>77</v>
      </c>
    </row>
    <row r="4" spans="2:8">
      <c r="B4" s="23" t="s">
        <v>34</v>
      </c>
      <c r="C4" s="21">
        <v>21</v>
      </c>
      <c r="D4" s="21">
        <v>243</v>
      </c>
      <c r="E4" s="21">
        <v>60</v>
      </c>
      <c r="F4" s="21">
        <v>361</v>
      </c>
      <c r="G4" s="21">
        <v>15</v>
      </c>
      <c r="H4" s="21">
        <v>700</v>
      </c>
    </row>
    <row r="5" spans="2:8">
      <c r="B5" s="23" t="s">
        <v>40</v>
      </c>
      <c r="C5" s="21">
        <v>28</v>
      </c>
      <c r="D5" s="21">
        <v>50</v>
      </c>
      <c r="E5" s="21">
        <v>28</v>
      </c>
      <c r="F5" s="21">
        <v>169</v>
      </c>
      <c r="G5" s="21">
        <v>25</v>
      </c>
      <c r="H5" s="21">
        <v>300</v>
      </c>
    </row>
    <row r="6" spans="2:8">
      <c r="B6" s="23" t="s">
        <v>77</v>
      </c>
      <c r="C6" s="1">
        <v>49</v>
      </c>
      <c r="D6" s="1">
        <v>293</v>
      </c>
      <c r="E6" s="1">
        <v>88</v>
      </c>
      <c r="F6" s="1">
        <v>530</v>
      </c>
      <c r="G6" s="1">
        <v>40</v>
      </c>
      <c r="H6" s="1">
        <v>1000</v>
      </c>
    </row>
    <row r="8" spans="2:8" ht="15.75">
      <c r="B8" s="203" t="s">
        <v>106</v>
      </c>
      <c r="C8" s="203"/>
      <c r="D8" s="203"/>
      <c r="E8" s="203"/>
      <c r="F8" s="203"/>
      <c r="G8" s="203"/>
      <c r="H8" s="203"/>
    </row>
    <row r="9" spans="2:8">
      <c r="B9" s="27" t="s">
        <v>22</v>
      </c>
      <c r="C9" s="27" t="s">
        <v>68</v>
      </c>
      <c r="D9" s="27" t="s">
        <v>24</v>
      </c>
      <c r="E9" s="27" t="s">
        <v>49</v>
      </c>
      <c r="F9" s="27" t="s">
        <v>36</v>
      </c>
      <c r="G9" s="27" t="s">
        <v>64</v>
      </c>
      <c r="H9" s="27" t="s">
        <v>77</v>
      </c>
    </row>
    <row r="10" spans="2:8">
      <c r="B10" s="27" t="s">
        <v>34</v>
      </c>
      <c r="C10" s="13">
        <f t="shared" ref="C10:H10" si="0">C4/C$6</f>
        <v>0.42857142857142855</v>
      </c>
      <c r="D10" s="13">
        <f t="shared" si="0"/>
        <v>0.82935153583617749</v>
      </c>
      <c r="E10" s="13">
        <f t="shared" si="0"/>
        <v>0.68181818181818177</v>
      </c>
      <c r="F10" s="13">
        <f t="shared" si="0"/>
        <v>0.68113207547169807</v>
      </c>
      <c r="G10" s="13">
        <f t="shared" si="0"/>
        <v>0.375</v>
      </c>
      <c r="H10" s="13">
        <f t="shared" si="0"/>
        <v>0.7</v>
      </c>
    </row>
    <row r="11" spans="2:8">
      <c r="B11" s="27" t="s">
        <v>40</v>
      </c>
      <c r="C11" s="13">
        <f t="shared" ref="C11:H11" si="1">C5/C$6</f>
        <v>0.5714285714285714</v>
      </c>
      <c r="D11" s="13">
        <f t="shared" si="1"/>
        <v>0.17064846416382254</v>
      </c>
      <c r="E11" s="13">
        <f t="shared" si="1"/>
        <v>0.31818181818181818</v>
      </c>
      <c r="F11" s="13">
        <f t="shared" si="1"/>
        <v>0.31886792452830187</v>
      </c>
      <c r="G11" s="13">
        <f t="shared" si="1"/>
        <v>0.625</v>
      </c>
      <c r="H11" s="13">
        <f t="shared" si="1"/>
        <v>0.3</v>
      </c>
    </row>
    <row r="12" spans="2:8">
      <c r="B12" s="28"/>
      <c r="C12" s="29"/>
      <c r="D12" s="29"/>
      <c r="E12" s="29"/>
      <c r="F12" s="29"/>
      <c r="G12" s="29"/>
      <c r="H12" s="29"/>
    </row>
    <row r="13" spans="2:8">
      <c r="B13" s="30"/>
      <c r="C13" s="30"/>
      <c r="D13" s="30"/>
      <c r="E13" s="30"/>
      <c r="F13" s="30"/>
      <c r="G13" s="30"/>
      <c r="H13" s="30"/>
    </row>
    <row r="14" spans="2:8" ht="15.75">
      <c r="B14" s="206" t="s">
        <v>89</v>
      </c>
      <c r="C14" s="206"/>
      <c r="D14" s="206"/>
      <c r="E14" s="206"/>
      <c r="F14" s="206"/>
      <c r="G14" s="206"/>
      <c r="H14" s="206"/>
    </row>
    <row r="15" spans="2:8">
      <c r="B15" s="27" t="s">
        <v>22</v>
      </c>
      <c r="C15" s="27" t="s">
        <v>68</v>
      </c>
      <c r="D15" s="27" t="s">
        <v>24</v>
      </c>
      <c r="E15" s="27" t="s">
        <v>49</v>
      </c>
      <c r="F15" s="27" t="s">
        <v>36</v>
      </c>
      <c r="G15" s="27" t="s">
        <v>64</v>
      </c>
      <c r="H15" s="27" t="s">
        <v>77</v>
      </c>
    </row>
    <row r="16" spans="2:8">
      <c r="B16" s="27" t="s">
        <v>34</v>
      </c>
      <c r="C16" s="13">
        <f t="shared" ref="C16:H17" si="2">C10*(1-C10)</f>
        <v>0.24489795918367344</v>
      </c>
      <c r="D16" s="13">
        <f t="shared" si="2"/>
        <v>0.1415275658423511</v>
      </c>
      <c r="E16" s="13">
        <f t="shared" si="2"/>
        <v>0.21694214876033061</v>
      </c>
      <c r="F16" s="13">
        <f t="shared" si="2"/>
        <v>0.21719117123531506</v>
      </c>
      <c r="G16" s="13">
        <f t="shared" si="2"/>
        <v>0.234375</v>
      </c>
      <c r="H16" s="13">
        <f t="shared" si="2"/>
        <v>0.21000000000000002</v>
      </c>
    </row>
    <row r="17" spans="2:8">
      <c r="B17" s="27" t="s">
        <v>40</v>
      </c>
      <c r="C17" s="13">
        <f t="shared" si="2"/>
        <v>0.24489795918367346</v>
      </c>
      <c r="D17" s="13">
        <f t="shared" si="2"/>
        <v>0.14152756584235113</v>
      </c>
      <c r="E17" s="13">
        <f t="shared" si="2"/>
        <v>0.21694214876033061</v>
      </c>
      <c r="F17" s="13">
        <f t="shared" si="2"/>
        <v>0.21719117123531503</v>
      </c>
      <c r="G17" s="13">
        <f t="shared" si="2"/>
        <v>0.234375</v>
      </c>
      <c r="H17" s="13">
        <f t="shared" si="2"/>
        <v>0.21</v>
      </c>
    </row>
    <row r="18" spans="2:8">
      <c r="B18" s="30"/>
      <c r="C18" s="30"/>
      <c r="D18" s="30"/>
      <c r="E18" s="30"/>
      <c r="F18" s="30"/>
      <c r="G18" s="30"/>
      <c r="H18" s="30"/>
    </row>
    <row r="19" spans="2:8" ht="15.75">
      <c r="B19" s="207" t="s">
        <v>107</v>
      </c>
      <c r="C19" s="207"/>
      <c r="D19" s="207"/>
      <c r="E19" s="207"/>
      <c r="F19" s="207"/>
      <c r="G19" s="207"/>
      <c r="H19" s="207"/>
    </row>
    <row r="20" spans="2:8">
      <c r="B20" s="27" t="s">
        <v>95</v>
      </c>
      <c r="C20" s="13">
        <f t="shared" ref="C20:H20" si="3">SUM(C16:C17)</f>
        <v>0.48979591836734693</v>
      </c>
      <c r="D20" s="13">
        <f t="shared" si="3"/>
        <v>0.2830551316847022</v>
      </c>
      <c r="E20" s="13">
        <f t="shared" si="3"/>
        <v>0.43388429752066121</v>
      </c>
      <c r="F20" s="13">
        <f t="shared" si="3"/>
        <v>0.43438234247063012</v>
      </c>
      <c r="G20" s="13">
        <f t="shared" si="3"/>
        <v>0.46875</v>
      </c>
      <c r="H20" s="13">
        <f t="shared" si="3"/>
        <v>0.42000000000000004</v>
      </c>
    </row>
    <row r="21" spans="2:8">
      <c r="B21" s="31" t="s">
        <v>114</v>
      </c>
      <c r="C21" s="13">
        <f t="shared" ref="C21:H21" si="4">C6/$H$6</f>
        <v>4.9000000000000002E-2</v>
      </c>
      <c r="D21" s="13">
        <f t="shared" si="4"/>
        <v>0.29299999999999998</v>
      </c>
      <c r="E21" s="13">
        <f t="shared" si="4"/>
        <v>8.7999999999999995E-2</v>
      </c>
      <c r="F21" s="13">
        <f t="shared" si="4"/>
        <v>0.53</v>
      </c>
      <c r="G21" s="13">
        <f t="shared" si="4"/>
        <v>0.04</v>
      </c>
      <c r="H21" s="13">
        <f t="shared" si="4"/>
        <v>1</v>
      </c>
    </row>
    <row r="22" spans="2:8">
      <c r="B22" s="31" t="s">
        <v>117</v>
      </c>
      <c r="C22" s="13">
        <f t="shared" ref="C22:H22" si="5">C21*C20</f>
        <v>2.4E-2</v>
      </c>
      <c r="D22" s="13">
        <f t="shared" si="5"/>
        <v>8.2935153583617735E-2</v>
      </c>
      <c r="E22" s="13">
        <f t="shared" si="5"/>
        <v>3.8181818181818185E-2</v>
      </c>
      <c r="F22" s="13">
        <f t="shared" si="5"/>
        <v>0.23022264150943397</v>
      </c>
      <c r="G22" s="13">
        <f t="shared" si="5"/>
        <v>1.8749999999999999E-2</v>
      </c>
      <c r="H22" s="13">
        <f t="shared" si="5"/>
        <v>0.42000000000000004</v>
      </c>
    </row>
    <row r="25" spans="2:8">
      <c r="C25" s="1" t="s">
        <v>115</v>
      </c>
      <c r="D25" s="32">
        <f>H20</f>
        <v>0.42000000000000004</v>
      </c>
    </row>
    <row r="26" spans="2:8">
      <c r="C26" s="1" t="s">
        <v>116</v>
      </c>
      <c r="D26" s="32">
        <f>SUM(C22:G22)</f>
        <v>0.39408961327486985</v>
      </c>
    </row>
    <row r="27" spans="2:8">
      <c r="D27" s="26"/>
    </row>
    <row r="28" spans="2:8">
      <c r="C28" s="7" t="s">
        <v>118</v>
      </c>
      <c r="D28" s="17">
        <f>(D25-D26)/D25</f>
        <v>6.1691396964595677E-2</v>
      </c>
    </row>
    <row r="30" spans="2:8">
      <c r="C30" s="7" t="s">
        <v>119</v>
      </c>
      <c r="D30" s="17">
        <v>1.5238308223429023E-2</v>
      </c>
    </row>
    <row r="31" spans="2:8">
      <c r="C31" s="7" t="s">
        <v>111</v>
      </c>
      <c r="D31" s="7">
        <f>NORMSINV(0.95)</f>
        <v>1.6448536269514715</v>
      </c>
    </row>
    <row r="32" spans="2:8">
      <c r="D32" s="22" t="s">
        <v>112</v>
      </c>
      <c r="E32" s="22" t="s">
        <v>113</v>
      </c>
    </row>
    <row r="33" spans="3:5">
      <c r="C33" s="7" t="s">
        <v>110</v>
      </c>
      <c r="D33" s="10">
        <f>D28-D31*D30</f>
        <v>3.6626610414684013E-2</v>
      </c>
      <c r="E33" s="10">
        <f>D28+D31*D30</f>
        <v>8.675618351450734E-2</v>
      </c>
    </row>
    <row r="35" spans="3:5">
      <c r="C35" s="7" t="s">
        <v>120</v>
      </c>
      <c r="D35" s="17">
        <f>(H6-1)*(2-1)*D28</f>
        <v>61.629705567631078</v>
      </c>
    </row>
    <row r="36" spans="3:5">
      <c r="C36" s="7" t="s">
        <v>84</v>
      </c>
      <c r="D36" s="7">
        <f>(2-1)*(5-1)</f>
        <v>4</v>
      </c>
    </row>
    <row r="37" spans="3:5">
      <c r="C37" s="7" t="s">
        <v>85</v>
      </c>
      <c r="D37" s="33">
        <f>CHIDIST(D35,D36)</f>
        <v>1.3179817398291316E-12</v>
      </c>
    </row>
  </sheetData>
  <mergeCells count="4">
    <mergeCell ref="B2:H2"/>
    <mergeCell ref="B8:H8"/>
    <mergeCell ref="B14:H14"/>
    <mergeCell ref="B19:H1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68"/>
  <sheetViews>
    <sheetView showGridLines="0" topLeftCell="A25" workbookViewId="0">
      <selection activeCell="D61" sqref="D61"/>
    </sheetView>
  </sheetViews>
  <sheetFormatPr baseColWidth="10" defaultRowHeight="11.25"/>
  <cols>
    <col min="1" max="1" width="5.1640625" customWidth="1"/>
    <col min="2" max="8" width="19.5" customWidth="1"/>
    <col min="9" max="9" width="5.6640625" customWidth="1"/>
  </cols>
  <sheetData>
    <row r="2" spans="2:8" ht="15.75">
      <c r="B2" s="203" t="s">
        <v>105</v>
      </c>
      <c r="C2" s="203"/>
      <c r="D2" s="203"/>
      <c r="E2" s="203"/>
      <c r="F2" s="203"/>
      <c r="G2" s="203"/>
      <c r="H2" s="203"/>
    </row>
    <row r="3" spans="2:8">
      <c r="B3" s="23" t="s">
        <v>22</v>
      </c>
      <c r="C3" s="23" t="s">
        <v>68</v>
      </c>
      <c r="D3" s="23" t="s">
        <v>24</v>
      </c>
      <c r="E3" s="23" t="s">
        <v>49</v>
      </c>
      <c r="F3" s="23" t="s">
        <v>36</v>
      </c>
      <c r="G3" s="23" t="s">
        <v>64</v>
      </c>
      <c r="H3" s="23" t="s">
        <v>77</v>
      </c>
    </row>
    <row r="4" spans="2:8">
      <c r="B4" s="23" t="s">
        <v>34</v>
      </c>
      <c r="C4" s="21">
        <v>21</v>
      </c>
      <c r="D4" s="21">
        <v>243</v>
      </c>
      <c r="E4" s="21">
        <v>60</v>
      </c>
      <c r="F4" s="21">
        <v>361</v>
      </c>
      <c r="G4" s="21">
        <v>15</v>
      </c>
      <c r="H4" s="21">
        <v>700</v>
      </c>
    </row>
    <row r="5" spans="2:8">
      <c r="B5" s="23" t="s">
        <v>40</v>
      </c>
      <c r="C5" s="21">
        <v>28</v>
      </c>
      <c r="D5" s="21">
        <v>50</v>
      </c>
      <c r="E5" s="21">
        <v>28</v>
      </c>
      <c r="F5" s="21">
        <v>169</v>
      </c>
      <c r="G5" s="21">
        <v>25</v>
      </c>
      <c r="H5" s="21">
        <v>300</v>
      </c>
    </row>
    <row r="6" spans="2:8">
      <c r="B6" s="23" t="s">
        <v>77</v>
      </c>
      <c r="C6" s="1">
        <v>49</v>
      </c>
      <c r="D6" s="1">
        <v>293</v>
      </c>
      <c r="E6" s="1">
        <v>88</v>
      </c>
      <c r="F6" s="1">
        <v>530</v>
      </c>
      <c r="G6" s="1">
        <v>40</v>
      </c>
      <c r="H6" s="1">
        <v>1000</v>
      </c>
    </row>
    <row r="8" spans="2:8" ht="15.75">
      <c r="B8" s="203" t="s">
        <v>106</v>
      </c>
      <c r="C8" s="203"/>
      <c r="D8" s="203"/>
      <c r="E8" s="203"/>
      <c r="F8" s="203"/>
      <c r="G8" s="203"/>
      <c r="H8" s="203"/>
    </row>
    <row r="9" spans="2:8">
      <c r="B9" s="27" t="s">
        <v>22</v>
      </c>
      <c r="C9" s="27" t="s">
        <v>68</v>
      </c>
      <c r="D9" s="27" t="s">
        <v>24</v>
      </c>
      <c r="E9" s="27" t="s">
        <v>49</v>
      </c>
      <c r="F9" s="27" t="s">
        <v>36</v>
      </c>
      <c r="G9" s="27" t="s">
        <v>64</v>
      </c>
      <c r="H9" s="27" t="s">
        <v>77</v>
      </c>
    </row>
    <row r="10" spans="2:8">
      <c r="B10" s="27" t="s">
        <v>34</v>
      </c>
      <c r="C10" s="13">
        <f t="shared" ref="C10:H11" si="0">C4/C$6</f>
        <v>0.42857142857142855</v>
      </c>
      <c r="D10" s="13">
        <f t="shared" si="0"/>
        <v>0.82935153583617749</v>
      </c>
      <c r="E10" s="13">
        <f t="shared" si="0"/>
        <v>0.68181818181818177</v>
      </c>
      <c r="F10" s="13">
        <f t="shared" si="0"/>
        <v>0.68113207547169807</v>
      </c>
      <c r="G10" s="13">
        <f t="shared" si="0"/>
        <v>0.375</v>
      </c>
      <c r="H10" s="13">
        <f t="shared" si="0"/>
        <v>0.7</v>
      </c>
    </row>
    <row r="11" spans="2:8">
      <c r="B11" s="27" t="s">
        <v>40</v>
      </c>
      <c r="C11" s="13">
        <f t="shared" si="0"/>
        <v>0.5714285714285714</v>
      </c>
      <c r="D11" s="13">
        <f t="shared" si="0"/>
        <v>0.17064846416382254</v>
      </c>
      <c r="E11" s="13">
        <f t="shared" si="0"/>
        <v>0.31818181818181818</v>
      </c>
      <c r="F11" s="13">
        <f t="shared" si="0"/>
        <v>0.31886792452830187</v>
      </c>
      <c r="G11" s="13">
        <f t="shared" si="0"/>
        <v>0.625</v>
      </c>
      <c r="H11" s="13">
        <f t="shared" si="0"/>
        <v>0.3</v>
      </c>
    </row>
    <row r="12" spans="2:8">
      <c r="B12" s="28"/>
      <c r="C12" s="29"/>
      <c r="D12" s="29"/>
      <c r="E12" s="29"/>
      <c r="F12" s="29"/>
      <c r="G12" s="29"/>
      <c r="H12" s="29"/>
    </row>
    <row r="13" spans="2:8" ht="15.75">
      <c r="B13" s="206" t="s">
        <v>89</v>
      </c>
      <c r="C13" s="206"/>
      <c r="D13" s="206"/>
      <c r="E13" s="206"/>
      <c r="F13" s="206"/>
      <c r="G13" s="206"/>
      <c r="H13" s="206"/>
    </row>
    <row r="14" spans="2:8">
      <c r="B14" s="27" t="s">
        <v>22</v>
      </c>
      <c r="C14" s="27" t="s">
        <v>68</v>
      </c>
      <c r="D14" s="27" t="s">
        <v>24</v>
      </c>
      <c r="E14" s="27" t="s">
        <v>49</v>
      </c>
      <c r="F14" s="27" t="s">
        <v>36</v>
      </c>
      <c r="G14" s="27" t="s">
        <v>64</v>
      </c>
      <c r="H14" s="27" t="s">
        <v>77</v>
      </c>
    </row>
    <row r="15" spans="2:8">
      <c r="B15" s="27" t="s">
        <v>34</v>
      </c>
      <c r="C15" s="13">
        <f>C10*LN(C10)</f>
        <v>-0.36312765445165868</v>
      </c>
      <c r="D15" s="13">
        <f t="shared" ref="D15:H16" si="1">D10*LN(D10)</f>
        <v>-0.15518093262591837</v>
      </c>
      <c r="E15" s="13">
        <f t="shared" si="1"/>
        <v>-0.26113108108370853</v>
      </c>
      <c r="F15" s="13">
        <f t="shared" si="1"/>
        <v>-0.26155406868867259</v>
      </c>
      <c r="G15" s="13">
        <f t="shared" si="1"/>
        <v>-0.36781096987939732</v>
      </c>
      <c r="H15" s="13">
        <f t="shared" si="1"/>
        <v>-0.24967246075711269</v>
      </c>
    </row>
    <row r="16" spans="2:8">
      <c r="B16" s="27" t="s">
        <v>40</v>
      </c>
      <c r="C16" s="13">
        <f>C11*LN(C11)</f>
        <v>-0.31978045024881302</v>
      </c>
      <c r="D16" s="13">
        <f t="shared" si="1"/>
        <v>-0.30173201426432106</v>
      </c>
      <c r="E16" s="13">
        <f t="shared" si="1"/>
        <v>-0.36436027864186449</v>
      </c>
      <c r="F16" s="13">
        <f t="shared" si="1"/>
        <v>-0.36445911563076022</v>
      </c>
      <c r="G16" s="13">
        <f t="shared" si="1"/>
        <v>-0.29375226827858475</v>
      </c>
      <c r="H16" s="13">
        <f t="shared" si="1"/>
        <v>-0.36119184129778081</v>
      </c>
    </row>
    <row r="17" spans="2:8">
      <c r="B17" s="30"/>
      <c r="C17" s="30"/>
      <c r="D17" s="30"/>
      <c r="E17" s="30"/>
      <c r="F17" s="30"/>
      <c r="G17" s="30"/>
      <c r="H17" s="30"/>
    </row>
    <row r="18" spans="2:8" ht="15.75">
      <c r="B18" s="207" t="s">
        <v>107</v>
      </c>
      <c r="C18" s="207"/>
      <c r="D18" s="207"/>
      <c r="E18" s="207"/>
      <c r="F18" s="207"/>
      <c r="G18" s="207"/>
      <c r="H18" s="207"/>
    </row>
    <row r="19" spans="2:8">
      <c r="B19" s="27" t="s">
        <v>95</v>
      </c>
      <c r="C19" s="13">
        <f t="shared" ref="C19:H19" si="2">SUM(C15:C16)</f>
        <v>-0.6829081047004717</v>
      </c>
      <c r="D19" s="13">
        <f t="shared" si="2"/>
        <v>-0.45691294689023942</v>
      </c>
      <c r="E19" s="13">
        <f t="shared" si="2"/>
        <v>-0.62549135972557302</v>
      </c>
      <c r="F19" s="13">
        <f t="shared" si="2"/>
        <v>-0.62601318431943276</v>
      </c>
      <c r="G19" s="13">
        <f t="shared" si="2"/>
        <v>-0.66156323815798213</v>
      </c>
      <c r="H19" s="13">
        <f t="shared" si="2"/>
        <v>-0.6108643020548935</v>
      </c>
    </row>
    <row r="20" spans="2:8">
      <c r="B20" s="31" t="s">
        <v>114</v>
      </c>
      <c r="C20" s="13">
        <f t="shared" ref="C20:H20" si="3">C6/$H$6</f>
        <v>4.9000000000000002E-2</v>
      </c>
      <c r="D20" s="13">
        <f t="shared" si="3"/>
        <v>0.29299999999999998</v>
      </c>
      <c r="E20" s="13">
        <f t="shared" si="3"/>
        <v>8.7999999999999995E-2</v>
      </c>
      <c r="F20" s="13">
        <f t="shared" si="3"/>
        <v>0.53</v>
      </c>
      <c r="G20" s="13">
        <f t="shared" si="3"/>
        <v>0.04</v>
      </c>
      <c r="H20" s="13">
        <f t="shared" si="3"/>
        <v>1</v>
      </c>
    </row>
    <row r="21" spans="2:8">
      <c r="B21" s="31" t="s">
        <v>117</v>
      </c>
      <c r="C21" s="13">
        <f t="shared" ref="C21:H21" si="4">C20*C19</f>
        <v>-3.3462497130323114E-2</v>
      </c>
      <c r="D21" s="13">
        <f t="shared" si="4"/>
        <v>-0.13387549343884014</v>
      </c>
      <c r="E21" s="13">
        <f t="shared" si="4"/>
        <v>-5.5043239655850423E-2</v>
      </c>
      <c r="F21" s="13">
        <f t="shared" si="4"/>
        <v>-0.33178698768929937</v>
      </c>
      <c r="G21" s="13">
        <f t="shared" si="4"/>
        <v>-2.6462529526319285E-2</v>
      </c>
      <c r="H21" s="13">
        <f t="shared" si="4"/>
        <v>-0.6108643020548935</v>
      </c>
    </row>
    <row r="23" spans="2:8">
      <c r="C23" s="1" t="s">
        <v>121</v>
      </c>
      <c r="D23" s="32">
        <f>-H19</f>
        <v>0.6108643020548935</v>
      </c>
    </row>
    <row r="24" spans="2:8">
      <c r="C24" s="1" t="s">
        <v>122</v>
      </c>
      <c r="D24" s="32">
        <f>-SUM(C21:G21)</f>
        <v>0.58063074744063237</v>
      </c>
    </row>
    <row r="25" spans="2:8">
      <c r="D25" s="26"/>
    </row>
    <row r="26" spans="2:8">
      <c r="C26" s="7" t="s">
        <v>123</v>
      </c>
      <c r="D26" s="17">
        <f>(D23-D24)/D23</f>
        <v>4.9493078106803971E-2</v>
      </c>
    </row>
    <row r="28" spans="2:8" ht="15.75">
      <c r="B28" s="204" t="s">
        <v>108</v>
      </c>
      <c r="C28" s="204"/>
      <c r="D28" s="204"/>
      <c r="E28" s="204"/>
      <c r="F28" s="204"/>
      <c r="G28" s="204"/>
    </row>
    <row r="29" spans="2:8">
      <c r="B29" s="23" t="s">
        <v>126</v>
      </c>
      <c r="C29" s="1">
        <f>C20*LN(C20)</f>
        <v>-0.14778081406270402</v>
      </c>
      <c r="D29" s="1">
        <f>D20*LN(D20)</f>
        <v>-0.35968172229976542</v>
      </c>
      <c r="E29" s="1">
        <f>E20*LN(E20)</f>
        <v>-0.21387682487634591</v>
      </c>
      <c r="F29" s="1">
        <f>F20*LN(F20)</f>
        <v>-0.33648548439106385</v>
      </c>
      <c r="G29" s="1">
        <f>G20*LN(G20)</f>
        <v>-0.12875503299472801</v>
      </c>
    </row>
    <row r="31" spans="2:8">
      <c r="C31" s="21" t="s">
        <v>125</v>
      </c>
      <c r="D31" s="36">
        <f>-SUM(C29:G29)</f>
        <v>1.1865798786246071</v>
      </c>
    </row>
    <row r="33" spans="2:7" ht="15.75">
      <c r="B33" s="203" t="s">
        <v>127</v>
      </c>
      <c r="C33" s="203"/>
      <c r="D33" s="203"/>
      <c r="E33" s="203"/>
      <c r="F33" s="203"/>
      <c r="G33" s="203"/>
    </row>
    <row r="34" spans="2:7">
      <c r="B34" s="27" t="s">
        <v>22</v>
      </c>
      <c r="C34" s="27" t="s">
        <v>68</v>
      </c>
      <c r="D34" s="27" t="s">
        <v>24</v>
      </c>
      <c r="E34" s="27" t="s">
        <v>49</v>
      </c>
      <c r="F34" s="27" t="s">
        <v>36</v>
      </c>
      <c r="G34" s="27" t="s">
        <v>64</v>
      </c>
    </row>
    <row r="35" spans="2:7">
      <c r="B35" s="27" t="s">
        <v>34</v>
      </c>
      <c r="C35" s="13">
        <f>C4/$H$6</f>
        <v>2.1000000000000001E-2</v>
      </c>
      <c r="D35" s="13">
        <f t="shared" ref="D35:G36" si="5">D4/$H$6</f>
        <v>0.24299999999999999</v>
      </c>
      <c r="E35" s="13">
        <f t="shared" si="5"/>
        <v>0.06</v>
      </c>
      <c r="F35" s="13">
        <f t="shared" si="5"/>
        <v>0.36099999999999999</v>
      </c>
      <c r="G35" s="13">
        <f t="shared" si="5"/>
        <v>1.4999999999999999E-2</v>
      </c>
    </row>
    <row r="36" spans="2:7">
      <c r="B36" s="27" t="s">
        <v>40</v>
      </c>
      <c r="C36" s="13">
        <f>C5/$H$6</f>
        <v>2.8000000000000001E-2</v>
      </c>
      <c r="D36" s="13">
        <f t="shared" si="5"/>
        <v>0.05</v>
      </c>
      <c r="E36" s="13">
        <f t="shared" si="5"/>
        <v>2.8000000000000001E-2</v>
      </c>
      <c r="F36" s="13">
        <f t="shared" si="5"/>
        <v>0.16900000000000001</v>
      </c>
      <c r="G36" s="13">
        <f t="shared" si="5"/>
        <v>2.5000000000000001E-2</v>
      </c>
    </row>
    <row r="38" spans="2:7" ht="15.75">
      <c r="B38" s="208" t="s">
        <v>96</v>
      </c>
      <c r="C38" s="208"/>
      <c r="D38" s="208"/>
      <c r="E38" s="208"/>
      <c r="F38" s="208"/>
      <c r="G38" s="208"/>
    </row>
    <row r="39" spans="2:7">
      <c r="B39" s="27" t="s">
        <v>22</v>
      </c>
      <c r="C39" s="27" t="s">
        <v>68</v>
      </c>
      <c r="D39" s="27" t="s">
        <v>24</v>
      </c>
      <c r="E39" s="27" t="s">
        <v>49</v>
      </c>
      <c r="F39" s="27" t="s">
        <v>36</v>
      </c>
      <c r="G39" s="27" t="s">
        <v>64</v>
      </c>
    </row>
    <row r="40" spans="2:7">
      <c r="B40" s="27" t="s">
        <v>34</v>
      </c>
      <c r="C40" s="13">
        <f>C35*LN(C35)</f>
        <v>-8.1127889666433001E-2</v>
      </c>
      <c r="D40" s="13">
        <f t="shared" ref="D40:G41" si="6">D35*LN(D35)</f>
        <v>-0.34377060206090604</v>
      </c>
      <c r="E40" s="13">
        <f t="shared" si="6"/>
        <v>-0.16880464300560219</v>
      </c>
      <c r="F40" s="13">
        <f t="shared" si="6"/>
        <v>-0.36781471275438143</v>
      </c>
      <c r="G40" s="13">
        <f t="shared" si="6"/>
        <v>-6.2995576168198911E-2</v>
      </c>
    </row>
    <row r="41" spans="2:7">
      <c r="B41" s="27" t="s">
        <v>40</v>
      </c>
      <c r="C41" s="13">
        <f>C36*LN(C36)</f>
        <v>-0.10011542152659413</v>
      </c>
      <c r="D41" s="13">
        <f t="shared" si="6"/>
        <v>-0.14978661367769955</v>
      </c>
      <c r="E41" s="13">
        <f t="shared" si="6"/>
        <v>-0.10011542152659413</v>
      </c>
      <c r="F41" s="13">
        <f t="shared" si="6"/>
        <v>-0.30045775932598179</v>
      </c>
      <c r="G41" s="13">
        <f t="shared" si="6"/>
        <v>-9.2221986352848409E-2</v>
      </c>
    </row>
    <row r="42" spans="2:7">
      <c r="B42" s="28"/>
      <c r="C42" s="29"/>
      <c r="D42" s="29"/>
      <c r="E42" s="29"/>
      <c r="F42" s="29"/>
      <c r="G42" s="29"/>
    </row>
    <row r="43" spans="2:7">
      <c r="B43" s="28"/>
      <c r="C43" s="13" t="s">
        <v>128</v>
      </c>
      <c r="D43" s="32">
        <f>-SUM(C40:G41)</f>
        <v>1.7672106260652394</v>
      </c>
      <c r="E43" s="29"/>
      <c r="F43" s="29"/>
      <c r="G43" s="29"/>
    </row>
    <row r="44" spans="2:7">
      <c r="B44" s="28"/>
      <c r="C44" s="29"/>
      <c r="D44" s="29"/>
      <c r="E44" s="29"/>
      <c r="F44" s="29"/>
      <c r="G44" s="29"/>
    </row>
    <row r="45" spans="2:7" ht="15.75">
      <c r="B45" s="208" t="s">
        <v>129</v>
      </c>
      <c r="C45" s="208"/>
      <c r="D45" s="208"/>
      <c r="E45" s="208"/>
      <c r="F45" s="208"/>
      <c r="G45" s="208"/>
    </row>
    <row r="46" spans="2:7">
      <c r="B46" s="27" t="s">
        <v>22</v>
      </c>
      <c r="C46" s="27" t="s">
        <v>68</v>
      </c>
      <c r="D46" s="27" t="s">
        <v>24</v>
      </c>
      <c r="E46" s="27" t="s">
        <v>49</v>
      </c>
      <c r="F46" s="27" t="s">
        <v>36</v>
      </c>
      <c r="G46" s="27" t="s">
        <v>64</v>
      </c>
    </row>
    <row r="47" spans="2:7">
      <c r="B47" s="27" t="s">
        <v>34</v>
      </c>
      <c r="C47" s="13">
        <f>C4*($D$23*LN(C10)+($D$31-$D$43)*LN($H10))^2</f>
        <v>2.0244532426229322</v>
      </c>
      <c r="D47" s="13">
        <f t="shared" ref="D47:G48" si="7">D4*($D$23*LN(D10)+($D$31-$D$43)*LN($H10))^2</f>
        <v>2.0925376555335533</v>
      </c>
      <c r="E47" s="13">
        <f t="shared" si="7"/>
        <v>4.3287110488547977E-2</v>
      </c>
      <c r="F47" s="13">
        <f t="shared" si="7"/>
        <v>0.27250754729933335</v>
      </c>
      <c r="G47" s="13">
        <f t="shared" si="7"/>
        <v>2.3056319893053114</v>
      </c>
    </row>
    <row r="48" spans="2:7">
      <c r="B48" s="27" t="s">
        <v>40</v>
      </c>
      <c r="C48" s="13">
        <f>C5*($D$23*LN(C11)+($D$31-$D$43)*LN($H11))^2</f>
        <v>3.5728580027298031</v>
      </c>
      <c r="D48" s="13">
        <f t="shared" si="7"/>
        <v>7.2594157302043989</v>
      </c>
      <c r="E48" s="13">
        <f t="shared" si="7"/>
        <v>5.8430782076690902E-6</v>
      </c>
      <c r="F48" s="13">
        <f t="shared" si="7"/>
        <v>1.2469982692020202E-4</v>
      </c>
      <c r="G48" s="13">
        <f t="shared" si="7"/>
        <v>4.2426769710265431</v>
      </c>
    </row>
    <row r="49" spans="2:7">
      <c r="B49" s="28"/>
      <c r="C49" s="29"/>
      <c r="D49" s="29"/>
      <c r="E49" s="29"/>
      <c r="F49" s="29"/>
      <c r="G49" s="29"/>
    </row>
    <row r="50" spans="2:7">
      <c r="B50" s="28"/>
      <c r="C50" s="13" t="s">
        <v>130</v>
      </c>
      <c r="D50" s="32">
        <f>1/($H$6^2*$D$23^4)*SUM(C47:G48)</f>
        <v>1.5665575159984232E-4</v>
      </c>
      <c r="E50" s="29"/>
      <c r="F50" s="37">
        <f>SUM(C47:G48)</f>
        <v>21.813498792115549</v>
      </c>
      <c r="G50" s="29"/>
    </row>
    <row r="51" spans="2:7">
      <c r="C51" s="34" t="s">
        <v>124</v>
      </c>
      <c r="D51" s="35">
        <f>SQRT(D50)</f>
        <v>1.2516219541053215E-2</v>
      </c>
      <c r="F51" s="26">
        <v>1.2516219541053218E-2</v>
      </c>
    </row>
    <row r="52" spans="2:7">
      <c r="C52" s="7" t="s">
        <v>111</v>
      </c>
      <c r="D52" s="7">
        <f>NORMSINV(0.95)</f>
        <v>1.6448536269514715</v>
      </c>
    </row>
    <row r="53" spans="2:7">
      <c r="D53" s="22" t="s">
        <v>112</v>
      </c>
      <c r="E53" s="22" t="s">
        <v>113</v>
      </c>
    </row>
    <row r="54" spans="2:7">
      <c r="C54" s="7" t="s">
        <v>110</v>
      </c>
      <c r="D54" s="10">
        <f>D26-D52*D51</f>
        <v>2.8905728998981708E-2</v>
      </c>
      <c r="E54" s="10">
        <f>D26+D52*D51</f>
        <v>7.0080427214626234E-2</v>
      </c>
    </row>
    <row r="56" spans="2:7" ht="15.75">
      <c r="B56" s="208" t="s">
        <v>137</v>
      </c>
      <c r="C56" s="208"/>
      <c r="D56" s="208"/>
      <c r="E56" s="208"/>
      <c r="F56" s="208"/>
      <c r="G56" s="208"/>
    </row>
    <row r="57" spans="2:7">
      <c r="B57" s="27" t="s">
        <v>22</v>
      </c>
      <c r="C57" s="27" t="s">
        <v>68</v>
      </c>
      <c r="D57" s="27" t="s">
        <v>24</v>
      </c>
      <c r="E57" s="27" t="s">
        <v>49</v>
      </c>
      <c r="F57" s="27" t="s">
        <v>36</v>
      </c>
      <c r="G57" s="27" t="s">
        <v>64</v>
      </c>
    </row>
    <row r="58" spans="2:7">
      <c r="B58" s="27" t="s">
        <v>34</v>
      </c>
      <c r="C58" s="13">
        <f>C4*(LN((C$6*$H4)/($H$6*C4))^2)</f>
        <v>5.0549277690324752</v>
      </c>
      <c r="D58" s="13">
        <f t="shared" ref="D58:G59" si="8">D4*(LN((D$6*$H4)/($H$6*D4))^2)</f>
        <v>6.9867056003493841</v>
      </c>
      <c r="E58" s="13">
        <f t="shared" si="8"/>
        <v>4.155604302430134E-2</v>
      </c>
      <c r="F58" s="13">
        <f t="shared" si="8"/>
        <v>0.26952500946082225</v>
      </c>
      <c r="G58" s="13">
        <f t="shared" si="8"/>
        <v>5.8435290230157948</v>
      </c>
    </row>
    <row r="59" spans="2:7">
      <c r="B59" s="27" t="s">
        <v>40</v>
      </c>
      <c r="C59" s="13">
        <f>C5*(LN((C$6*$H5)/($H$6*C5))^2)</f>
        <v>11.625487008007156</v>
      </c>
      <c r="D59" s="13">
        <f t="shared" si="8"/>
        <v>15.914773041331337</v>
      </c>
      <c r="E59" s="13">
        <f t="shared" si="8"/>
        <v>9.694172440256732E-2</v>
      </c>
      <c r="F59" s="13">
        <f t="shared" si="8"/>
        <v>0.62873586799585723</v>
      </c>
      <c r="G59" s="13">
        <f t="shared" si="8"/>
        <v>13.467768749197747</v>
      </c>
    </row>
    <row r="60" spans="2:7">
      <c r="B60" s="28"/>
      <c r="C60" s="29"/>
      <c r="D60" s="29"/>
      <c r="E60" s="29"/>
      <c r="F60" s="29"/>
      <c r="G60" s="29"/>
    </row>
    <row r="61" spans="2:7">
      <c r="B61" s="28"/>
      <c r="C61" s="13" t="s">
        <v>138</v>
      </c>
      <c r="D61" s="32">
        <f>SUM(C58:G59)</f>
        <v>59.929949835817439</v>
      </c>
      <c r="E61" s="29"/>
      <c r="F61" s="29"/>
      <c r="G61" s="29"/>
    </row>
    <row r="62" spans="2:7">
      <c r="B62" s="28"/>
      <c r="C62" s="13" t="s">
        <v>139</v>
      </c>
      <c r="D62" s="32">
        <f>(D61-$H$6*($D$23+$D$31-$D$43)^2)/($H$6^2*D23^2)</f>
        <v>1.5815371920032168E-4</v>
      </c>
      <c r="E62" s="29"/>
      <c r="F62" s="29"/>
      <c r="G62" s="37"/>
    </row>
    <row r="63" spans="2:7">
      <c r="B63" s="28"/>
      <c r="C63" s="29"/>
      <c r="D63" s="29"/>
      <c r="E63" s="29"/>
      <c r="F63" s="29"/>
      <c r="G63" s="29"/>
    </row>
    <row r="64" spans="2:7" ht="15.75">
      <c r="C64" s="202" t="s">
        <v>131</v>
      </c>
      <c r="D64" s="202"/>
      <c r="E64" s="202"/>
      <c r="F64" s="202"/>
      <c r="G64" s="202"/>
    </row>
    <row r="65" spans="2:7">
      <c r="C65" s="209" t="s">
        <v>132</v>
      </c>
      <c r="D65" s="210"/>
      <c r="F65" s="209" t="s">
        <v>133</v>
      </c>
      <c r="G65" s="210"/>
    </row>
    <row r="66" spans="2:7">
      <c r="C66" s="7" t="s">
        <v>134</v>
      </c>
      <c r="D66" s="17">
        <f>SQRT(D62)</f>
        <v>1.257591822493776E-2</v>
      </c>
      <c r="F66" s="7" t="s">
        <v>136</v>
      </c>
      <c r="G66" s="17">
        <f>2*$H$6*D23*D26</f>
        <v>60.467109228522276</v>
      </c>
    </row>
    <row r="67" spans="2:7">
      <c r="B67" s="24"/>
      <c r="C67" s="7" t="s">
        <v>135</v>
      </c>
      <c r="D67" s="17">
        <f>D26/D66</f>
        <v>3.9355438880526692</v>
      </c>
      <c r="F67" s="7" t="s">
        <v>84</v>
      </c>
      <c r="G67" s="7">
        <f>(2-1)*(5-1)</f>
        <v>4</v>
      </c>
    </row>
    <row r="68" spans="2:7">
      <c r="C68" s="7" t="s">
        <v>85</v>
      </c>
      <c r="D68" s="17">
        <f>1-NORMSDIST(D67)</f>
        <v>4.1504246218293517E-5</v>
      </c>
      <c r="F68" s="7" t="s">
        <v>85</v>
      </c>
      <c r="G68" s="38">
        <f>CHIDIST(G66,G67)</f>
        <v>2.3139580202910672E-12</v>
      </c>
    </row>
  </sheetData>
  <mergeCells count="12">
    <mergeCell ref="B38:G38"/>
    <mergeCell ref="B45:G45"/>
    <mergeCell ref="C64:G64"/>
    <mergeCell ref="C65:D65"/>
    <mergeCell ref="F65:G65"/>
    <mergeCell ref="B56:G56"/>
    <mergeCell ref="B33:G33"/>
    <mergeCell ref="B2:H2"/>
    <mergeCell ref="B8:H8"/>
    <mergeCell ref="B13:H13"/>
    <mergeCell ref="B18:H18"/>
    <mergeCell ref="B28:G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4D9D-B0E6-4896-BA88-E54526CB16BA}">
  <dimension ref="B1:L61"/>
  <sheetViews>
    <sheetView showGridLines="0" zoomScaleNormal="100" workbookViewId="0">
      <selection activeCell="H10" sqref="H10"/>
    </sheetView>
  </sheetViews>
  <sheetFormatPr baseColWidth="10" defaultRowHeight="11.25"/>
  <cols>
    <col min="1" max="1" width="5.1640625" customWidth="1"/>
    <col min="2" max="8" width="19.5" customWidth="1"/>
  </cols>
  <sheetData>
    <row r="1" spans="2:8" ht="6.75" customHeight="1"/>
    <row r="2" spans="2:8" ht="15.75">
      <c r="B2" s="212" t="s">
        <v>340</v>
      </c>
      <c r="C2" s="212"/>
      <c r="D2" s="212"/>
      <c r="E2" s="212"/>
      <c r="F2" s="212"/>
      <c r="G2" s="212"/>
      <c r="H2" s="212"/>
    </row>
    <row r="3" spans="2:8">
      <c r="B3" s="23" t="s">
        <v>22</v>
      </c>
      <c r="C3" s="23" t="s">
        <v>68</v>
      </c>
      <c r="D3" s="23" t="s">
        <v>24</v>
      </c>
      <c r="E3" s="23" t="s">
        <v>49</v>
      </c>
      <c r="F3" s="23" t="s">
        <v>36</v>
      </c>
      <c r="G3" s="23" t="s">
        <v>64</v>
      </c>
      <c r="H3" s="23" t="s">
        <v>77</v>
      </c>
    </row>
    <row r="4" spans="2:8">
      <c r="B4" s="23" t="s">
        <v>34</v>
      </c>
      <c r="C4" s="21">
        <v>21</v>
      </c>
      <c r="D4" s="21">
        <v>243</v>
      </c>
      <c r="E4" s="21">
        <v>60</v>
      </c>
      <c r="F4" s="21">
        <v>361</v>
      </c>
      <c r="G4" s="21">
        <v>15</v>
      </c>
      <c r="H4" s="21">
        <v>700</v>
      </c>
    </row>
    <row r="5" spans="2:8">
      <c r="B5" s="23" t="s">
        <v>40</v>
      </c>
      <c r="C5" s="21">
        <v>28</v>
      </c>
      <c r="D5" s="21">
        <v>50</v>
      </c>
      <c r="E5" s="21">
        <v>28</v>
      </c>
      <c r="F5" s="21">
        <v>169</v>
      </c>
      <c r="G5" s="21">
        <v>25</v>
      </c>
      <c r="H5" s="21">
        <v>300</v>
      </c>
    </row>
    <row r="6" spans="2:8">
      <c r="B6" s="23" t="s">
        <v>77</v>
      </c>
      <c r="C6" s="1">
        <v>49</v>
      </c>
      <c r="D6" s="1">
        <v>293</v>
      </c>
      <c r="E6" s="1">
        <v>88</v>
      </c>
      <c r="F6" s="1">
        <v>530</v>
      </c>
      <c r="G6" s="1">
        <v>40</v>
      </c>
      <c r="H6" s="1">
        <v>1000</v>
      </c>
    </row>
    <row r="8" spans="2:8" ht="15.75">
      <c r="B8" s="212" t="s">
        <v>341</v>
      </c>
      <c r="C8" s="212"/>
      <c r="D8" s="212"/>
      <c r="E8" s="212"/>
      <c r="F8" s="212"/>
      <c r="G8" s="212"/>
      <c r="H8" s="213"/>
    </row>
    <row r="9" spans="2:8">
      <c r="B9" s="27" t="s">
        <v>22</v>
      </c>
      <c r="C9" s="27" t="s">
        <v>68</v>
      </c>
      <c r="D9" s="27" t="s">
        <v>24</v>
      </c>
      <c r="E9" s="27" t="s">
        <v>49</v>
      </c>
      <c r="F9" s="27" t="s">
        <v>36</v>
      </c>
      <c r="G9" s="27" t="s">
        <v>64</v>
      </c>
      <c r="H9" s="19"/>
    </row>
    <row r="10" spans="2:8">
      <c r="B10" s="27" t="s">
        <v>332</v>
      </c>
      <c r="C10" s="13">
        <f>C6/$H6</f>
        <v>4.9000000000000002E-2</v>
      </c>
      <c r="D10" s="13">
        <f t="shared" ref="D10:G10" si="0">D6/$H6</f>
        <v>0.29299999999999998</v>
      </c>
      <c r="E10" s="13">
        <f t="shared" si="0"/>
        <v>8.7999999999999995E-2</v>
      </c>
      <c r="F10" s="13">
        <f t="shared" si="0"/>
        <v>0.53</v>
      </c>
      <c r="G10" s="13">
        <f t="shared" si="0"/>
        <v>0.04</v>
      </c>
    </row>
    <row r="11" spans="2:8">
      <c r="B11" s="27" t="s">
        <v>333</v>
      </c>
      <c r="C11" s="13">
        <f>LN(C10)</f>
        <v>-3.0159349808715104</v>
      </c>
      <c r="D11" s="13">
        <f t="shared" ref="D11:G11" si="1">LN(D10)</f>
        <v>-1.2275826699650698</v>
      </c>
      <c r="E11" s="13">
        <f t="shared" si="1"/>
        <v>-2.4304184645039308</v>
      </c>
      <c r="F11" s="13">
        <f t="shared" si="1"/>
        <v>-0.6348782724359695</v>
      </c>
      <c r="G11" s="13">
        <f t="shared" si="1"/>
        <v>-3.2188758248682006</v>
      </c>
    </row>
    <row r="12" spans="2:8">
      <c r="B12" s="28"/>
      <c r="C12" s="29"/>
      <c r="D12" s="29"/>
      <c r="E12" s="29"/>
      <c r="F12" s="29"/>
      <c r="G12" s="29"/>
      <c r="H12" s="29"/>
    </row>
    <row r="13" spans="2:8" ht="15.75">
      <c r="B13" s="214" t="s">
        <v>342</v>
      </c>
      <c r="C13" s="214"/>
      <c r="D13" s="214"/>
      <c r="E13" s="174"/>
      <c r="F13" s="174"/>
      <c r="G13" s="174"/>
      <c r="H13" s="174"/>
    </row>
    <row r="14" spans="2:8">
      <c r="B14" s="27" t="s">
        <v>22</v>
      </c>
      <c r="C14" s="27" t="s">
        <v>334</v>
      </c>
      <c r="D14" s="175" t="s">
        <v>335</v>
      </c>
      <c r="E14" s="19"/>
      <c r="F14" s="19"/>
      <c r="G14" s="19"/>
      <c r="H14" s="19"/>
    </row>
    <row r="15" spans="2:8">
      <c r="B15" s="27" t="s">
        <v>34</v>
      </c>
      <c r="C15" s="13">
        <f>H4/$H$6</f>
        <v>0.7</v>
      </c>
      <c r="D15" s="16">
        <f>LN(C15)</f>
        <v>-0.35667494393873245</v>
      </c>
    </row>
    <row r="16" spans="2:8">
      <c r="B16" s="27" t="s">
        <v>40</v>
      </c>
      <c r="C16" s="13">
        <f>H5/$H$6</f>
        <v>0.3</v>
      </c>
      <c r="D16" s="16">
        <f>LN(C16)</f>
        <v>-1.2039728043259361</v>
      </c>
    </row>
    <row r="17" spans="2:8">
      <c r="B17" s="30"/>
      <c r="C17" s="30"/>
      <c r="D17" s="30"/>
      <c r="E17" s="30"/>
      <c r="F17" s="30"/>
      <c r="G17" s="30"/>
      <c r="H17" s="30"/>
    </row>
    <row r="18" spans="2:8" ht="15.75">
      <c r="B18" s="215" t="s">
        <v>343</v>
      </c>
      <c r="C18" s="215"/>
      <c r="D18" s="215"/>
      <c r="E18" s="215"/>
      <c r="F18" s="215"/>
      <c r="G18" s="215"/>
      <c r="H18" s="176"/>
    </row>
    <row r="19" spans="2:8">
      <c r="B19" s="23" t="s">
        <v>22</v>
      </c>
      <c r="C19" s="23" t="s">
        <v>68</v>
      </c>
      <c r="D19" s="23" t="s">
        <v>24</v>
      </c>
      <c r="E19" s="23" t="s">
        <v>49</v>
      </c>
      <c r="F19" s="23" t="s">
        <v>36</v>
      </c>
      <c r="G19" s="23" t="s">
        <v>64</v>
      </c>
    </row>
    <row r="20" spans="2:8">
      <c r="B20" s="23" t="s">
        <v>34</v>
      </c>
      <c r="C20" s="177">
        <f>C4/$H$6</f>
        <v>2.1000000000000001E-2</v>
      </c>
      <c r="D20" s="177">
        <f t="shared" ref="D20:G21" si="2">D4/$H$6</f>
        <v>0.24299999999999999</v>
      </c>
      <c r="E20" s="177">
        <f t="shared" si="2"/>
        <v>0.06</v>
      </c>
      <c r="F20" s="177">
        <f t="shared" si="2"/>
        <v>0.36099999999999999</v>
      </c>
      <c r="G20" s="177">
        <f t="shared" si="2"/>
        <v>1.4999999999999999E-2</v>
      </c>
    </row>
    <row r="21" spans="2:8">
      <c r="B21" s="23" t="s">
        <v>40</v>
      </c>
      <c r="C21" s="177">
        <f>C5/$H$6</f>
        <v>2.8000000000000001E-2</v>
      </c>
      <c r="D21" s="177">
        <f t="shared" si="2"/>
        <v>0.05</v>
      </c>
      <c r="E21" s="177">
        <f t="shared" si="2"/>
        <v>2.8000000000000001E-2</v>
      </c>
      <c r="F21" s="177">
        <f t="shared" si="2"/>
        <v>0.16900000000000001</v>
      </c>
      <c r="G21" s="177">
        <f t="shared" si="2"/>
        <v>2.5000000000000001E-2</v>
      </c>
    </row>
    <row r="22" spans="2:8">
      <c r="B22" s="25"/>
      <c r="C22" s="63"/>
      <c r="D22" s="63"/>
      <c r="E22" s="63"/>
      <c r="F22" s="63"/>
      <c r="G22" s="63"/>
    </row>
    <row r="23" spans="2:8" ht="15.75">
      <c r="B23" s="212" t="s">
        <v>344</v>
      </c>
      <c r="C23" s="212"/>
      <c r="D23" s="212"/>
      <c r="E23" s="212"/>
      <c r="F23" s="212"/>
      <c r="G23" s="212"/>
    </row>
    <row r="24" spans="2:8">
      <c r="B24" s="23" t="s">
        <v>22</v>
      </c>
      <c r="C24" s="23" t="s">
        <v>68</v>
      </c>
      <c r="D24" s="23" t="s">
        <v>24</v>
      </c>
      <c r="E24" s="23" t="s">
        <v>49</v>
      </c>
      <c r="F24" s="23" t="s">
        <v>36</v>
      </c>
      <c r="G24" s="23" t="s">
        <v>64</v>
      </c>
    </row>
    <row r="25" spans="2:8">
      <c r="B25" s="23" t="s">
        <v>34</v>
      </c>
      <c r="C25" s="177">
        <f>LN(C20)</f>
        <v>-3.8632328412587138</v>
      </c>
      <c r="D25" s="177">
        <f t="shared" ref="D25:G26" si="3">LN(D20)</f>
        <v>-1.4146938356415886</v>
      </c>
      <c r="E25" s="177">
        <f t="shared" si="3"/>
        <v>-2.8134107167600364</v>
      </c>
      <c r="F25" s="177">
        <f t="shared" si="3"/>
        <v>-1.0188773206492561</v>
      </c>
      <c r="G25" s="177">
        <f t="shared" si="3"/>
        <v>-4.1997050778799272</v>
      </c>
    </row>
    <row r="26" spans="2:8">
      <c r="B26" s="23" t="s">
        <v>40</v>
      </c>
      <c r="C26" s="177">
        <f>LN(C21)</f>
        <v>-3.575550768806933</v>
      </c>
      <c r="D26" s="177">
        <f t="shared" si="3"/>
        <v>-2.9957322735539909</v>
      </c>
      <c r="E26" s="177">
        <f t="shared" si="3"/>
        <v>-3.575550768806933</v>
      </c>
      <c r="F26" s="177">
        <f t="shared" si="3"/>
        <v>-1.7778565640590636</v>
      </c>
      <c r="G26" s="177">
        <f t="shared" si="3"/>
        <v>-3.6888794541139363</v>
      </c>
    </row>
    <row r="27" spans="2:8">
      <c r="B27" s="25"/>
      <c r="C27" s="63"/>
      <c r="D27" s="63"/>
      <c r="E27" s="63"/>
      <c r="F27" s="63"/>
      <c r="G27" s="63"/>
    </row>
    <row r="29" spans="2:8" s="188" customFormat="1" ht="11.25" customHeight="1">
      <c r="B29" s="211"/>
      <c r="C29" s="183" t="s">
        <v>125</v>
      </c>
      <c r="D29" s="184">
        <f>-SUMPRODUCT(C10:G10,C11:G11)</f>
        <v>1.1865798786246071</v>
      </c>
      <c r="F29" s="183" t="s">
        <v>336</v>
      </c>
      <c r="G29" s="184">
        <f>-SUMPRODUCT(C20:G21,C25:G26)</f>
        <v>1.7672106260652394</v>
      </c>
    </row>
    <row r="30" spans="2:8" s="188" customFormat="1" ht="11.25" customHeight="1">
      <c r="B30" s="211"/>
      <c r="C30" s="183" t="s">
        <v>121</v>
      </c>
      <c r="D30" s="184">
        <f>-SUMPRODUCT(C15:C16,D15:D16)</f>
        <v>0.6108643020548935</v>
      </c>
      <c r="F30" s="185" t="s">
        <v>123</v>
      </c>
      <c r="G30" s="189">
        <f>2*(D29+D30-G29)/(D29+D30)</f>
        <v>3.3640604742264602E-2</v>
      </c>
    </row>
    <row r="31" spans="2:8" ht="11.25" customHeight="1">
      <c r="B31" s="178"/>
      <c r="D31" s="26"/>
    </row>
    <row r="33" spans="3:12" ht="15.75">
      <c r="C33" s="216" t="s">
        <v>345</v>
      </c>
      <c r="D33" s="216"/>
      <c r="E33" s="216"/>
      <c r="F33" s="216"/>
      <c r="G33" s="216"/>
    </row>
    <row r="34" spans="3:12">
      <c r="C34" s="1">
        <f t="array" ref="C34:G35">MMULT(H4:H5,C6:G6)</f>
        <v>34300</v>
      </c>
      <c r="D34" s="1">
        <v>205100</v>
      </c>
      <c r="E34" s="1">
        <v>61600</v>
      </c>
      <c r="F34" s="1">
        <v>371000</v>
      </c>
      <c r="G34" s="1">
        <v>28000</v>
      </c>
    </row>
    <row r="35" spans="3:12">
      <c r="C35" s="1">
        <v>14700</v>
      </c>
      <c r="D35" s="1">
        <v>87900</v>
      </c>
      <c r="E35" s="1">
        <v>26400</v>
      </c>
      <c r="F35" s="1">
        <v>159000</v>
      </c>
      <c r="G35" s="1">
        <v>12000</v>
      </c>
    </row>
    <row r="37" spans="3:12" ht="15.75">
      <c r="C37" s="216" t="s">
        <v>346</v>
      </c>
      <c r="D37" s="216"/>
      <c r="E37" s="216"/>
      <c r="F37" s="216"/>
      <c r="G37" s="216"/>
      <c r="L37" s="181"/>
    </row>
    <row r="38" spans="3:12">
      <c r="C38" s="16">
        <f>$G$29*LN(C34/($H$6^2))</f>
        <v>-5.960112096697749</v>
      </c>
      <c r="D38" s="16">
        <f t="shared" ref="D38:G39" si="4">$G$29*LN(D34/($H$6^2))</f>
        <v>-2.7997168897155604</v>
      </c>
      <c r="E38" s="16">
        <f t="shared" si="4"/>
        <v>-4.9253810872362598</v>
      </c>
      <c r="F38" s="16">
        <f t="shared" si="4"/>
        <v>-1.7522833802865387</v>
      </c>
      <c r="G38" s="16">
        <f t="shared" si="4"/>
        <v>-6.3187513126713482</v>
      </c>
    </row>
    <row r="39" spans="3:12">
      <c r="C39" s="16">
        <f>$G$29*LN(C35/($H$6^2))</f>
        <v>-7.4574658790163575</v>
      </c>
      <c r="D39" s="16">
        <f t="shared" si="4"/>
        <v>-4.2970706720341676</v>
      </c>
      <c r="E39" s="16">
        <f t="shared" si="4"/>
        <v>-6.4227348695548683</v>
      </c>
      <c r="F39" s="16">
        <f t="shared" si="4"/>
        <v>-3.2496371626051466</v>
      </c>
      <c r="G39" s="16">
        <f t="shared" si="4"/>
        <v>-7.8161050949899566</v>
      </c>
    </row>
    <row r="41" spans="3:12" ht="15.75">
      <c r="C41" s="216" t="s">
        <v>347</v>
      </c>
      <c r="D41" s="216"/>
      <c r="E41" s="216"/>
      <c r="F41" s="216"/>
      <c r="G41" s="216"/>
    </row>
    <row r="42" spans="3:12">
      <c r="C42" s="16">
        <f t="shared" ref="C42:G43" si="5">($D$29+$D$30)*LN(C4/$H$6)</f>
        <v>-6.9439453891304082</v>
      </c>
      <c r="D42" s="16">
        <f t="shared" si="5"/>
        <v>-2.5428332023171354</v>
      </c>
      <c r="E42" s="16">
        <f t="shared" si="5"/>
        <v>-5.0569487207016701</v>
      </c>
      <c r="F42" s="16">
        <f t="shared" si="5"/>
        <v>-1.8313751108273271</v>
      </c>
      <c r="G42" s="16">
        <f t="shared" si="5"/>
        <v>-7.5487354528054249</v>
      </c>
    </row>
    <row r="43" spans="3:12">
      <c r="C43" s="16">
        <f t="shared" si="5"/>
        <v>-6.4268529221161366</v>
      </c>
      <c r="D43" s="16">
        <f t="shared" si="5"/>
        <v>-5.384661541973391</v>
      </c>
      <c r="E43" s="16">
        <f t="shared" si="5"/>
        <v>-6.4268529221161366</v>
      </c>
      <c r="F43" s="16">
        <f t="shared" si="5"/>
        <v>-3.1955979351508157</v>
      </c>
      <c r="G43" s="16">
        <f t="shared" si="5"/>
        <v>-6.6305549080252684</v>
      </c>
    </row>
    <row r="45" spans="3:12" ht="18">
      <c r="C45" s="217" t="s">
        <v>348</v>
      </c>
      <c r="D45" s="217"/>
      <c r="E45" s="217"/>
      <c r="F45" s="217"/>
      <c r="G45" s="217"/>
    </row>
    <row r="46" spans="3:12">
      <c r="C46" s="180">
        <f>(C38-C42)^2</f>
        <v>0.9679279472988862</v>
      </c>
      <c r="D46" s="180">
        <f t="shared" ref="D46:G47" si="6">(D38-D42)^2</f>
        <v>6.5989228851411758E-2</v>
      </c>
      <c r="E46" s="180">
        <f t="shared" si="6"/>
        <v>1.7310042175688562E-2</v>
      </c>
      <c r="F46" s="180">
        <f t="shared" si="6"/>
        <v>6.2555018399366698E-3</v>
      </c>
      <c r="G46" s="180">
        <f t="shared" si="6"/>
        <v>1.5128609849813641</v>
      </c>
    </row>
    <row r="47" spans="3:12">
      <c r="C47" s="180">
        <f>(C39-C43)^2</f>
        <v>1.0621630669306166</v>
      </c>
      <c r="D47" s="180">
        <f t="shared" si="6"/>
        <v>1.1828539003751568</v>
      </c>
      <c r="E47" s="180">
        <f t="shared" si="6"/>
        <v>1.6958356897368347E-5</v>
      </c>
      <c r="F47" s="180">
        <f t="shared" si="6"/>
        <v>2.9202381038609076E-3</v>
      </c>
      <c r="G47" s="180">
        <f t="shared" si="6"/>
        <v>1.4055292458120074</v>
      </c>
    </row>
    <row r="49" spans="3:7" ht="12">
      <c r="C49" s="186" t="s">
        <v>337</v>
      </c>
      <c r="D49" s="187">
        <f>2/($H$6*($D$29+$D$30)^2)*SQRT(SUMPRODUCT(C4:G5,C46:G47))</f>
        <v>8.4622452087497867E-3</v>
      </c>
      <c r="F49" s="194" t="s">
        <v>350</v>
      </c>
      <c r="G49" s="195">
        <f>_xlfn.NORM.S.INV(0.975)</f>
        <v>1.9599639845400536</v>
      </c>
    </row>
    <row r="50" spans="3:7">
      <c r="F50" s="197" t="s">
        <v>351</v>
      </c>
      <c r="G50" s="198">
        <f>G30-G49*D49</f>
        <v>1.7054908904768393E-2</v>
      </c>
    </row>
    <row r="51" spans="3:7">
      <c r="F51" s="197" t="s">
        <v>352</v>
      </c>
      <c r="G51" s="198">
        <f>G30+G49*D49</f>
        <v>5.022630057976081E-2</v>
      </c>
    </row>
    <row r="52" spans="3:7">
      <c r="D52" s="182"/>
    </row>
    <row r="53" spans="3:7" ht="15.75">
      <c r="C53" s="218" t="s">
        <v>349</v>
      </c>
      <c r="D53" s="218"/>
      <c r="E53" s="218"/>
      <c r="F53" s="218"/>
      <c r="G53" s="218"/>
    </row>
    <row r="54" spans="3:7">
      <c r="C54" s="180">
        <f t="shared" ref="C54:G55" si="7">(LN(C34/($H$6*C4)))^2</f>
        <v>0.24071084614440358</v>
      </c>
      <c r="D54" s="180">
        <f t="shared" si="7"/>
        <v>2.8751874898557135E-2</v>
      </c>
      <c r="E54" s="180">
        <f t="shared" si="7"/>
        <v>6.9260071707168895E-4</v>
      </c>
      <c r="F54" s="180">
        <f t="shared" si="7"/>
        <v>7.4660667440670987E-4</v>
      </c>
      <c r="G54" s="180">
        <f t="shared" si="7"/>
        <v>0.38956860153438633</v>
      </c>
    </row>
    <row r="55" spans="3:7">
      <c r="C55" s="180">
        <f t="shared" si="7"/>
        <v>0.41519596457168412</v>
      </c>
      <c r="D55" s="180">
        <f t="shared" si="7"/>
        <v>0.31829546082662674</v>
      </c>
      <c r="E55" s="180">
        <f t="shared" si="7"/>
        <v>3.462204442948833E-3</v>
      </c>
      <c r="F55" s="180">
        <f t="shared" si="7"/>
        <v>3.7203305798571432E-3</v>
      </c>
      <c r="G55" s="180">
        <f t="shared" si="7"/>
        <v>0.53871074996790991</v>
      </c>
    </row>
    <row r="57" spans="3:7">
      <c r="C57" s="183" t="s">
        <v>138</v>
      </c>
      <c r="D57" s="196">
        <f>SUMPRODUCT(C4:G5,C54:G55)</f>
        <v>59.929949835817439</v>
      </c>
      <c r="F57" s="190" t="s">
        <v>338</v>
      </c>
      <c r="G57" s="193">
        <f>2/($H$6*($D$29+$D$30))*SQRT(D57-H6*($D$29+$D$30-$G$29)^2)</f>
        <v>8.5478921590453737E-3</v>
      </c>
    </row>
    <row r="59" spans="3:7">
      <c r="D59" s="179"/>
      <c r="F59" s="191" t="s">
        <v>339</v>
      </c>
      <c r="G59" s="192">
        <f>G30/G57</f>
        <v>3.9355438880526981</v>
      </c>
    </row>
    <row r="61" spans="3:7">
      <c r="F61" s="1" t="s">
        <v>85</v>
      </c>
      <c r="G61" s="1">
        <f>2*(1-_xlfn.NORM.S.DIST(ABS(G59),TRUE))</f>
        <v>8.3008492436587034E-5</v>
      </c>
    </row>
  </sheetData>
  <mergeCells count="11">
    <mergeCell ref="C33:G33"/>
    <mergeCell ref="C37:G37"/>
    <mergeCell ref="C41:G41"/>
    <mergeCell ref="C45:G45"/>
    <mergeCell ref="C53:G53"/>
    <mergeCell ref="B29:B30"/>
    <mergeCell ref="B2:H2"/>
    <mergeCell ref="B8:H8"/>
    <mergeCell ref="B13:D13"/>
    <mergeCell ref="B23:G23"/>
    <mergeCell ref="B18:G1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002"/>
  <sheetViews>
    <sheetView showGridLines="0" workbookViewId="0">
      <selection activeCell="O13" sqref="O13"/>
    </sheetView>
  </sheetViews>
  <sheetFormatPr baseColWidth="10" defaultRowHeight="11.25"/>
  <cols>
    <col min="1" max="1" width="4.83203125" customWidth="1"/>
    <col min="2" max="2" width="5.83203125" customWidth="1"/>
    <col min="3" max="6" width="17.5" customWidth="1"/>
    <col min="7" max="8" width="4.1640625" customWidth="1"/>
    <col min="9" max="9" width="15.83203125" customWidth="1"/>
    <col min="10" max="11" width="15.5" customWidth="1"/>
    <col min="12" max="12" width="5" customWidth="1"/>
    <col min="13" max="13" width="4.83203125" customWidth="1"/>
  </cols>
  <sheetData>
    <row r="2" spans="2:15" ht="12.75">
      <c r="B2" s="60" t="s">
        <v>153</v>
      </c>
      <c r="C2" s="61" t="s">
        <v>20</v>
      </c>
      <c r="D2" s="61" t="s">
        <v>21</v>
      </c>
      <c r="E2" s="62" t="s">
        <v>140</v>
      </c>
      <c r="F2" s="62" t="s">
        <v>141</v>
      </c>
    </row>
    <row r="3" spans="2:15" ht="15.75">
      <c r="B3" s="1">
        <v>1</v>
      </c>
      <c r="C3" s="1" t="s">
        <v>33</v>
      </c>
      <c r="D3" s="1" t="s">
        <v>33</v>
      </c>
      <c r="E3" s="1">
        <f>IF(C3="yes",1,0)</f>
        <v>1</v>
      </c>
      <c r="F3" s="1">
        <f>IF(D3="yes",1,0)</f>
        <v>1</v>
      </c>
      <c r="I3" s="219" t="s">
        <v>143</v>
      </c>
      <c r="J3" s="219"/>
      <c r="K3" s="219"/>
      <c r="L3" s="219"/>
    </row>
    <row r="4" spans="2:15">
      <c r="B4" s="1">
        <v>2</v>
      </c>
      <c r="C4" s="1" t="s">
        <v>29</v>
      </c>
      <c r="D4" s="1" t="s">
        <v>33</v>
      </c>
      <c r="E4" s="1">
        <f t="shared" ref="E4:E67" si="0">IF(C4="yes",1,0)</f>
        <v>0</v>
      </c>
      <c r="F4" s="1">
        <f t="shared" ref="F4:F67" si="1">IF(D4="yes",1,0)</f>
        <v>1</v>
      </c>
      <c r="I4" s="39" t="s">
        <v>142</v>
      </c>
      <c r="J4" s="39" t="s">
        <v>21</v>
      </c>
      <c r="K4" s="40"/>
      <c r="L4" s="41"/>
    </row>
    <row r="5" spans="2:15">
      <c r="B5" s="1">
        <v>3</v>
      </c>
      <c r="C5" s="1" t="s">
        <v>29</v>
      </c>
      <c r="D5" s="1" t="s">
        <v>33</v>
      </c>
      <c r="E5" s="1">
        <f t="shared" si="0"/>
        <v>0</v>
      </c>
      <c r="F5" s="1">
        <f t="shared" si="1"/>
        <v>1</v>
      </c>
      <c r="I5" s="39" t="s">
        <v>20</v>
      </c>
      <c r="J5" s="42" t="s">
        <v>66</v>
      </c>
      <c r="K5" s="43" t="s">
        <v>33</v>
      </c>
      <c r="L5" s="44" t="s">
        <v>77</v>
      </c>
      <c r="O5" s="118" t="s">
        <v>307</v>
      </c>
    </row>
    <row r="6" spans="2:15">
      <c r="B6" s="1">
        <v>4</v>
      </c>
      <c r="C6" s="1" t="s">
        <v>29</v>
      </c>
      <c r="D6" s="1" t="s">
        <v>33</v>
      </c>
      <c r="E6" s="1">
        <f t="shared" si="0"/>
        <v>0</v>
      </c>
      <c r="F6" s="1">
        <f t="shared" si="1"/>
        <v>1</v>
      </c>
      <c r="I6" s="42" t="s">
        <v>29</v>
      </c>
      <c r="J6" s="45">
        <v>32</v>
      </c>
      <c r="K6" s="46">
        <v>564</v>
      </c>
      <c r="L6" s="47">
        <v>596</v>
      </c>
      <c r="O6" s="154">
        <f>(L8*(J6*K7-J7*K6)^2)/(J8*K8*L6*L7)</f>
        <v>11.534955333500026</v>
      </c>
    </row>
    <row r="7" spans="2:15">
      <c r="B7" s="1">
        <v>5</v>
      </c>
      <c r="C7" s="1" t="s">
        <v>29</v>
      </c>
      <c r="D7" s="1" t="s">
        <v>33</v>
      </c>
      <c r="E7" s="1">
        <f t="shared" si="0"/>
        <v>0</v>
      </c>
      <c r="F7" s="1">
        <f t="shared" si="1"/>
        <v>1</v>
      </c>
      <c r="I7" s="48" t="s">
        <v>33</v>
      </c>
      <c r="J7" s="49">
        <v>5</v>
      </c>
      <c r="K7" s="50">
        <v>399</v>
      </c>
      <c r="L7" s="51">
        <v>404</v>
      </c>
    </row>
    <row r="8" spans="2:15">
      <c r="B8" s="1">
        <v>6</v>
      </c>
      <c r="C8" s="1" t="s">
        <v>33</v>
      </c>
      <c r="D8" s="1" t="s">
        <v>33</v>
      </c>
      <c r="E8" s="1">
        <f t="shared" si="0"/>
        <v>1</v>
      </c>
      <c r="F8" s="1">
        <f t="shared" si="1"/>
        <v>1</v>
      </c>
      <c r="I8" s="52" t="s">
        <v>77</v>
      </c>
      <c r="J8" s="53">
        <v>37</v>
      </c>
      <c r="K8" s="54">
        <v>963</v>
      </c>
      <c r="L8" s="55">
        <v>1000</v>
      </c>
    </row>
    <row r="9" spans="2:15">
      <c r="B9" s="1">
        <v>7</v>
      </c>
      <c r="C9" s="1" t="s">
        <v>29</v>
      </c>
      <c r="D9" s="1" t="s">
        <v>33</v>
      </c>
      <c r="E9" s="1">
        <f t="shared" si="0"/>
        <v>0</v>
      </c>
      <c r="F9" s="1">
        <f t="shared" si="1"/>
        <v>1</v>
      </c>
    </row>
    <row r="10" spans="2:15" ht="15.75">
      <c r="B10" s="1">
        <v>8</v>
      </c>
      <c r="C10" s="1" t="s">
        <v>33</v>
      </c>
      <c r="D10" s="1" t="s">
        <v>33</v>
      </c>
      <c r="E10" s="1">
        <f t="shared" si="0"/>
        <v>1</v>
      </c>
      <c r="F10" s="1">
        <f t="shared" si="1"/>
        <v>1</v>
      </c>
      <c r="I10" s="204" t="s">
        <v>144</v>
      </c>
      <c r="J10" s="204"/>
      <c r="K10" s="204"/>
      <c r="L10" s="204"/>
    </row>
    <row r="11" spans="2:15">
      <c r="B11" s="1">
        <v>9</v>
      </c>
      <c r="C11" s="1" t="s">
        <v>29</v>
      </c>
      <c r="D11" s="1" t="s">
        <v>33</v>
      </c>
      <c r="E11" s="1">
        <f t="shared" si="0"/>
        <v>0</v>
      </c>
      <c r="F11" s="1">
        <f t="shared" si="1"/>
        <v>1</v>
      </c>
      <c r="I11" s="1"/>
      <c r="J11" s="23" t="s">
        <v>66</v>
      </c>
      <c r="K11" s="23" t="s">
        <v>33</v>
      </c>
      <c r="L11" s="23" t="s">
        <v>77</v>
      </c>
    </row>
    <row r="12" spans="2:15">
      <c r="B12" s="1">
        <v>10</v>
      </c>
      <c r="C12" s="1" t="s">
        <v>29</v>
      </c>
      <c r="D12" s="1" t="s">
        <v>33</v>
      </c>
      <c r="E12" s="1">
        <f t="shared" si="0"/>
        <v>0</v>
      </c>
      <c r="F12" s="1">
        <f t="shared" si="1"/>
        <v>1</v>
      </c>
      <c r="I12" s="23" t="s">
        <v>29</v>
      </c>
      <c r="J12" s="1">
        <f>J$8*$L6/$L$8</f>
        <v>22.052</v>
      </c>
      <c r="K12" s="1">
        <f>K$8*$L6/$L$8</f>
        <v>573.94799999999998</v>
      </c>
      <c r="L12" s="1">
        <v>596</v>
      </c>
    </row>
    <row r="13" spans="2:15">
      <c r="B13" s="1">
        <v>11</v>
      </c>
      <c r="C13" s="1" t="s">
        <v>29</v>
      </c>
      <c r="D13" s="1" t="s">
        <v>33</v>
      </c>
      <c r="E13" s="1">
        <f t="shared" si="0"/>
        <v>0</v>
      </c>
      <c r="F13" s="1">
        <f t="shared" si="1"/>
        <v>1</v>
      </c>
      <c r="I13" s="23" t="s">
        <v>33</v>
      </c>
      <c r="J13" s="1">
        <f>J$8*$L7/$L$8</f>
        <v>14.948</v>
      </c>
      <c r="K13" s="1">
        <f>K$8*$L7/$L$8</f>
        <v>389.05200000000002</v>
      </c>
      <c r="L13" s="1">
        <v>404</v>
      </c>
    </row>
    <row r="14" spans="2:15">
      <c r="B14" s="1">
        <v>12</v>
      </c>
      <c r="C14" s="1" t="s">
        <v>29</v>
      </c>
      <c r="D14" s="1" t="s">
        <v>33</v>
      </c>
      <c r="E14" s="1">
        <f t="shared" si="0"/>
        <v>0</v>
      </c>
      <c r="F14" s="1">
        <f t="shared" si="1"/>
        <v>1</v>
      </c>
      <c r="I14" s="23" t="s">
        <v>77</v>
      </c>
      <c r="J14" s="1">
        <v>37</v>
      </c>
      <c r="K14" s="1">
        <v>963</v>
      </c>
      <c r="L14" s="1">
        <v>1000</v>
      </c>
    </row>
    <row r="15" spans="2:15">
      <c r="B15" s="1">
        <v>13</v>
      </c>
      <c r="C15" s="1" t="s">
        <v>33</v>
      </c>
      <c r="D15" s="1" t="s">
        <v>33</v>
      </c>
      <c r="E15" s="1">
        <f t="shared" si="0"/>
        <v>1</v>
      </c>
      <c r="F15" s="1">
        <f t="shared" si="1"/>
        <v>1</v>
      </c>
    </row>
    <row r="16" spans="2:15" ht="15.75">
      <c r="B16" s="1">
        <v>14</v>
      </c>
      <c r="C16" s="1" t="s">
        <v>29</v>
      </c>
      <c r="D16" s="1" t="s">
        <v>33</v>
      </c>
      <c r="E16" s="1">
        <f t="shared" si="0"/>
        <v>0</v>
      </c>
      <c r="F16" s="1">
        <f t="shared" si="1"/>
        <v>1</v>
      </c>
      <c r="I16" s="204" t="s">
        <v>149</v>
      </c>
      <c r="J16" s="204"/>
      <c r="K16" s="204"/>
      <c r="L16" s="204"/>
    </row>
    <row r="17" spans="2:11">
      <c r="B17" s="1">
        <v>15</v>
      </c>
      <c r="C17" s="1" t="s">
        <v>29</v>
      </c>
      <c r="D17" s="1" t="s">
        <v>33</v>
      </c>
      <c r="E17" s="1">
        <f t="shared" si="0"/>
        <v>0</v>
      </c>
      <c r="F17" s="1">
        <f t="shared" si="1"/>
        <v>1</v>
      </c>
      <c r="I17" s="23"/>
      <c r="J17" s="23" t="s">
        <v>66</v>
      </c>
      <c r="K17" s="23" t="s">
        <v>33</v>
      </c>
    </row>
    <row r="18" spans="2:11">
      <c r="B18" s="1">
        <v>16</v>
      </c>
      <c r="C18" s="1" t="s">
        <v>29</v>
      </c>
      <c r="D18" s="1" t="s">
        <v>33</v>
      </c>
      <c r="E18" s="1">
        <f t="shared" si="0"/>
        <v>0</v>
      </c>
      <c r="F18" s="1">
        <f t="shared" si="1"/>
        <v>1</v>
      </c>
      <c r="I18" s="23" t="s">
        <v>29</v>
      </c>
      <c r="J18" s="1">
        <f>(J6-J12)^2/J12</f>
        <v>4.4876974424088516</v>
      </c>
      <c r="K18" s="1">
        <f>(K6-K12)^2/K12</f>
        <v>0.17242451232515768</v>
      </c>
    </row>
    <row r="19" spans="2:11">
      <c r="B19" s="1">
        <v>17</v>
      </c>
      <c r="C19" s="1" t="s">
        <v>29</v>
      </c>
      <c r="D19" s="1" t="s">
        <v>33</v>
      </c>
      <c r="E19" s="1">
        <f t="shared" si="0"/>
        <v>0</v>
      </c>
      <c r="F19" s="1">
        <f t="shared" si="1"/>
        <v>1</v>
      </c>
      <c r="I19" s="23" t="s">
        <v>33</v>
      </c>
      <c r="J19" s="1">
        <f>(J7-J13)^2/J13</f>
        <v>6.6204645437516723</v>
      </c>
      <c r="K19" s="1">
        <f>(K7-K13)^2/K13</f>
        <v>0.25436883501434149</v>
      </c>
    </row>
    <row r="20" spans="2:11">
      <c r="B20" s="1">
        <v>18</v>
      </c>
      <c r="C20" s="1" t="s">
        <v>29</v>
      </c>
      <c r="D20" s="1" t="s">
        <v>33</v>
      </c>
      <c r="E20" s="1">
        <f t="shared" si="0"/>
        <v>0</v>
      </c>
      <c r="F20" s="1">
        <f t="shared" si="1"/>
        <v>1</v>
      </c>
    </row>
    <row r="21" spans="2:11">
      <c r="B21" s="1">
        <v>19</v>
      </c>
      <c r="C21" s="1" t="s">
        <v>33</v>
      </c>
      <c r="D21" s="1" t="s">
        <v>33</v>
      </c>
      <c r="E21" s="1">
        <f t="shared" si="0"/>
        <v>1</v>
      </c>
      <c r="F21" s="1">
        <f t="shared" si="1"/>
        <v>1</v>
      </c>
    </row>
    <row r="22" spans="2:11">
      <c r="B22" s="1">
        <v>20</v>
      </c>
      <c r="C22" s="1" t="s">
        <v>33</v>
      </c>
      <c r="D22" s="1" t="s">
        <v>33</v>
      </c>
      <c r="E22" s="1">
        <f t="shared" si="0"/>
        <v>1</v>
      </c>
      <c r="F22" s="1">
        <f t="shared" si="1"/>
        <v>1</v>
      </c>
      <c r="I22" s="200" t="s">
        <v>150</v>
      </c>
      <c r="J22" s="200"/>
    </row>
    <row r="23" spans="2:11">
      <c r="B23" s="1">
        <v>21</v>
      </c>
      <c r="C23" s="1" t="s">
        <v>33</v>
      </c>
      <c r="D23" s="1" t="s">
        <v>33</v>
      </c>
      <c r="E23" s="1">
        <f t="shared" si="0"/>
        <v>1</v>
      </c>
      <c r="F23" s="1">
        <f t="shared" si="1"/>
        <v>1</v>
      </c>
      <c r="I23" s="155" t="s">
        <v>83</v>
      </c>
      <c r="J23" s="156">
        <f>SUM(J18:K19)</f>
        <v>11.534955333500024</v>
      </c>
    </row>
    <row r="24" spans="2:11">
      <c r="B24" s="1">
        <v>22</v>
      </c>
      <c r="C24" s="1" t="s">
        <v>29</v>
      </c>
      <c r="D24" s="1" t="s">
        <v>33</v>
      </c>
      <c r="E24" s="1">
        <f t="shared" si="0"/>
        <v>0</v>
      </c>
      <c r="F24" s="1">
        <f t="shared" si="1"/>
        <v>1</v>
      </c>
      <c r="I24" s="7" t="s">
        <v>84</v>
      </c>
      <c r="J24" s="7">
        <v>1</v>
      </c>
    </row>
    <row r="25" spans="2:11">
      <c r="B25" s="1">
        <v>23</v>
      </c>
      <c r="C25" s="1" t="s">
        <v>29</v>
      </c>
      <c r="D25" s="1" t="s">
        <v>66</v>
      </c>
      <c r="E25" s="1">
        <f t="shared" si="0"/>
        <v>0</v>
      </c>
      <c r="F25" s="1">
        <f t="shared" si="1"/>
        <v>0</v>
      </c>
      <c r="I25" s="7" t="s">
        <v>85</v>
      </c>
      <c r="J25" s="17">
        <f>CHIDIST(J23,J24)</f>
        <v>6.8299718527066271E-4</v>
      </c>
    </row>
    <row r="26" spans="2:11">
      <c r="B26" s="1">
        <v>24</v>
      </c>
      <c r="C26" s="1" t="s">
        <v>29</v>
      </c>
      <c r="D26" s="1" t="s">
        <v>33</v>
      </c>
      <c r="E26" s="1">
        <f t="shared" si="0"/>
        <v>0</v>
      </c>
      <c r="F26" s="1">
        <f t="shared" si="1"/>
        <v>1</v>
      </c>
    </row>
    <row r="27" spans="2:11">
      <c r="B27" s="1">
        <v>25</v>
      </c>
      <c r="C27" s="1" t="s">
        <v>29</v>
      </c>
      <c r="D27" s="1" t="s">
        <v>66</v>
      </c>
      <c r="E27" s="1">
        <f t="shared" si="0"/>
        <v>0</v>
      </c>
      <c r="F27" s="1">
        <f t="shared" si="1"/>
        <v>0</v>
      </c>
      <c r="I27" s="7" t="s">
        <v>145</v>
      </c>
      <c r="J27" s="17">
        <f>SQRT(J23/L8)</f>
        <v>0.10740090936998636</v>
      </c>
    </row>
    <row r="28" spans="2:11">
      <c r="B28" s="1">
        <v>26</v>
      </c>
      <c r="C28" s="1" t="s">
        <v>33</v>
      </c>
      <c r="D28" s="1" t="s">
        <v>33</v>
      </c>
      <c r="E28" s="1">
        <f t="shared" si="0"/>
        <v>1</v>
      </c>
      <c r="F28" s="1">
        <f t="shared" si="1"/>
        <v>1</v>
      </c>
    </row>
    <row r="29" spans="2:11">
      <c r="B29" s="1">
        <v>27</v>
      </c>
      <c r="C29" s="1" t="s">
        <v>29</v>
      </c>
      <c r="D29" s="1" t="s">
        <v>33</v>
      </c>
      <c r="E29" s="1">
        <f t="shared" si="0"/>
        <v>0</v>
      </c>
      <c r="F29" s="1">
        <f t="shared" si="1"/>
        <v>1</v>
      </c>
    </row>
    <row r="30" spans="2:11">
      <c r="B30" s="1">
        <v>28</v>
      </c>
      <c r="C30" s="1" t="s">
        <v>29</v>
      </c>
      <c r="D30" s="1" t="s">
        <v>33</v>
      </c>
      <c r="E30" s="1">
        <f t="shared" si="0"/>
        <v>0</v>
      </c>
      <c r="F30" s="1">
        <f t="shared" si="1"/>
        <v>1</v>
      </c>
      <c r="I30" s="200" t="s">
        <v>151</v>
      </c>
      <c r="J30" s="200"/>
    </row>
    <row r="31" spans="2:11">
      <c r="B31" s="1">
        <v>29</v>
      </c>
      <c r="C31" s="1" t="s">
        <v>29</v>
      </c>
      <c r="D31" s="1" t="s">
        <v>33</v>
      </c>
      <c r="E31" s="1">
        <f t="shared" si="0"/>
        <v>0</v>
      </c>
      <c r="F31" s="1">
        <f t="shared" si="1"/>
        <v>1</v>
      </c>
      <c r="I31" s="11" t="s">
        <v>146</v>
      </c>
      <c r="J31" s="56">
        <f>CORREL(E3:E1002,F3:F1002)</f>
        <v>0.107400909369985</v>
      </c>
    </row>
    <row r="32" spans="2:11">
      <c r="B32" s="1">
        <v>30</v>
      </c>
      <c r="C32" s="1" t="s">
        <v>33</v>
      </c>
      <c r="D32" s="1" t="s">
        <v>33</v>
      </c>
      <c r="E32" s="1">
        <f t="shared" si="0"/>
        <v>1</v>
      </c>
      <c r="F32" s="1">
        <f t="shared" si="1"/>
        <v>1</v>
      </c>
      <c r="I32" s="11" t="s">
        <v>147</v>
      </c>
      <c r="J32" s="56">
        <f>J31/SQRT((1-J31^2)/(1000-2))</f>
        <v>3.4126564576005167</v>
      </c>
    </row>
    <row r="33" spans="2:13">
      <c r="B33" s="1">
        <v>31</v>
      </c>
      <c r="C33" s="1" t="s">
        <v>33</v>
      </c>
      <c r="D33" s="1" t="s">
        <v>33</v>
      </c>
      <c r="E33" s="1">
        <f t="shared" si="0"/>
        <v>1</v>
      </c>
      <c r="F33" s="1">
        <f t="shared" si="1"/>
        <v>1</v>
      </c>
      <c r="I33" s="11" t="s">
        <v>148</v>
      </c>
      <c r="J33" s="11">
        <f>1000-2</f>
        <v>998</v>
      </c>
    </row>
    <row r="34" spans="2:13">
      <c r="B34" s="1">
        <v>32</v>
      </c>
      <c r="C34" s="1" t="s">
        <v>29</v>
      </c>
      <c r="D34" s="1" t="s">
        <v>33</v>
      </c>
      <c r="E34" s="1">
        <f t="shared" si="0"/>
        <v>0</v>
      </c>
      <c r="F34" s="1">
        <f t="shared" si="1"/>
        <v>1</v>
      </c>
      <c r="I34" s="11" t="s">
        <v>85</v>
      </c>
      <c r="J34" s="56">
        <f>TDIST(J32,J33,2)</f>
        <v>6.6916332144929965E-4</v>
      </c>
    </row>
    <row r="35" spans="2:13">
      <c r="B35" s="1">
        <v>33</v>
      </c>
      <c r="C35" s="1" t="s">
        <v>33</v>
      </c>
      <c r="D35" s="1" t="s">
        <v>33</v>
      </c>
      <c r="E35" s="1">
        <f t="shared" si="0"/>
        <v>1</v>
      </c>
      <c r="F35" s="1">
        <f t="shared" si="1"/>
        <v>1</v>
      </c>
    </row>
    <row r="36" spans="2:13">
      <c r="B36" s="1">
        <v>34</v>
      </c>
      <c r="C36" s="1" t="s">
        <v>29</v>
      </c>
      <c r="D36" s="1" t="s">
        <v>33</v>
      </c>
      <c r="E36" s="1">
        <f t="shared" si="0"/>
        <v>0</v>
      </c>
      <c r="F36" s="1">
        <f t="shared" si="1"/>
        <v>1</v>
      </c>
      <c r="I36" s="78"/>
      <c r="J36" s="78"/>
      <c r="K36" s="78"/>
      <c r="L36" s="78"/>
      <c r="M36" s="59"/>
    </row>
    <row r="37" spans="2:13">
      <c r="B37" s="1">
        <v>35</v>
      </c>
      <c r="C37" s="1" t="s">
        <v>33</v>
      </c>
      <c r="D37" s="1" t="s">
        <v>33</v>
      </c>
      <c r="E37" s="1">
        <f t="shared" si="0"/>
        <v>1</v>
      </c>
      <c r="F37" s="1">
        <f t="shared" si="1"/>
        <v>1</v>
      </c>
    </row>
    <row r="38" spans="2:13" ht="15.75">
      <c r="B38" s="1">
        <v>36</v>
      </c>
      <c r="C38" s="1" t="s">
        <v>29</v>
      </c>
      <c r="D38" s="1" t="s">
        <v>33</v>
      </c>
      <c r="E38" s="1">
        <f t="shared" si="0"/>
        <v>0</v>
      </c>
      <c r="F38" s="1">
        <f t="shared" si="1"/>
        <v>1</v>
      </c>
      <c r="I38" s="203" t="s">
        <v>152</v>
      </c>
      <c r="J38" s="203"/>
      <c r="K38" s="203"/>
    </row>
    <row r="39" spans="2:13">
      <c r="B39" s="1">
        <v>37</v>
      </c>
      <c r="C39" s="1" t="s">
        <v>33</v>
      </c>
      <c r="D39" s="1" t="s">
        <v>33</v>
      </c>
      <c r="E39" s="1">
        <f t="shared" si="0"/>
        <v>1</v>
      </c>
      <c r="F39" s="1">
        <f t="shared" si="1"/>
        <v>1</v>
      </c>
      <c r="I39" s="23"/>
      <c r="J39" s="23" t="s">
        <v>66</v>
      </c>
      <c r="K39" s="23" t="s">
        <v>33</v>
      </c>
    </row>
    <row r="40" spans="2:13">
      <c r="B40" s="1">
        <v>38</v>
      </c>
      <c r="C40" s="1" t="s">
        <v>29</v>
      </c>
      <c r="D40" s="1" t="s">
        <v>33</v>
      </c>
      <c r="E40" s="1">
        <f t="shared" si="0"/>
        <v>0</v>
      </c>
      <c r="F40" s="1">
        <f t="shared" si="1"/>
        <v>1</v>
      </c>
      <c r="I40" s="23" t="s">
        <v>29</v>
      </c>
      <c r="J40" s="1">
        <f>(ABS(J6-J12)-0.5)^2/J12</f>
        <v>4.0479187375294758</v>
      </c>
      <c r="K40" s="1">
        <f>(ABS(K6-K12)-0.5)^2/K12</f>
        <v>0.15552751120310485</v>
      </c>
    </row>
    <row r="41" spans="2:13">
      <c r="B41" s="1">
        <v>39</v>
      </c>
      <c r="C41" s="1" t="s">
        <v>33</v>
      </c>
      <c r="D41" s="1" t="s">
        <v>33</v>
      </c>
      <c r="E41" s="1">
        <f t="shared" si="0"/>
        <v>1</v>
      </c>
      <c r="F41" s="1">
        <f t="shared" si="1"/>
        <v>1</v>
      </c>
      <c r="I41" s="23" t="s">
        <v>33</v>
      </c>
      <c r="J41" s="1">
        <f>(ABS(J7-J13)-0.5)^2/J13</f>
        <v>5.9716820979395244</v>
      </c>
      <c r="K41" s="1">
        <f>(ABS(K7-K13)-0.5)^2/K13</f>
        <v>0.22944157593329326</v>
      </c>
    </row>
    <row r="42" spans="2:13">
      <c r="B42" s="1">
        <v>40</v>
      </c>
      <c r="C42" s="1" t="s">
        <v>29</v>
      </c>
      <c r="D42" s="1" t="s">
        <v>33</v>
      </c>
      <c r="E42" s="1">
        <f t="shared" si="0"/>
        <v>0</v>
      </c>
      <c r="F42" s="1">
        <f t="shared" si="1"/>
        <v>1</v>
      </c>
    </row>
    <row r="43" spans="2:13">
      <c r="B43" s="1">
        <v>41</v>
      </c>
      <c r="C43" s="1" t="s">
        <v>29</v>
      </c>
      <c r="D43" s="1" t="s">
        <v>33</v>
      </c>
      <c r="E43" s="1">
        <f t="shared" si="0"/>
        <v>0</v>
      </c>
      <c r="F43" s="1">
        <f t="shared" si="1"/>
        <v>1</v>
      </c>
    </row>
    <row r="44" spans="2:13">
      <c r="B44" s="1">
        <v>42</v>
      </c>
      <c r="C44" s="1" t="s">
        <v>33</v>
      </c>
      <c r="D44" s="1" t="s">
        <v>33</v>
      </c>
      <c r="E44" s="1">
        <f t="shared" si="0"/>
        <v>1</v>
      </c>
      <c r="F44" s="1">
        <f t="shared" si="1"/>
        <v>1</v>
      </c>
      <c r="I44" s="200" t="s">
        <v>154</v>
      </c>
      <c r="J44" s="200"/>
    </row>
    <row r="45" spans="2:13">
      <c r="B45" s="1">
        <v>43</v>
      </c>
      <c r="C45" s="1" t="s">
        <v>33</v>
      </c>
      <c r="D45" s="1" t="s">
        <v>33</v>
      </c>
      <c r="E45" s="1">
        <f t="shared" si="0"/>
        <v>1</v>
      </c>
      <c r="F45" s="1">
        <f t="shared" si="1"/>
        <v>1</v>
      </c>
      <c r="I45" s="57" t="s">
        <v>83</v>
      </c>
      <c r="J45" s="58">
        <f>SUM(J40:K41)</f>
        <v>10.404569922605399</v>
      </c>
    </row>
    <row r="46" spans="2:13">
      <c r="B46" s="1">
        <v>44</v>
      </c>
      <c r="C46" s="1" t="s">
        <v>29</v>
      </c>
      <c r="D46" s="1" t="s">
        <v>33</v>
      </c>
      <c r="E46" s="1">
        <f t="shared" si="0"/>
        <v>0</v>
      </c>
      <c r="F46" s="1">
        <f t="shared" si="1"/>
        <v>1</v>
      </c>
      <c r="I46" s="57" t="s">
        <v>84</v>
      </c>
      <c r="J46" s="57">
        <v>1</v>
      </c>
    </row>
    <row r="47" spans="2:13">
      <c r="B47" s="1">
        <v>45</v>
      </c>
      <c r="C47" s="1" t="s">
        <v>29</v>
      </c>
      <c r="D47" s="1" t="s">
        <v>33</v>
      </c>
      <c r="E47" s="1">
        <f t="shared" si="0"/>
        <v>0</v>
      </c>
      <c r="F47" s="1">
        <f t="shared" si="1"/>
        <v>1</v>
      </c>
      <c r="I47" s="57" t="s">
        <v>85</v>
      </c>
      <c r="J47" s="58">
        <f>CHIDIST(J45,J46)</f>
        <v>1.2570383590703304E-3</v>
      </c>
    </row>
    <row r="48" spans="2:13">
      <c r="B48" s="1">
        <v>46</v>
      </c>
      <c r="C48" s="1" t="s">
        <v>29</v>
      </c>
      <c r="D48" s="1" t="s">
        <v>33</v>
      </c>
      <c r="E48" s="1">
        <f t="shared" si="0"/>
        <v>0</v>
      </c>
      <c r="F48" s="1">
        <f t="shared" si="1"/>
        <v>1</v>
      </c>
    </row>
    <row r="49" spans="2:13">
      <c r="B49" s="1">
        <v>47</v>
      </c>
      <c r="C49" s="1" t="s">
        <v>29</v>
      </c>
      <c r="D49" s="1" t="s">
        <v>33</v>
      </c>
      <c r="E49" s="1">
        <f t="shared" si="0"/>
        <v>0</v>
      </c>
      <c r="F49" s="1">
        <f t="shared" si="1"/>
        <v>1</v>
      </c>
      <c r="I49" s="76"/>
      <c r="J49" s="77"/>
      <c r="K49" s="78"/>
      <c r="L49" s="78"/>
    </row>
    <row r="50" spans="2:13">
      <c r="B50" s="1">
        <v>48</v>
      </c>
      <c r="C50" s="1" t="s">
        <v>33</v>
      </c>
      <c r="D50" s="1" t="s">
        <v>33</v>
      </c>
      <c r="E50" s="1">
        <f t="shared" si="0"/>
        <v>1</v>
      </c>
      <c r="F50" s="1">
        <f t="shared" si="1"/>
        <v>1</v>
      </c>
    </row>
    <row r="51" spans="2:13" ht="15.75">
      <c r="B51" s="1">
        <v>49</v>
      </c>
      <c r="C51" s="1" t="s">
        <v>29</v>
      </c>
      <c r="D51" s="1" t="s">
        <v>33</v>
      </c>
      <c r="E51" s="1">
        <f t="shared" si="0"/>
        <v>0</v>
      </c>
      <c r="F51" s="1">
        <f t="shared" si="1"/>
        <v>1</v>
      </c>
      <c r="I51" s="79" t="s">
        <v>183</v>
      </c>
    </row>
    <row r="52" spans="2:13">
      <c r="B52" s="1">
        <v>50</v>
      </c>
      <c r="C52" s="1" t="s">
        <v>29</v>
      </c>
      <c r="D52" s="1" t="s">
        <v>33</v>
      </c>
      <c r="E52" s="1">
        <f t="shared" si="0"/>
        <v>0</v>
      </c>
      <c r="F52" s="1">
        <f t="shared" si="1"/>
        <v>1</v>
      </c>
    </row>
    <row r="53" spans="2:13">
      <c r="B53" s="1">
        <v>51</v>
      </c>
      <c r="C53" s="1" t="s">
        <v>29</v>
      </c>
      <c r="D53" s="1" t="s">
        <v>33</v>
      </c>
      <c r="E53" s="1">
        <f t="shared" si="0"/>
        <v>0</v>
      </c>
      <c r="F53" s="1">
        <f t="shared" si="1"/>
        <v>1</v>
      </c>
      <c r="J53" s="87" t="s">
        <v>21</v>
      </c>
      <c r="K53" s="87"/>
      <c r="L53" s="87"/>
      <c r="M53" s="22"/>
    </row>
    <row r="54" spans="2:13">
      <c r="B54" s="1">
        <v>52</v>
      </c>
      <c r="C54" s="1" t="s">
        <v>33</v>
      </c>
      <c r="D54" s="1" t="s">
        <v>33</v>
      </c>
      <c r="E54" s="1">
        <f t="shared" si="0"/>
        <v>1</v>
      </c>
      <c r="F54" s="1">
        <f t="shared" si="1"/>
        <v>1</v>
      </c>
      <c r="I54" s="88" t="s">
        <v>20</v>
      </c>
      <c r="J54" s="88">
        <v>1</v>
      </c>
      <c r="K54" s="88">
        <v>0</v>
      </c>
      <c r="L54" s="88" t="s">
        <v>77</v>
      </c>
      <c r="M54" s="22"/>
    </row>
    <row r="55" spans="2:13">
      <c r="B55" s="1">
        <v>53</v>
      </c>
      <c r="C55" s="1" t="s">
        <v>29</v>
      </c>
      <c r="D55" s="1" t="s">
        <v>33</v>
      </c>
      <c r="E55" s="1">
        <f t="shared" si="0"/>
        <v>0</v>
      </c>
      <c r="F55" s="1">
        <f t="shared" si="1"/>
        <v>1</v>
      </c>
      <c r="I55" s="88">
        <v>1</v>
      </c>
      <c r="J55" s="1">
        <v>399</v>
      </c>
      <c r="K55" s="1">
        <v>5</v>
      </c>
      <c r="L55" s="1">
        <v>404</v>
      </c>
      <c r="M55" s="22"/>
    </row>
    <row r="56" spans="2:13">
      <c r="B56" s="1">
        <v>54</v>
      </c>
      <c r="C56" s="1" t="s">
        <v>33</v>
      </c>
      <c r="D56" s="1" t="s">
        <v>33</v>
      </c>
      <c r="E56" s="1">
        <f t="shared" si="0"/>
        <v>1</v>
      </c>
      <c r="F56" s="1">
        <f t="shared" si="1"/>
        <v>1</v>
      </c>
      <c r="I56" s="88">
        <v>0</v>
      </c>
      <c r="J56" s="1">
        <v>564</v>
      </c>
      <c r="K56" s="1">
        <v>32</v>
      </c>
      <c r="L56" s="1">
        <v>596</v>
      </c>
      <c r="M56" s="22"/>
    </row>
    <row r="57" spans="2:13">
      <c r="B57" s="1">
        <v>55</v>
      </c>
      <c r="C57" s="1" t="s">
        <v>33</v>
      </c>
      <c r="D57" s="1" t="s">
        <v>33</v>
      </c>
      <c r="E57" s="1">
        <f t="shared" si="0"/>
        <v>1</v>
      </c>
      <c r="F57" s="1">
        <f t="shared" si="1"/>
        <v>1</v>
      </c>
      <c r="I57" s="88" t="s">
        <v>77</v>
      </c>
      <c r="J57" s="1">
        <v>963</v>
      </c>
      <c r="K57" s="1">
        <v>37</v>
      </c>
      <c r="L57" s="1">
        <v>1000</v>
      </c>
    </row>
    <row r="58" spans="2:13">
      <c r="B58" s="1">
        <v>56</v>
      </c>
      <c r="C58" s="1" t="s">
        <v>29</v>
      </c>
      <c r="D58" s="1" t="s">
        <v>33</v>
      </c>
      <c r="E58" s="1">
        <f t="shared" si="0"/>
        <v>0</v>
      </c>
      <c r="F58" s="1">
        <f t="shared" si="1"/>
        <v>1</v>
      </c>
    </row>
    <row r="59" spans="2:13">
      <c r="B59" s="1">
        <v>57</v>
      </c>
      <c r="C59" s="1" t="s">
        <v>33</v>
      </c>
      <c r="D59" s="1" t="s">
        <v>33</v>
      </c>
      <c r="E59" s="1">
        <f t="shared" si="0"/>
        <v>1</v>
      </c>
      <c r="F59" s="1">
        <f t="shared" si="1"/>
        <v>1</v>
      </c>
      <c r="I59" s="1" t="s">
        <v>138</v>
      </c>
      <c r="J59" s="1">
        <f>2*J55*K56</f>
        <v>25536</v>
      </c>
    </row>
    <row r="60" spans="2:13">
      <c r="B60" s="1">
        <v>58</v>
      </c>
      <c r="C60" s="1" t="s">
        <v>29</v>
      </c>
      <c r="D60" s="1" t="s">
        <v>33</v>
      </c>
      <c r="E60" s="1">
        <f t="shared" si="0"/>
        <v>0</v>
      </c>
      <c r="F60" s="1">
        <f t="shared" si="1"/>
        <v>1</v>
      </c>
      <c r="I60" s="1" t="s">
        <v>184</v>
      </c>
      <c r="J60" s="1">
        <f>2*K55*J56</f>
        <v>5640</v>
      </c>
    </row>
    <row r="61" spans="2:13">
      <c r="B61" s="1">
        <v>59</v>
      </c>
      <c r="C61" s="1" t="s">
        <v>29</v>
      </c>
      <c r="D61" s="1" t="s">
        <v>33</v>
      </c>
      <c r="E61" s="1">
        <f t="shared" si="0"/>
        <v>0</v>
      </c>
      <c r="F61" s="1">
        <f t="shared" si="1"/>
        <v>1</v>
      </c>
    </row>
    <row r="62" spans="2:13">
      <c r="B62" s="1">
        <v>60</v>
      </c>
      <c r="C62" s="1" t="s">
        <v>33</v>
      </c>
      <c r="D62" s="1" t="s">
        <v>33</v>
      </c>
      <c r="E62" s="1">
        <f t="shared" si="0"/>
        <v>1</v>
      </c>
      <c r="F62" s="1">
        <f t="shared" si="1"/>
        <v>1</v>
      </c>
      <c r="I62" s="7" t="s">
        <v>187</v>
      </c>
      <c r="J62" s="17">
        <f>(J59-J60)/(J59+J60)</f>
        <v>0.63818321785989218</v>
      </c>
    </row>
    <row r="63" spans="2:13">
      <c r="B63" s="1">
        <v>61</v>
      </c>
      <c r="C63" s="1" t="s">
        <v>33</v>
      </c>
      <c r="D63" s="1" t="s">
        <v>33</v>
      </c>
      <c r="E63" s="1">
        <f t="shared" si="0"/>
        <v>1</v>
      </c>
      <c r="F63" s="1">
        <f t="shared" si="1"/>
        <v>1</v>
      </c>
    </row>
    <row r="64" spans="2:13">
      <c r="B64" s="1">
        <v>62</v>
      </c>
      <c r="C64" s="1" t="s">
        <v>33</v>
      </c>
      <c r="D64" s="1" t="s">
        <v>33</v>
      </c>
      <c r="E64" s="1">
        <f t="shared" si="0"/>
        <v>1</v>
      </c>
      <c r="F64" s="1">
        <f t="shared" si="1"/>
        <v>1</v>
      </c>
    </row>
    <row r="65" spans="2:10">
      <c r="B65" s="1">
        <v>63</v>
      </c>
      <c r="C65" s="1" t="s">
        <v>33</v>
      </c>
      <c r="D65" s="1" t="s">
        <v>33</v>
      </c>
      <c r="E65" s="1">
        <f t="shared" si="0"/>
        <v>1</v>
      </c>
      <c r="F65" s="1">
        <f t="shared" si="1"/>
        <v>1</v>
      </c>
      <c r="I65" s="199" t="s">
        <v>190</v>
      </c>
      <c r="J65" s="199"/>
    </row>
    <row r="66" spans="2:10">
      <c r="B66" s="1">
        <v>64</v>
      </c>
      <c r="C66" s="1" t="s">
        <v>33</v>
      </c>
      <c r="D66" s="1" t="s">
        <v>33</v>
      </c>
      <c r="E66" s="1">
        <f t="shared" si="0"/>
        <v>1</v>
      </c>
      <c r="F66" s="1">
        <f t="shared" si="1"/>
        <v>1</v>
      </c>
      <c r="I66" s="1" t="s">
        <v>188</v>
      </c>
      <c r="J66" s="32">
        <f>(16/(P+Q)^4)*(a*(Q*d)^2+b*(P*g)^2+g*(P*b)^2+d*(Q*a)^2)</f>
        <v>2.0686515220771327E-2</v>
      </c>
    </row>
    <row r="67" spans="2:10">
      <c r="B67" s="1">
        <v>65</v>
      </c>
      <c r="C67" s="1" t="s">
        <v>33</v>
      </c>
      <c r="D67" s="1" t="s">
        <v>33</v>
      </c>
      <c r="E67" s="1">
        <f t="shared" si="0"/>
        <v>1</v>
      </c>
      <c r="F67" s="1">
        <f t="shared" si="1"/>
        <v>1</v>
      </c>
      <c r="I67" s="1" t="s">
        <v>189</v>
      </c>
      <c r="J67" s="32">
        <f>SQRT(J66)</f>
        <v>0.14382807521750171</v>
      </c>
    </row>
    <row r="68" spans="2:10">
      <c r="B68" s="1">
        <v>66</v>
      </c>
      <c r="C68" s="1" t="s">
        <v>33</v>
      </c>
      <c r="D68" s="1" t="s">
        <v>33</v>
      </c>
      <c r="E68" s="1">
        <f t="shared" ref="E68:E131" si="2">IF(C68="yes",1,0)</f>
        <v>1</v>
      </c>
      <c r="F68" s="1">
        <f t="shared" ref="F68:F131" si="3">IF(D68="yes",1,0)</f>
        <v>1</v>
      </c>
    </row>
    <row r="69" spans="2:10">
      <c r="B69" s="1">
        <v>67</v>
      </c>
      <c r="C69" s="1" t="s">
        <v>29</v>
      </c>
      <c r="D69" s="1" t="s">
        <v>33</v>
      </c>
      <c r="E69" s="1">
        <f t="shared" si="2"/>
        <v>0</v>
      </c>
      <c r="F69" s="1">
        <f t="shared" si="3"/>
        <v>1</v>
      </c>
      <c r="I69" s="1" t="s">
        <v>111</v>
      </c>
      <c r="J69" s="1">
        <f>NORMSINV(0.95)</f>
        <v>1.6448536269514715</v>
      </c>
    </row>
    <row r="70" spans="2:10">
      <c r="B70" s="1">
        <v>68</v>
      </c>
      <c r="C70" s="1" t="s">
        <v>29</v>
      </c>
      <c r="D70" s="1" t="s">
        <v>33</v>
      </c>
      <c r="E70" s="1">
        <f t="shared" si="2"/>
        <v>0</v>
      </c>
      <c r="F70" s="1">
        <f t="shared" si="3"/>
        <v>1</v>
      </c>
    </row>
    <row r="71" spans="2:10">
      <c r="B71" s="1">
        <v>69</v>
      </c>
      <c r="C71" s="1" t="s">
        <v>33</v>
      </c>
      <c r="D71" s="1" t="s">
        <v>33</v>
      </c>
      <c r="E71" s="1">
        <f t="shared" si="2"/>
        <v>1</v>
      </c>
      <c r="F71" s="1">
        <f t="shared" si="3"/>
        <v>1</v>
      </c>
      <c r="I71" s="11" t="s">
        <v>112</v>
      </c>
      <c r="J71" s="56">
        <f>J62-J69*J67</f>
        <v>0.40160708668093548</v>
      </c>
    </row>
    <row r="72" spans="2:10">
      <c r="B72" s="1">
        <v>70</v>
      </c>
      <c r="C72" s="1" t="s">
        <v>29</v>
      </c>
      <c r="D72" s="1" t="s">
        <v>33</v>
      </c>
      <c r="E72" s="1">
        <f t="shared" si="2"/>
        <v>0</v>
      </c>
      <c r="F72" s="1">
        <f t="shared" si="3"/>
        <v>1</v>
      </c>
      <c r="I72" s="11" t="s">
        <v>113</v>
      </c>
      <c r="J72" s="56">
        <f>J62+J69*J67</f>
        <v>0.87475934903884889</v>
      </c>
    </row>
    <row r="73" spans="2:10">
      <c r="B73" s="1">
        <v>71</v>
      </c>
      <c r="C73" s="1" t="s">
        <v>29</v>
      </c>
      <c r="D73" s="1" t="s">
        <v>33</v>
      </c>
      <c r="E73" s="1">
        <f t="shared" si="2"/>
        <v>0</v>
      </c>
      <c r="F73" s="1">
        <f t="shared" si="3"/>
        <v>1</v>
      </c>
    </row>
    <row r="74" spans="2:10">
      <c r="B74" s="1">
        <v>72</v>
      </c>
      <c r="C74" s="1" t="s">
        <v>33</v>
      </c>
      <c r="D74" s="1" t="s">
        <v>33</v>
      </c>
      <c r="E74" s="1">
        <f t="shared" si="2"/>
        <v>1</v>
      </c>
      <c r="F74" s="1">
        <f t="shared" si="3"/>
        <v>1</v>
      </c>
      <c r="I74" s="199" t="s">
        <v>191</v>
      </c>
      <c r="J74" s="199"/>
    </row>
    <row r="75" spans="2:10">
      <c r="B75" s="1">
        <v>73</v>
      </c>
      <c r="C75" s="1" t="s">
        <v>33</v>
      </c>
      <c r="D75" s="1" t="s">
        <v>33</v>
      </c>
      <c r="E75" s="1">
        <f t="shared" si="2"/>
        <v>1</v>
      </c>
      <c r="F75" s="1">
        <f t="shared" si="3"/>
        <v>1</v>
      </c>
      <c r="I75" s="32" t="s">
        <v>192</v>
      </c>
      <c r="J75" s="32">
        <f>4/(P+Q)^2*(a*d^2+b*g^2+g*b^2+d*a^2-(P-Q)^2/L57)</f>
        <v>2.7621938116665811E-2</v>
      </c>
    </row>
    <row r="76" spans="2:10">
      <c r="B76" s="1">
        <v>74</v>
      </c>
      <c r="C76" s="1" t="s">
        <v>29</v>
      </c>
      <c r="D76" s="1" t="s">
        <v>33</v>
      </c>
      <c r="E76" s="1">
        <f t="shared" si="2"/>
        <v>0</v>
      </c>
      <c r="F76" s="1">
        <f t="shared" si="3"/>
        <v>1</v>
      </c>
      <c r="I76" s="32" t="s">
        <v>193</v>
      </c>
      <c r="J76" s="32">
        <f>SQRT(J75)</f>
        <v>0.16619849011548152</v>
      </c>
    </row>
    <row r="77" spans="2:10">
      <c r="B77" s="1">
        <v>75</v>
      </c>
      <c r="C77" s="1" t="s">
        <v>33</v>
      </c>
      <c r="D77" s="1" t="s">
        <v>33</v>
      </c>
      <c r="E77" s="1">
        <f t="shared" si="2"/>
        <v>1</v>
      </c>
      <c r="F77" s="1">
        <f t="shared" si="3"/>
        <v>1</v>
      </c>
      <c r="I77" s="26"/>
      <c r="J77" s="26"/>
    </row>
    <row r="78" spans="2:10">
      <c r="B78" s="1">
        <v>76</v>
      </c>
      <c r="C78" s="1" t="s">
        <v>29</v>
      </c>
      <c r="D78" s="1" t="s">
        <v>33</v>
      </c>
      <c r="E78" s="1">
        <f t="shared" si="2"/>
        <v>0</v>
      </c>
      <c r="F78" s="1">
        <f t="shared" si="3"/>
        <v>1</v>
      </c>
      <c r="I78" s="56" t="s">
        <v>104</v>
      </c>
      <c r="J78" s="56">
        <f>J62/J76</f>
        <v>3.8398857740311381</v>
      </c>
    </row>
    <row r="79" spans="2:10">
      <c r="B79" s="1">
        <v>77</v>
      </c>
      <c r="C79" s="1" t="s">
        <v>29</v>
      </c>
      <c r="D79" s="1" t="s">
        <v>33</v>
      </c>
      <c r="E79" s="1">
        <f t="shared" si="2"/>
        <v>0</v>
      </c>
      <c r="F79" s="1">
        <f t="shared" si="3"/>
        <v>1</v>
      </c>
      <c r="I79" s="56" t="s">
        <v>85</v>
      </c>
      <c r="J79" s="56">
        <f>2*(1-NORMSDIST(J78))</f>
        <v>1.2309156805412336E-4</v>
      </c>
    </row>
    <row r="80" spans="2:10">
      <c r="B80" s="1">
        <v>78</v>
      </c>
      <c r="C80" s="1" t="s">
        <v>29</v>
      </c>
      <c r="D80" s="1" t="s">
        <v>33</v>
      </c>
      <c r="E80" s="1">
        <f t="shared" si="2"/>
        <v>0</v>
      </c>
      <c r="F80" s="1">
        <f t="shared" si="3"/>
        <v>1</v>
      </c>
    </row>
    <row r="81" spans="2:6">
      <c r="B81" s="1">
        <v>79</v>
      </c>
      <c r="C81" s="1" t="s">
        <v>29</v>
      </c>
      <c r="D81" s="1" t="s">
        <v>33</v>
      </c>
      <c r="E81" s="1">
        <f t="shared" si="2"/>
        <v>0</v>
      </c>
      <c r="F81" s="1">
        <f t="shared" si="3"/>
        <v>1</v>
      </c>
    </row>
    <row r="82" spans="2:6">
      <c r="B82" s="1">
        <v>80</v>
      </c>
      <c r="C82" s="1" t="s">
        <v>29</v>
      </c>
      <c r="D82" s="1" t="s">
        <v>33</v>
      </c>
      <c r="E82" s="1">
        <f t="shared" si="2"/>
        <v>0</v>
      </c>
      <c r="F82" s="1">
        <f t="shared" si="3"/>
        <v>1</v>
      </c>
    </row>
    <row r="83" spans="2:6">
      <c r="B83" s="1">
        <v>81</v>
      </c>
      <c r="C83" s="1" t="s">
        <v>33</v>
      </c>
      <c r="D83" s="1" t="s">
        <v>33</v>
      </c>
      <c r="E83" s="1">
        <f t="shared" si="2"/>
        <v>1</v>
      </c>
      <c r="F83" s="1">
        <f t="shared" si="3"/>
        <v>1</v>
      </c>
    </row>
    <row r="84" spans="2:6">
      <c r="B84" s="1">
        <v>82</v>
      </c>
      <c r="C84" s="1" t="s">
        <v>33</v>
      </c>
      <c r="D84" s="1" t="s">
        <v>33</v>
      </c>
      <c r="E84" s="1">
        <f t="shared" si="2"/>
        <v>1</v>
      </c>
      <c r="F84" s="1">
        <f t="shared" si="3"/>
        <v>1</v>
      </c>
    </row>
    <row r="85" spans="2:6">
      <c r="B85" s="1">
        <v>83</v>
      </c>
      <c r="C85" s="1" t="s">
        <v>29</v>
      </c>
      <c r="D85" s="1" t="s">
        <v>33</v>
      </c>
      <c r="E85" s="1">
        <f t="shared" si="2"/>
        <v>0</v>
      </c>
      <c r="F85" s="1">
        <f t="shared" si="3"/>
        <v>1</v>
      </c>
    </row>
    <row r="86" spans="2:6">
      <c r="B86" s="1">
        <v>84</v>
      </c>
      <c r="C86" s="1" t="s">
        <v>33</v>
      </c>
      <c r="D86" s="1" t="s">
        <v>33</v>
      </c>
      <c r="E86" s="1">
        <f t="shared" si="2"/>
        <v>1</v>
      </c>
      <c r="F86" s="1">
        <f t="shared" si="3"/>
        <v>1</v>
      </c>
    </row>
    <row r="87" spans="2:6">
      <c r="B87" s="1">
        <v>85</v>
      </c>
      <c r="C87" s="1" t="s">
        <v>29</v>
      </c>
      <c r="D87" s="1" t="s">
        <v>33</v>
      </c>
      <c r="E87" s="1">
        <f t="shared" si="2"/>
        <v>0</v>
      </c>
      <c r="F87" s="1">
        <f t="shared" si="3"/>
        <v>1</v>
      </c>
    </row>
    <row r="88" spans="2:6">
      <c r="B88" s="1">
        <v>86</v>
      </c>
      <c r="C88" s="1" t="s">
        <v>33</v>
      </c>
      <c r="D88" s="1" t="s">
        <v>33</v>
      </c>
      <c r="E88" s="1">
        <f t="shared" si="2"/>
        <v>1</v>
      </c>
      <c r="F88" s="1">
        <f t="shared" si="3"/>
        <v>1</v>
      </c>
    </row>
    <row r="89" spans="2:6">
      <c r="B89" s="1">
        <v>87</v>
      </c>
      <c r="C89" s="1" t="s">
        <v>29</v>
      </c>
      <c r="D89" s="1" t="s">
        <v>33</v>
      </c>
      <c r="E89" s="1">
        <f t="shared" si="2"/>
        <v>0</v>
      </c>
      <c r="F89" s="1">
        <f t="shared" si="3"/>
        <v>1</v>
      </c>
    </row>
    <row r="90" spans="2:6">
      <c r="B90" s="1">
        <v>88</v>
      </c>
      <c r="C90" s="1" t="s">
        <v>33</v>
      </c>
      <c r="D90" s="1" t="s">
        <v>33</v>
      </c>
      <c r="E90" s="1">
        <f t="shared" si="2"/>
        <v>1</v>
      </c>
      <c r="F90" s="1">
        <f t="shared" si="3"/>
        <v>1</v>
      </c>
    </row>
    <row r="91" spans="2:6">
      <c r="B91" s="1">
        <v>89</v>
      </c>
      <c r="C91" s="1" t="s">
        <v>33</v>
      </c>
      <c r="D91" s="1" t="s">
        <v>33</v>
      </c>
      <c r="E91" s="1">
        <f t="shared" si="2"/>
        <v>1</v>
      </c>
      <c r="F91" s="1">
        <f t="shared" si="3"/>
        <v>1</v>
      </c>
    </row>
    <row r="92" spans="2:6">
      <c r="B92" s="1">
        <v>90</v>
      </c>
      <c r="C92" s="1" t="s">
        <v>29</v>
      </c>
      <c r="D92" s="1" t="s">
        <v>33</v>
      </c>
      <c r="E92" s="1">
        <f t="shared" si="2"/>
        <v>0</v>
      </c>
      <c r="F92" s="1">
        <f t="shared" si="3"/>
        <v>1</v>
      </c>
    </row>
    <row r="93" spans="2:6">
      <c r="B93" s="1">
        <v>91</v>
      </c>
      <c r="C93" s="1" t="s">
        <v>29</v>
      </c>
      <c r="D93" s="1" t="s">
        <v>33</v>
      </c>
      <c r="E93" s="1">
        <f t="shared" si="2"/>
        <v>0</v>
      </c>
      <c r="F93" s="1">
        <f t="shared" si="3"/>
        <v>1</v>
      </c>
    </row>
    <row r="94" spans="2:6">
      <c r="B94" s="1">
        <v>92</v>
      </c>
      <c r="C94" s="1" t="s">
        <v>29</v>
      </c>
      <c r="D94" s="1" t="s">
        <v>33</v>
      </c>
      <c r="E94" s="1">
        <f t="shared" si="2"/>
        <v>0</v>
      </c>
      <c r="F94" s="1">
        <f t="shared" si="3"/>
        <v>1</v>
      </c>
    </row>
    <row r="95" spans="2:6">
      <c r="B95" s="1">
        <v>93</v>
      </c>
      <c r="C95" s="1" t="s">
        <v>29</v>
      </c>
      <c r="D95" s="1" t="s">
        <v>33</v>
      </c>
      <c r="E95" s="1">
        <f t="shared" si="2"/>
        <v>0</v>
      </c>
      <c r="F95" s="1">
        <f t="shared" si="3"/>
        <v>1</v>
      </c>
    </row>
    <row r="96" spans="2:6">
      <c r="B96" s="1">
        <v>94</v>
      </c>
      <c r="C96" s="1" t="s">
        <v>29</v>
      </c>
      <c r="D96" s="1" t="s">
        <v>33</v>
      </c>
      <c r="E96" s="1">
        <f t="shared" si="2"/>
        <v>0</v>
      </c>
      <c r="F96" s="1">
        <f t="shared" si="3"/>
        <v>1</v>
      </c>
    </row>
    <row r="97" spans="2:6">
      <c r="B97" s="1">
        <v>95</v>
      </c>
      <c r="C97" s="1" t="s">
        <v>33</v>
      </c>
      <c r="D97" s="1" t="s">
        <v>33</v>
      </c>
      <c r="E97" s="1">
        <f t="shared" si="2"/>
        <v>1</v>
      </c>
      <c r="F97" s="1">
        <f t="shared" si="3"/>
        <v>1</v>
      </c>
    </row>
    <row r="98" spans="2:6">
      <c r="B98" s="1">
        <v>96</v>
      </c>
      <c r="C98" s="1" t="s">
        <v>33</v>
      </c>
      <c r="D98" s="1" t="s">
        <v>33</v>
      </c>
      <c r="E98" s="1">
        <f t="shared" si="2"/>
        <v>1</v>
      </c>
      <c r="F98" s="1">
        <f t="shared" si="3"/>
        <v>1</v>
      </c>
    </row>
    <row r="99" spans="2:6">
      <c r="B99" s="1">
        <v>97</v>
      </c>
      <c r="C99" s="1" t="s">
        <v>29</v>
      </c>
      <c r="D99" s="1" t="s">
        <v>33</v>
      </c>
      <c r="E99" s="1">
        <f t="shared" si="2"/>
        <v>0</v>
      </c>
      <c r="F99" s="1">
        <f t="shared" si="3"/>
        <v>1</v>
      </c>
    </row>
    <row r="100" spans="2:6">
      <c r="B100" s="1">
        <v>98</v>
      </c>
      <c r="C100" s="1" t="s">
        <v>29</v>
      </c>
      <c r="D100" s="1" t="s">
        <v>33</v>
      </c>
      <c r="E100" s="1">
        <f t="shared" si="2"/>
        <v>0</v>
      </c>
      <c r="F100" s="1">
        <f t="shared" si="3"/>
        <v>1</v>
      </c>
    </row>
    <row r="101" spans="2:6">
      <c r="B101" s="1">
        <v>99</v>
      </c>
      <c r="C101" s="1" t="s">
        <v>29</v>
      </c>
      <c r="D101" s="1" t="s">
        <v>33</v>
      </c>
      <c r="E101" s="1">
        <f t="shared" si="2"/>
        <v>0</v>
      </c>
      <c r="F101" s="1">
        <f t="shared" si="3"/>
        <v>1</v>
      </c>
    </row>
    <row r="102" spans="2:6">
      <c r="B102" s="1">
        <v>100</v>
      </c>
      <c r="C102" s="1" t="s">
        <v>33</v>
      </c>
      <c r="D102" s="1" t="s">
        <v>33</v>
      </c>
      <c r="E102" s="1">
        <f t="shared" si="2"/>
        <v>1</v>
      </c>
      <c r="F102" s="1">
        <f t="shared" si="3"/>
        <v>1</v>
      </c>
    </row>
    <row r="103" spans="2:6">
      <c r="B103" s="1">
        <v>101</v>
      </c>
      <c r="C103" s="1" t="s">
        <v>29</v>
      </c>
      <c r="D103" s="1" t="s">
        <v>33</v>
      </c>
      <c r="E103" s="1">
        <f t="shared" si="2"/>
        <v>0</v>
      </c>
      <c r="F103" s="1">
        <f t="shared" si="3"/>
        <v>1</v>
      </c>
    </row>
    <row r="104" spans="2:6">
      <c r="B104" s="1">
        <v>102</v>
      </c>
      <c r="C104" s="1" t="s">
        <v>29</v>
      </c>
      <c r="D104" s="1" t="s">
        <v>33</v>
      </c>
      <c r="E104" s="1">
        <f t="shared" si="2"/>
        <v>0</v>
      </c>
      <c r="F104" s="1">
        <f t="shared" si="3"/>
        <v>1</v>
      </c>
    </row>
    <row r="105" spans="2:6">
      <c r="B105" s="1">
        <v>103</v>
      </c>
      <c r="C105" s="1" t="s">
        <v>29</v>
      </c>
      <c r="D105" s="1" t="s">
        <v>33</v>
      </c>
      <c r="E105" s="1">
        <f t="shared" si="2"/>
        <v>0</v>
      </c>
      <c r="F105" s="1">
        <f t="shared" si="3"/>
        <v>1</v>
      </c>
    </row>
    <row r="106" spans="2:6">
      <c r="B106" s="1">
        <v>104</v>
      </c>
      <c r="C106" s="1" t="s">
        <v>33</v>
      </c>
      <c r="D106" s="1" t="s">
        <v>33</v>
      </c>
      <c r="E106" s="1">
        <f t="shared" si="2"/>
        <v>1</v>
      </c>
      <c r="F106" s="1">
        <f t="shared" si="3"/>
        <v>1</v>
      </c>
    </row>
    <row r="107" spans="2:6">
      <c r="B107" s="1">
        <v>105</v>
      </c>
      <c r="C107" s="1" t="s">
        <v>33</v>
      </c>
      <c r="D107" s="1" t="s">
        <v>33</v>
      </c>
      <c r="E107" s="1">
        <f t="shared" si="2"/>
        <v>1</v>
      </c>
      <c r="F107" s="1">
        <f t="shared" si="3"/>
        <v>1</v>
      </c>
    </row>
    <row r="108" spans="2:6">
      <c r="B108" s="1">
        <v>106</v>
      </c>
      <c r="C108" s="1" t="s">
        <v>33</v>
      </c>
      <c r="D108" s="1" t="s">
        <v>33</v>
      </c>
      <c r="E108" s="1">
        <f t="shared" si="2"/>
        <v>1</v>
      </c>
      <c r="F108" s="1">
        <f t="shared" si="3"/>
        <v>1</v>
      </c>
    </row>
    <row r="109" spans="2:6">
      <c r="B109" s="1">
        <v>107</v>
      </c>
      <c r="C109" s="1" t="s">
        <v>33</v>
      </c>
      <c r="D109" s="1" t="s">
        <v>33</v>
      </c>
      <c r="E109" s="1">
        <f t="shared" si="2"/>
        <v>1</v>
      </c>
      <c r="F109" s="1">
        <f t="shared" si="3"/>
        <v>1</v>
      </c>
    </row>
    <row r="110" spans="2:6">
      <c r="B110" s="1">
        <v>108</v>
      </c>
      <c r="C110" s="1" t="s">
        <v>29</v>
      </c>
      <c r="D110" s="1" t="s">
        <v>33</v>
      </c>
      <c r="E110" s="1">
        <f t="shared" si="2"/>
        <v>0</v>
      </c>
      <c r="F110" s="1">
        <f t="shared" si="3"/>
        <v>1</v>
      </c>
    </row>
    <row r="111" spans="2:6">
      <c r="B111" s="1">
        <v>109</v>
      </c>
      <c r="C111" s="1" t="s">
        <v>33</v>
      </c>
      <c r="D111" s="1" t="s">
        <v>66</v>
      </c>
      <c r="E111" s="1">
        <f t="shared" si="2"/>
        <v>1</v>
      </c>
      <c r="F111" s="1">
        <f t="shared" si="3"/>
        <v>0</v>
      </c>
    </row>
    <row r="112" spans="2:6">
      <c r="B112" s="1">
        <v>110</v>
      </c>
      <c r="C112" s="1" t="s">
        <v>33</v>
      </c>
      <c r="D112" s="1" t="s">
        <v>33</v>
      </c>
      <c r="E112" s="1">
        <f t="shared" si="2"/>
        <v>1</v>
      </c>
      <c r="F112" s="1">
        <f t="shared" si="3"/>
        <v>1</v>
      </c>
    </row>
    <row r="113" spans="2:6">
      <c r="B113" s="1">
        <v>111</v>
      </c>
      <c r="C113" s="1" t="s">
        <v>29</v>
      </c>
      <c r="D113" s="1" t="s">
        <v>33</v>
      </c>
      <c r="E113" s="1">
        <f t="shared" si="2"/>
        <v>0</v>
      </c>
      <c r="F113" s="1">
        <f t="shared" si="3"/>
        <v>1</v>
      </c>
    </row>
    <row r="114" spans="2:6">
      <c r="B114" s="1">
        <v>112</v>
      </c>
      <c r="C114" s="1" t="s">
        <v>33</v>
      </c>
      <c r="D114" s="1" t="s">
        <v>33</v>
      </c>
      <c r="E114" s="1">
        <f t="shared" si="2"/>
        <v>1</v>
      </c>
      <c r="F114" s="1">
        <f t="shared" si="3"/>
        <v>1</v>
      </c>
    </row>
    <row r="115" spans="2:6">
      <c r="B115" s="1">
        <v>113</v>
      </c>
      <c r="C115" s="1" t="s">
        <v>29</v>
      </c>
      <c r="D115" s="1" t="s">
        <v>33</v>
      </c>
      <c r="E115" s="1">
        <f t="shared" si="2"/>
        <v>0</v>
      </c>
      <c r="F115" s="1">
        <f t="shared" si="3"/>
        <v>1</v>
      </c>
    </row>
    <row r="116" spans="2:6">
      <c r="B116" s="1">
        <v>114</v>
      </c>
      <c r="C116" s="1" t="s">
        <v>33</v>
      </c>
      <c r="D116" s="1" t="s">
        <v>33</v>
      </c>
      <c r="E116" s="1">
        <f t="shared" si="2"/>
        <v>1</v>
      </c>
      <c r="F116" s="1">
        <f t="shared" si="3"/>
        <v>1</v>
      </c>
    </row>
    <row r="117" spans="2:6">
      <c r="B117" s="1">
        <v>115</v>
      </c>
      <c r="C117" s="1" t="s">
        <v>29</v>
      </c>
      <c r="D117" s="1" t="s">
        <v>33</v>
      </c>
      <c r="E117" s="1">
        <f t="shared" si="2"/>
        <v>0</v>
      </c>
      <c r="F117" s="1">
        <f t="shared" si="3"/>
        <v>1</v>
      </c>
    </row>
    <row r="118" spans="2:6">
      <c r="B118" s="1">
        <v>116</v>
      </c>
      <c r="C118" s="1" t="s">
        <v>33</v>
      </c>
      <c r="D118" s="1" t="s">
        <v>33</v>
      </c>
      <c r="E118" s="1">
        <f t="shared" si="2"/>
        <v>1</v>
      </c>
      <c r="F118" s="1">
        <f t="shared" si="3"/>
        <v>1</v>
      </c>
    </row>
    <row r="119" spans="2:6">
      <c r="B119" s="1">
        <v>117</v>
      </c>
      <c r="C119" s="1" t="s">
        <v>33</v>
      </c>
      <c r="D119" s="1" t="s">
        <v>33</v>
      </c>
      <c r="E119" s="1">
        <f t="shared" si="2"/>
        <v>1</v>
      </c>
      <c r="F119" s="1">
        <f t="shared" si="3"/>
        <v>1</v>
      </c>
    </row>
    <row r="120" spans="2:6">
      <c r="B120" s="1">
        <v>118</v>
      </c>
      <c r="C120" s="1" t="s">
        <v>29</v>
      </c>
      <c r="D120" s="1" t="s">
        <v>66</v>
      </c>
      <c r="E120" s="1">
        <f t="shared" si="2"/>
        <v>0</v>
      </c>
      <c r="F120" s="1">
        <f t="shared" si="3"/>
        <v>0</v>
      </c>
    </row>
    <row r="121" spans="2:6">
      <c r="B121" s="1">
        <v>119</v>
      </c>
      <c r="C121" s="1" t="s">
        <v>29</v>
      </c>
      <c r="D121" s="1" t="s">
        <v>33</v>
      </c>
      <c r="E121" s="1">
        <f t="shared" si="2"/>
        <v>0</v>
      </c>
      <c r="F121" s="1">
        <f t="shared" si="3"/>
        <v>1</v>
      </c>
    </row>
    <row r="122" spans="2:6">
      <c r="B122" s="1">
        <v>120</v>
      </c>
      <c r="C122" s="1" t="s">
        <v>33</v>
      </c>
      <c r="D122" s="1" t="s">
        <v>33</v>
      </c>
      <c r="E122" s="1">
        <f t="shared" si="2"/>
        <v>1</v>
      </c>
      <c r="F122" s="1">
        <f t="shared" si="3"/>
        <v>1</v>
      </c>
    </row>
    <row r="123" spans="2:6">
      <c r="B123" s="1">
        <v>121</v>
      </c>
      <c r="C123" s="1" t="s">
        <v>33</v>
      </c>
      <c r="D123" s="1" t="s">
        <v>33</v>
      </c>
      <c r="E123" s="1">
        <f t="shared" si="2"/>
        <v>1</v>
      </c>
      <c r="F123" s="1">
        <f t="shared" si="3"/>
        <v>1</v>
      </c>
    </row>
    <row r="124" spans="2:6">
      <c r="B124" s="1">
        <v>122</v>
      </c>
      <c r="C124" s="1" t="s">
        <v>33</v>
      </c>
      <c r="D124" s="1" t="s">
        <v>33</v>
      </c>
      <c r="E124" s="1">
        <f t="shared" si="2"/>
        <v>1</v>
      </c>
      <c r="F124" s="1">
        <f t="shared" si="3"/>
        <v>1</v>
      </c>
    </row>
    <row r="125" spans="2:6">
      <c r="B125" s="1">
        <v>123</v>
      </c>
      <c r="C125" s="1" t="s">
        <v>29</v>
      </c>
      <c r="D125" s="1" t="s">
        <v>33</v>
      </c>
      <c r="E125" s="1">
        <f t="shared" si="2"/>
        <v>0</v>
      </c>
      <c r="F125" s="1">
        <f t="shared" si="3"/>
        <v>1</v>
      </c>
    </row>
    <row r="126" spans="2:6">
      <c r="B126" s="1">
        <v>124</v>
      </c>
      <c r="C126" s="1" t="s">
        <v>33</v>
      </c>
      <c r="D126" s="1" t="s">
        <v>33</v>
      </c>
      <c r="E126" s="1">
        <f t="shared" si="2"/>
        <v>1</v>
      </c>
      <c r="F126" s="1">
        <f t="shared" si="3"/>
        <v>1</v>
      </c>
    </row>
    <row r="127" spans="2:6">
      <c r="B127" s="1">
        <v>125</v>
      </c>
      <c r="C127" s="1" t="s">
        <v>29</v>
      </c>
      <c r="D127" s="1" t="s">
        <v>33</v>
      </c>
      <c r="E127" s="1">
        <f t="shared" si="2"/>
        <v>0</v>
      </c>
      <c r="F127" s="1">
        <f t="shared" si="3"/>
        <v>1</v>
      </c>
    </row>
    <row r="128" spans="2:6">
      <c r="B128" s="1">
        <v>126</v>
      </c>
      <c r="C128" s="1" t="s">
        <v>29</v>
      </c>
      <c r="D128" s="1" t="s">
        <v>33</v>
      </c>
      <c r="E128" s="1">
        <f t="shared" si="2"/>
        <v>0</v>
      </c>
      <c r="F128" s="1">
        <f t="shared" si="3"/>
        <v>1</v>
      </c>
    </row>
    <row r="129" spans="2:6">
      <c r="B129" s="1">
        <v>127</v>
      </c>
      <c r="C129" s="1" t="s">
        <v>29</v>
      </c>
      <c r="D129" s="1" t="s">
        <v>33</v>
      </c>
      <c r="E129" s="1">
        <f t="shared" si="2"/>
        <v>0</v>
      </c>
      <c r="F129" s="1">
        <f t="shared" si="3"/>
        <v>1</v>
      </c>
    </row>
    <row r="130" spans="2:6">
      <c r="B130" s="1">
        <v>128</v>
      </c>
      <c r="C130" s="1" t="s">
        <v>29</v>
      </c>
      <c r="D130" s="1" t="s">
        <v>33</v>
      </c>
      <c r="E130" s="1">
        <f t="shared" si="2"/>
        <v>0</v>
      </c>
      <c r="F130" s="1">
        <f t="shared" si="3"/>
        <v>1</v>
      </c>
    </row>
    <row r="131" spans="2:6">
      <c r="B131" s="1">
        <v>129</v>
      </c>
      <c r="C131" s="1" t="s">
        <v>33</v>
      </c>
      <c r="D131" s="1" t="s">
        <v>33</v>
      </c>
      <c r="E131" s="1">
        <f t="shared" si="2"/>
        <v>1</v>
      </c>
      <c r="F131" s="1">
        <f t="shared" si="3"/>
        <v>1</v>
      </c>
    </row>
    <row r="132" spans="2:6">
      <c r="B132" s="1">
        <v>130</v>
      </c>
      <c r="C132" s="1" t="s">
        <v>29</v>
      </c>
      <c r="D132" s="1" t="s">
        <v>33</v>
      </c>
      <c r="E132" s="1">
        <f t="shared" ref="E132:E195" si="4">IF(C132="yes",1,0)</f>
        <v>0</v>
      </c>
      <c r="F132" s="1">
        <f t="shared" ref="F132:F195" si="5">IF(D132="yes",1,0)</f>
        <v>1</v>
      </c>
    </row>
    <row r="133" spans="2:6">
      <c r="B133" s="1">
        <v>131</v>
      </c>
      <c r="C133" s="1" t="s">
        <v>29</v>
      </c>
      <c r="D133" s="1" t="s">
        <v>33</v>
      </c>
      <c r="E133" s="1">
        <f t="shared" si="4"/>
        <v>0</v>
      </c>
      <c r="F133" s="1">
        <f t="shared" si="5"/>
        <v>1</v>
      </c>
    </row>
    <row r="134" spans="2:6">
      <c r="B134" s="1">
        <v>132</v>
      </c>
      <c r="C134" s="1" t="s">
        <v>33</v>
      </c>
      <c r="D134" s="1" t="s">
        <v>33</v>
      </c>
      <c r="E134" s="1">
        <f t="shared" si="4"/>
        <v>1</v>
      </c>
      <c r="F134" s="1">
        <f t="shared" si="5"/>
        <v>1</v>
      </c>
    </row>
    <row r="135" spans="2:6">
      <c r="B135" s="1">
        <v>133</v>
      </c>
      <c r="C135" s="1" t="s">
        <v>29</v>
      </c>
      <c r="D135" s="1" t="s">
        <v>33</v>
      </c>
      <c r="E135" s="1">
        <f t="shared" si="4"/>
        <v>0</v>
      </c>
      <c r="F135" s="1">
        <f t="shared" si="5"/>
        <v>1</v>
      </c>
    </row>
    <row r="136" spans="2:6">
      <c r="B136" s="1">
        <v>134</v>
      </c>
      <c r="C136" s="1" t="s">
        <v>29</v>
      </c>
      <c r="D136" s="1" t="s">
        <v>33</v>
      </c>
      <c r="E136" s="1">
        <f t="shared" si="4"/>
        <v>0</v>
      </c>
      <c r="F136" s="1">
        <f t="shared" si="5"/>
        <v>1</v>
      </c>
    </row>
    <row r="137" spans="2:6">
      <c r="B137" s="1">
        <v>135</v>
      </c>
      <c r="C137" s="1" t="s">
        <v>33</v>
      </c>
      <c r="D137" s="1" t="s">
        <v>33</v>
      </c>
      <c r="E137" s="1">
        <f t="shared" si="4"/>
        <v>1</v>
      </c>
      <c r="F137" s="1">
        <f t="shared" si="5"/>
        <v>1</v>
      </c>
    </row>
    <row r="138" spans="2:6">
      <c r="B138" s="1">
        <v>136</v>
      </c>
      <c r="C138" s="1" t="s">
        <v>33</v>
      </c>
      <c r="D138" s="1" t="s">
        <v>33</v>
      </c>
      <c r="E138" s="1">
        <f t="shared" si="4"/>
        <v>1</v>
      </c>
      <c r="F138" s="1">
        <f t="shared" si="5"/>
        <v>1</v>
      </c>
    </row>
    <row r="139" spans="2:6">
      <c r="B139" s="1">
        <v>137</v>
      </c>
      <c r="C139" s="1" t="s">
        <v>29</v>
      </c>
      <c r="D139" s="1" t="s">
        <v>33</v>
      </c>
      <c r="E139" s="1">
        <f t="shared" si="4"/>
        <v>0</v>
      </c>
      <c r="F139" s="1">
        <f t="shared" si="5"/>
        <v>1</v>
      </c>
    </row>
    <row r="140" spans="2:6">
      <c r="B140" s="1">
        <v>138</v>
      </c>
      <c r="C140" s="1" t="s">
        <v>29</v>
      </c>
      <c r="D140" s="1" t="s">
        <v>33</v>
      </c>
      <c r="E140" s="1">
        <f t="shared" si="4"/>
        <v>0</v>
      </c>
      <c r="F140" s="1">
        <f t="shared" si="5"/>
        <v>1</v>
      </c>
    </row>
    <row r="141" spans="2:6">
      <c r="B141" s="1">
        <v>139</v>
      </c>
      <c r="C141" s="1" t="s">
        <v>33</v>
      </c>
      <c r="D141" s="1" t="s">
        <v>33</v>
      </c>
      <c r="E141" s="1">
        <f t="shared" si="4"/>
        <v>1</v>
      </c>
      <c r="F141" s="1">
        <f t="shared" si="5"/>
        <v>1</v>
      </c>
    </row>
    <row r="142" spans="2:6">
      <c r="B142" s="1">
        <v>140</v>
      </c>
      <c r="C142" s="1" t="s">
        <v>33</v>
      </c>
      <c r="D142" s="1" t="s">
        <v>33</v>
      </c>
      <c r="E142" s="1">
        <f t="shared" si="4"/>
        <v>1</v>
      </c>
      <c r="F142" s="1">
        <f t="shared" si="5"/>
        <v>1</v>
      </c>
    </row>
    <row r="143" spans="2:6">
      <c r="B143" s="1">
        <v>141</v>
      </c>
      <c r="C143" s="1" t="s">
        <v>29</v>
      </c>
      <c r="D143" s="1" t="s">
        <v>66</v>
      </c>
      <c r="E143" s="1">
        <f t="shared" si="4"/>
        <v>0</v>
      </c>
      <c r="F143" s="1">
        <f t="shared" si="5"/>
        <v>0</v>
      </c>
    </row>
    <row r="144" spans="2:6">
      <c r="B144" s="1">
        <v>142</v>
      </c>
      <c r="C144" s="1" t="s">
        <v>33</v>
      </c>
      <c r="D144" s="1" t="s">
        <v>33</v>
      </c>
      <c r="E144" s="1">
        <f t="shared" si="4"/>
        <v>1</v>
      </c>
      <c r="F144" s="1">
        <f t="shared" si="5"/>
        <v>1</v>
      </c>
    </row>
    <row r="145" spans="2:6">
      <c r="B145" s="1">
        <v>143</v>
      </c>
      <c r="C145" s="1" t="s">
        <v>29</v>
      </c>
      <c r="D145" s="1" t="s">
        <v>33</v>
      </c>
      <c r="E145" s="1">
        <f t="shared" si="4"/>
        <v>0</v>
      </c>
      <c r="F145" s="1">
        <f t="shared" si="5"/>
        <v>1</v>
      </c>
    </row>
    <row r="146" spans="2:6">
      <c r="B146" s="1">
        <v>144</v>
      </c>
      <c r="C146" s="1" t="s">
        <v>29</v>
      </c>
      <c r="D146" s="1" t="s">
        <v>33</v>
      </c>
      <c r="E146" s="1">
        <f t="shared" si="4"/>
        <v>0</v>
      </c>
      <c r="F146" s="1">
        <f t="shared" si="5"/>
        <v>1</v>
      </c>
    </row>
    <row r="147" spans="2:6">
      <c r="B147" s="1">
        <v>145</v>
      </c>
      <c r="C147" s="1" t="s">
        <v>33</v>
      </c>
      <c r="D147" s="1" t="s">
        <v>33</v>
      </c>
      <c r="E147" s="1">
        <f t="shared" si="4"/>
        <v>1</v>
      </c>
      <c r="F147" s="1">
        <f t="shared" si="5"/>
        <v>1</v>
      </c>
    </row>
    <row r="148" spans="2:6">
      <c r="B148" s="1">
        <v>146</v>
      </c>
      <c r="C148" s="1" t="s">
        <v>29</v>
      </c>
      <c r="D148" s="1" t="s">
        <v>33</v>
      </c>
      <c r="E148" s="1">
        <f t="shared" si="4"/>
        <v>0</v>
      </c>
      <c r="F148" s="1">
        <f t="shared" si="5"/>
        <v>1</v>
      </c>
    </row>
    <row r="149" spans="2:6">
      <c r="B149" s="1">
        <v>147</v>
      </c>
      <c r="C149" s="1" t="s">
        <v>33</v>
      </c>
      <c r="D149" s="1" t="s">
        <v>33</v>
      </c>
      <c r="E149" s="1">
        <f t="shared" si="4"/>
        <v>1</v>
      </c>
      <c r="F149" s="1">
        <f t="shared" si="5"/>
        <v>1</v>
      </c>
    </row>
    <row r="150" spans="2:6">
      <c r="B150" s="1">
        <v>148</v>
      </c>
      <c r="C150" s="1" t="s">
        <v>33</v>
      </c>
      <c r="D150" s="1" t="s">
        <v>33</v>
      </c>
      <c r="E150" s="1">
        <f t="shared" si="4"/>
        <v>1</v>
      </c>
      <c r="F150" s="1">
        <f t="shared" si="5"/>
        <v>1</v>
      </c>
    </row>
    <row r="151" spans="2:6">
      <c r="B151" s="1">
        <v>149</v>
      </c>
      <c r="C151" s="1" t="s">
        <v>29</v>
      </c>
      <c r="D151" s="1" t="s">
        <v>33</v>
      </c>
      <c r="E151" s="1">
        <f t="shared" si="4"/>
        <v>0</v>
      </c>
      <c r="F151" s="1">
        <f t="shared" si="5"/>
        <v>1</v>
      </c>
    </row>
    <row r="152" spans="2:6">
      <c r="B152" s="1">
        <v>150</v>
      </c>
      <c r="C152" s="1" t="s">
        <v>29</v>
      </c>
      <c r="D152" s="1" t="s">
        <v>33</v>
      </c>
      <c r="E152" s="1">
        <f t="shared" si="4"/>
        <v>0</v>
      </c>
      <c r="F152" s="1">
        <f t="shared" si="5"/>
        <v>1</v>
      </c>
    </row>
    <row r="153" spans="2:6">
      <c r="B153" s="1">
        <v>151</v>
      </c>
      <c r="C153" s="1" t="s">
        <v>33</v>
      </c>
      <c r="D153" s="1" t="s">
        <v>33</v>
      </c>
      <c r="E153" s="1">
        <f t="shared" si="4"/>
        <v>1</v>
      </c>
      <c r="F153" s="1">
        <f t="shared" si="5"/>
        <v>1</v>
      </c>
    </row>
    <row r="154" spans="2:6">
      <c r="B154" s="1">
        <v>152</v>
      </c>
      <c r="C154" s="1" t="s">
        <v>33</v>
      </c>
      <c r="D154" s="1" t="s">
        <v>66</v>
      </c>
      <c r="E154" s="1">
        <f t="shared" si="4"/>
        <v>1</v>
      </c>
      <c r="F154" s="1">
        <f t="shared" si="5"/>
        <v>0</v>
      </c>
    </row>
    <row r="155" spans="2:6">
      <c r="B155" s="1">
        <v>153</v>
      </c>
      <c r="C155" s="1" t="s">
        <v>29</v>
      </c>
      <c r="D155" s="1" t="s">
        <v>33</v>
      </c>
      <c r="E155" s="1">
        <f t="shared" si="4"/>
        <v>0</v>
      </c>
      <c r="F155" s="1">
        <f t="shared" si="5"/>
        <v>1</v>
      </c>
    </row>
    <row r="156" spans="2:6">
      <c r="B156" s="1">
        <v>154</v>
      </c>
      <c r="C156" s="1" t="s">
        <v>29</v>
      </c>
      <c r="D156" s="1" t="s">
        <v>33</v>
      </c>
      <c r="E156" s="1">
        <f t="shared" si="4"/>
        <v>0</v>
      </c>
      <c r="F156" s="1">
        <f t="shared" si="5"/>
        <v>1</v>
      </c>
    </row>
    <row r="157" spans="2:6">
      <c r="B157" s="1">
        <v>155</v>
      </c>
      <c r="C157" s="1" t="s">
        <v>33</v>
      </c>
      <c r="D157" s="1" t="s">
        <v>33</v>
      </c>
      <c r="E157" s="1">
        <f t="shared" si="4"/>
        <v>1</v>
      </c>
      <c r="F157" s="1">
        <f t="shared" si="5"/>
        <v>1</v>
      </c>
    </row>
    <row r="158" spans="2:6">
      <c r="B158" s="1">
        <v>156</v>
      </c>
      <c r="C158" s="1" t="s">
        <v>29</v>
      </c>
      <c r="D158" s="1" t="s">
        <v>33</v>
      </c>
      <c r="E158" s="1">
        <f t="shared" si="4"/>
        <v>0</v>
      </c>
      <c r="F158" s="1">
        <f t="shared" si="5"/>
        <v>1</v>
      </c>
    </row>
    <row r="159" spans="2:6">
      <c r="B159" s="1">
        <v>157</v>
      </c>
      <c r="C159" s="1" t="s">
        <v>29</v>
      </c>
      <c r="D159" s="1" t="s">
        <v>66</v>
      </c>
      <c r="E159" s="1">
        <f t="shared" si="4"/>
        <v>0</v>
      </c>
      <c r="F159" s="1">
        <f t="shared" si="5"/>
        <v>0</v>
      </c>
    </row>
    <row r="160" spans="2:6">
      <c r="B160" s="1">
        <v>158</v>
      </c>
      <c r="C160" s="1" t="s">
        <v>29</v>
      </c>
      <c r="D160" s="1" t="s">
        <v>33</v>
      </c>
      <c r="E160" s="1">
        <f t="shared" si="4"/>
        <v>0</v>
      </c>
      <c r="F160" s="1">
        <f t="shared" si="5"/>
        <v>1</v>
      </c>
    </row>
    <row r="161" spans="2:6">
      <c r="B161" s="1">
        <v>159</v>
      </c>
      <c r="C161" s="1" t="s">
        <v>33</v>
      </c>
      <c r="D161" s="1" t="s">
        <v>33</v>
      </c>
      <c r="E161" s="1">
        <f t="shared" si="4"/>
        <v>1</v>
      </c>
      <c r="F161" s="1">
        <f t="shared" si="5"/>
        <v>1</v>
      </c>
    </row>
    <row r="162" spans="2:6">
      <c r="B162" s="1">
        <v>160</v>
      </c>
      <c r="C162" s="1" t="s">
        <v>29</v>
      </c>
      <c r="D162" s="1" t="s">
        <v>33</v>
      </c>
      <c r="E162" s="1">
        <f t="shared" si="4"/>
        <v>0</v>
      </c>
      <c r="F162" s="1">
        <f t="shared" si="5"/>
        <v>1</v>
      </c>
    </row>
    <row r="163" spans="2:6">
      <c r="B163" s="1">
        <v>161</v>
      </c>
      <c r="C163" s="1" t="s">
        <v>33</v>
      </c>
      <c r="D163" s="1" t="s">
        <v>33</v>
      </c>
      <c r="E163" s="1">
        <f t="shared" si="4"/>
        <v>1</v>
      </c>
      <c r="F163" s="1">
        <f t="shared" si="5"/>
        <v>1</v>
      </c>
    </row>
    <row r="164" spans="2:6">
      <c r="B164" s="1">
        <v>162</v>
      </c>
      <c r="C164" s="1" t="s">
        <v>29</v>
      </c>
      <c r="D164" s="1" t="s">
        <v>33</v>
      </c>
      <c r="E164" s="1">
        <f t="shared" si="4"/>
        <v>0</v>
      </c>
      <c r="F164" s="1">
        <f t="shared" si="5"/>
        <v>1</v>
      </c>
    </row>
    <row r="165" spans="2:6">
      <c r="B165" s="1">
        <v>163</v>
      </c>
      <c r="C165" s="1" t="s">
        <v>33</v>
      </c>
      <c r="D165" s="1" t="s">
        <v>33</v>
      </c>
      <c r="E165" s="1">
        <f t="shared" si="4"/>
        <v>1</v>
      </c>
      <c r="F165" s="1">
        <f t="shared" si="5"/>
        <v>1</v>
      </c>
    </row>
    <row r="166" spans="2:6">
      <c r="B166" s="1">
        <v>164</v>
      </c>
      <c r="C166" s="1" t="s">
        <v>33</v>
      </c>
      <c r="D166" s="1" t="s">
        <v>33</v>
      </c>
      <c r="E166" s="1">
        <f t="shared" si="4"/>
        <v>1</v>
      </c>
      <c r="F166" s="1">
        <f t="shared" si="5"/>
        <v>1</v>
      </c>
    </row>
    <row r="167" spans="2:6">
      <c r="B167" s="1">
        <v>165</v>
      </c>
      <c r="C167" s="1" t="s">
        <v>29</v>
      </c>
      <c r="D167" s="1" t="s">
        <v>33</v>
      </c>
      <c r="E167" s="1">
        <f t="shared" si="4"/>
        <v>0</v>
      </c>
      <c r="F167" s="1">
        <f t="shared" si="5"/>
        <v>1</v>
      </c>
    </row>
    <row r="168" spans="2:6">
      <c r="B168" s="1">
        <v>166</v>
      </c>
      <c r="C168" s="1" t="s">
        <v>33</v>
      </c>
      <c r="D168" s="1" t="s">
        <v>33</v>
      </c>
      <c r="E168" s="1">
        <f t="shared" si="4"/>
        <v>1</v>
      </c>
      <c r="F168" s="1">
        <f t="shared" si="5"/>
        <v>1</v>
      </c>
    </row>
    <row r="169" spans="2:6">
      <c r="B169" s="1">
        <v>167</v>
      </c>
      <c r="C169" s="1" t="s">
        <v>29</v>
      </c>
      <c r="D169" s="1" t="s">
        <v>33</v>
      </c>
      <c r="E169" s="1">
        <f t="shared" si="4"/>
        <v>0</v>
      </c>
      <c r="F169" s="1">
        <f t="shared" si="5"/>
        <v>1</v>
      </c>
    </row>
    <row r="170" spans="2:6">
      <c r="B170" s="1">
        <v>168</v>
      </c>
      <c r="C170" s="1" t="s">
        <v>29</v>
      </c>
      <c r="D170" s="1" t="s">
        <v>33</v>
      </c>
      <c r="E170" s="1">
        <f t="shared" si="4"/>
        <v>0</v>
      </c>
      <c r="F170" s="1">
        <f t="shared" si="5"/>
        <v>1</v>
      </c>
    </row>
    <row r="171" spans="2:6">
      <c r="B171" s="1">
        <v>169</v>
      </c>
      <c r="C171" s="1" t="s">
        <v>33</v>
      </c>
      <c r="D171" s="1" t="s">
        <v>33</v>
      </c>
      <c r="E171" s="1">
        <f t="shared" si="4"/>
        <v>1</v>
      </c>
      <c r="F171" s="1">
        <f t="shared" si="5"/>
        <v>1</v>
      </c>
    </row>
    <row r="172" spans="2:6">
      <c r="B172" s="1">
        <v>170</v>
      </c>
      <c r="C172" s="1" t="s">
        <v>33</v>
      </c>
      <c r="D172" s="1" t="s">
        <v>33</v>
      </c>
      <c r="E172" s="1">
        <f t="shared" si="4"/>
        <v>1</v>
      </c>
      <c r="F172" s="1">
        <f t="shared" si="5"/>
        <v>1</v>
      </c>
    </row>
    <row r="173" spans="2:6">
      <c r="B173" s="1">
        <v>171</v>
      </c>
      <c r="C173" s="1" t="s">
        <v>29</v>
      </c>
      <c r="D173" s="1" t="s">
        <v>33</v>
      </c>
      <c r="E173" s="1">
        <f t="shared" si="4"/>
        <v>0</v>
      </c>
      <c r="F173" s="1">
        <f t="shared" si="5"/>
        <v>1</v>
      </c>
    </row>
    <row r="174" spans="2:6">
      <c r="B174" s="1">
        <v>172</v>
      </c>
      <c r="C174" s="1" t="s">
        <v>33</v>
      </c>
      <c r="D174" s="1" t="s">
        <v>33</v>
      </c>
      <c r="E174" s="1">
        <f t="shared" si="4"/>
        <v>1</v>
      </c>
      <c r="F174" s="1">
        <f t="shared" si="5"/>
        <v>1</v>
      </c>
    </row>
    <row r="175" spans="2:6">
      <c r="B175" s="1">
        <v>173</v>
      </c>
      <c r="C175" s="1" t="s">
        <v>33</v>
      </c>
      <c r="D175" s="1" t="s">
        <v>33</v>
      </c>
      <c r="E175" s="1">
        <f t="shared" si="4"/>
        <v>1</v>
      </c>
      <c r="F175" s="1">
        <f t="shared" si="5"/>
        <v>1</v>
      </c>
    </row>
    <row r="176" spans="2:6">
      <c r="B176" s="1">
        <v>174</v>
      </c>
      <c r="C176" s="1" t="s">
        <v>29</v>
      </c>
      <c r="D176" s="1" t="s">
        <v>66</v>
      </c>
      <c r="E176" s="1">
        <f t="shared" si="4"/>
        <v>0</v>
      </c>
      <c r="F176" s="1">
        <f t="shared" si="5"/>
        <v>0</v>
      </c>
    </row>
    <row r="177" spans="2:6">
      <c r="B177" s="1">
        <v>175</v>
      </c>
      <c r="C177" s="1" t="s">
        <v>29</v>
      </c>
      <c r="D177" s="1" t="s">
        <v>33</v>
      </c>
      <c r="E177" s="1">
        <f t="shared" si="4"/>
        <v>0</v>
      </c>
      <c r="F177" s="1">
        <f t="shared" si="5"/>
        <v>1</v>
      </c>
    </row>
    <row r="178" spans="2:6">
      <c r="B178" s="1">
        <v>176</v>
      </c>
      <c r="C178" s="1" t="s">
        <v>33</v>
      </c>
      <c r="D178" s="1" t="s">
        <v>33</v>
      </c>
      <c r="E178" s="1">
        <f t="shared" si="4"/>
        <v>1</v>
      </c>
      <c r="F178" s="1">
        <f t="shared" si="5"/>
        <v>1</v>
      </c>
    </row>
    <row r="179" spans="2:6">
      <c r="B179" s="1">
        <v>177</v>
      </c>
      <c r="C179" s="1" t="s">
        <v>29</v>
      </c>
      <c r="D179" s="1" t="s">
        <v>33</v>
      </c>
      <c r="E179" s="1">
        <f t="shared" si="4"/>
        <v>0</v>
      </c>
      <c r="F179" s="1">
        <f t="shared" si="5"/>
        <v>1</v>
      </c>
    </row>
    <row r="180" spans="2:6">
      <c r="B180" s="1">
        <v>178</v>
      </c>
      <c r="C180" s="1" t="s">
        <v>29</v>
      </c>
      <c r="D180" s="1" t="s">
        <v>33</v>
      </c>
      <c r="E180" s="1">
        <f t="shared" si="4"/>
        <v>0</v>
      </c>
      <c r="F180" s="1">
        <f t="shared" si="5"/>
        <v>1</v>
      </c>
    </row>
    <row r="181" spans="2:6">
      <c r="B181" s="1">
        <v>179</v>
      </c>
      <c r="C181" s="1" t="s">
        <v>33</v>
      </c>
      <c r="D181" s="1" t="s">
        <v>33</v>
      </c>
      <c r="E181" s="1">
        <f t="shared" si="4"/>
        <v>1</v>
      </c>
      <c r="F181" s="1">
        <f t="shared" si="5"/>
        <v>1</v>
      </c>
    </row>
    <row r="182" spans="2:6">
      <c r="B182" s="1">
        <v>180</v>
      </c>
      <c r="C182" s="1" t="s">
        <v>29</v>
      </c>
      <c r="D182" s="1" t="s">
        <v>33</v>
      </c>
      <c r="E182" s="1">
        <f t="shared" si="4"/>
        <v>0</v>
      </c>
      <c r="F182" s="1">
        <f t="shared" si="5"/>
        <v>1</v>
      </c>
    </row>
    <row r="183" spans="2:6">
      <c r="B183" s="1">
        <v>181</v>
      </c>
      <c r="C183" s="1" t="s">
        <v>29</v>
      </c>
      <c r="D183" s="1" t="s">
        <v>33</v>
      </c>
      <c r="E183" s="1">
        <f t="shared" si="4"/>
        <v>0</v>
      </c>
      <c r="F183" s="1">
        <f t="shared" si="5"/>
        <v>1</v>
      </c>
    </row>
    <row r="184" spans="2:6">
      <c r="B184" s="1">
        <v>182</v>
      </c>
      <c r="C184" s="1" t="s">
        <v>33</v>
      </c>
      <c r="D184" s="1" t="s">
        <v>33</v>
      </c>
      <c r="E184" s="1">
        <f t="shared" si="4"/>
        <v>1</v>
      </c>
      <c r="F184" s="1">
        <f t="shared" si="5"/>
        <v>1</v>
      </c>
    </row>
    <row r="185" spans="2:6">
      <c r="B185" s="1">
        <v>183</v>
      </c>
      <c r="C185" s="1" t="s">
        <v>29</v>
      </c>
      <c r="D185" s="1" t="s">
        <v>33</v>
      </c>
      <c r="E185" s="1">
        <f t="shared" si="4"/>
        <v>0</v>
      </c>
      <c r="F185" s="1">
        <f t="shared" si="5"/>
        <v>1</v>
      </c>
    </row>
    <row r="186" spans="2:6">
      <c r="B186" s="1">
        <v>184</v>
      </c>
      <c r="C186" s="1" t="s">
        <v>33</v>
      </c>
      <c r="D186" s="1" t="s">
        <v>33</v>
      </c>
      <c r="E186" s="1">
        <f t="shared" si="4"/>
        <v>1</v>
      </c>
      <c r="F186" s="1">
        <f t="shared" si="5"/>
        <v>1</v>
      </c>
    </row>
    <row r="187" spans="2:6">
      <c r="B187" s="1">
        <v>185</v>
      </c>
      <c r="C187" s="1" t="s">
        <v>33</v>
      </c>
      <c r="D187" s="1" t="s">
        <v>33</v>
      </c>
      <c r="E187" s="1">
        <f t="shared" si="4"/>
        <v>1</v>
      </c>
      <c r="F187" s="1">
        <f t="shared" si="5"/>
        <v>1</v>
      </c>
    </row>
    <row r="188" spans="2:6">
      <c r="B188" s="1">
        <v>186</v>
      </c>
      <c r="C188" s="1" t="s">
        <v>29</v>
      </c>
      <c r="D188" s="1" t="s">
        <v>33</v>
      </c>
      <c r="E188" s="1">
        <f t="shared" si="4"/>
        <v>0</v>
      </c>
      <c r="F188" s="1">
        <f t="shared" si="5"/>
        <v>1</v>
      </c>
    </row>
    <row r="189" spans="2:6">
      <c r="B189" s="1">
        <v>187</v>
      </c>
      <c r="C189" s="1" t="s">
        <v>33</v>
      </c>
      <c r="D189" s="1" t="s">
        <v>33</v>
      </c>
      <c r="E189" s="1">
        <f t="shared" si="4"/>
        <v>1</v>
      </c>
      <c r="F189" s="1">
        <f t="shared" si="5"/>
        <v>1</v>
      </c>
    </row>
    <row r="190" spans="2:6">
      <c r="B190" s="1">
        <v>188</v>
      </c>
      <c r="C190" s="1" t="s">
        <v>33</v>
      </c>
      <c r="D190" s="1" t="s">
        <v>33</v>
      </c>
      <c r="E190" s="1">
        <f t="shared" si="4"/>
        <v>1</v>
      </c>
      <c r="F190" s="1">
        <f t="shared" si="5"/>
        <v>1</v>
      </c>
    </row>
    <row r="191" spans="2:6">
      <c r="B191" s="1">
        <v>189</v>
      </c>
      <c r="C191" s="1" t="s">
        <v>29</v>
      </c>
      <c r="D191" s="1" t="s">
        <v>33</v>
      </c>
      <c r="E191" s="1">
        <f t="shared" si="4"/>
        <v>0</v>
      </c>
      <c r="F191" s="1">
        <f t="shared" si="5"/>
        <v>1</v>
      </c>
    </row>
    <row r="192" spans="2:6">
      <c r="B192" s="1">
        <v>190</v>
      </c>
      <c r="C192" s="1" t="s">
        <v>33</v>
      </c>
      <c r="D192" s="1" t="s">
        <v>33</v>
      </c>
      <c r="E192" s="1">
        <f t="shared" si="4"/>
        <v>1</v>
      </c>
      <c r="F192" s="1">
        <f t="shared" si="5"/>
        <v>1</v>
      </c>
    </row>
    <row r="193" spans="2:6">
      <c r="B193" s="1">
        <v>191</v>
      </c>
      <c r="C193" s="1" t="s">
        <v>33</v>
      </c>
      <c r="D193" s="1" t="s">
        <v>33</v>
      </c>
      <c r="E193" s="1">
        <f t="shared" si="4"/>
        <v>1</v>
      </c>
      <c r="F193" s="1">
        <f t="shared" si="5"/>
        <v>1</v>
      </c>
    </row>
    <row r="194" spans="2:6">
      <c r="B194" s="1">
        <v>192</v>
      </c>
      <c r="C194" s="1" t="s">
        <v>29</v>
      </c>
      <c r="D194" s="1" t="s">
        <v>33</v>
      </c>
      <c r="E194" s="1">
        <f t="shared" si="4"/>
        <v>0</v>
      </c>
      <c r="F194" s="1">
        <f t="shared" si="5"/>
        <v>1</v>
      </c>
    </row>
    <row r="195" spans="2:6">
      <c r="B195" s="1">
        <v>193</v>
      </c>
      <c r="C195" s="1" t="s">
        <v>33</v>
      </c>
      <c r="D195" s="1" t="s">
        <v>33</v>
      </c>
      <c r="E195" s="1">
        <f t="shared" si="4"/>
        <v>1</v>
      </c>
      <c r="F195" s="1">
        <f t="shared" si="5"/>
        <v>1</v>
      </c>
    </row>
    <row r="196" spans="2:6">
      <c r="B196" s="1">
        <v>194</v>
      </c>
      <c r="C196" s="1" t="s">
        <v>29</v>
      </c>
      <c r="D196" s="1" t="s">
        <v>33</v>
      </c>
      <c r="E196" s="1">
        <f t="shared" ref="E196:E259" si="6">IF(C196="yes",1,0)</f>
        <v>0</v>
      </c>
      <c r="F196" s="1">
        <f t="shared" ref="F196:F259" si="7">IF(D196="yes",1,0)</f>
        <v>1</v>
      </c>
    </row>
    <row r="197" spans="2:6">
      <c r="B197" s="1">
        <v>195</v>
      </c>
      <c r="C197" s="1" t="s">
        <v>29</v>
      </c>
      <c r="D197" s="1" t="s">
        <v>33</v>
      </c>
      <c r="E197" s="1">
        <f t="shared" si="6"/>
        <v>0</v>
      </c>
      <c r="F197" s="1">
        <f t="shared" si="7"/>
        <v>1</v>
      </c>
    </row>
    <row r="198" spans="2:6">
      <c r="B198" s="1">
        <v>196</v>
      </c>
      <c r="C198" s="1" t="s">
        <v>33</v>
      </c>
      <c r="D198" s="1" t="s">
        <v>33</v>
      </c>
      <c r="E198" s="1">
        <f t="shared" si="6"/>
        <v>1</v>
      </c>
      <c r="F198" s="1">
        <f t="shared" si="7"/>
        <v>1</v>
      </c>
    </row>
    <row r="199" spans="2:6">
      <c r="B199" s="1">
        <v>197</v>
      </c>
      <c r="C199" s="1" t="s">
        <v>33</v>
      </c>
      <c r="D199" s="1" t="s">
        <v>33</v>
      </c>
      <c r="E199" s="1">
        <f t="shared" si="6"/>
        <v>1</v>
      </c>
      <c r="F199" s="1">
        <f t="shared" si="7"/>
        <v>1</v>
      </c>
    </row>
    <row r="200" spans="2:6">
      <c r="B200" s="1">
        <v>198</v>
      </c>
      <c r="C200" s="1" t="s">
        <v>29</v>
      </c>
      <c r="D200" s="1" t="s">
        <v>33</v>
      </c>
      <c r="E200" s="1">
        <f t="shared" si="6"/>
        <v>0</v>
      </c>
      <c r="F200" s="1">
        <f t="shared" si="7"/>
        <v>1</v>
      </c>
    </row>
    <row r="201" spans="2:6">
      <c r="B201" s="1">
        <v>199</v>
      </c>
      <c r="C201" s="1" t="s">
        <v>33</v>
      </c>
      <c r="D201" s="1" t="s">
        <v>33</v>
      </c>
      <c r="E201" s="1">
        <f t="shared" si="6"/>
        <v>1</v>
      </c>
      <c r="F201" s="1">
        <f t="shared" si="7"/>
        <v>1</v>
      </c>
    </row>
    <row r="202" spans="2:6">
      <c r="B202" s="1">
        <v>200</v>
      </c>
      <c r="C202" s="1" t="s">
        <v>33</v>
      </c>
      <c r="D202" s="1" t="s">
        <v>33</v>
      </c>
      <c r="E202" s="1">
        <f t="shared" si="6"/>
        <v>1</v>
      </c>
      <c r="F202" s="1">
        <f t="shared" si="7"/>
        <v>1</v>
      </c>
    </row>
    <row r="203" spans="2:6">
      <c r="B203" s="1">
        <v>201</v>
      </c>
      <c r="C203" s="1" t="s">
        <v>33</v>
      </c>
      <c r="D203" s="1" t="s">
        <v>33</v>
      </c>
      <c r="E203" s="1">
        <f t="shared" si="6"/>
        <v>1</v>
      </c>
      <c r="F203" s="1">
        <f t="shared" si="7"/>
        <v>1</v>
      </c>
    </row>
    <row r="204" spans="2:6">
      <c r="B204" s="1">
        <v>202</v>
      </c>
      <c r="C204" s="1" t="s">
        <v>29</v>
      </c>
      <c r="D204" s="1" t="s">
        <v>33</v>
      </c>
      <c r="E204" s="1">
        <f t="shared" si="6"/>
        <v>0</v>
      </c>
      <c r="F204" s="1">
        <f t="shared" si="7"/>
        <v>1</v>
      </c>
    </row>
    <row r="205" spans="2:6">
      <c r="B205" s="1">
        <v>203</v>
      </c>
      <c r="C205" s="1" t="s">
        <v>29</v>
      </c>
      <c r="D205" s="1" t="s">
        <v>33</v>
      </c>
      <c r="E205" s="1">
        <f t="shared" si="6"/>
        <v>0</v>
      </c>
      <c r="F205" s="1">
        <f t="shared" si="7"/>
        <v>1</v>
      </c>
    </row>
    <row r="206" spans="2:6">
      <c r="B206" s="1">
        <v>204</v>
      </c>
      <c r="C206" s="1" t="s">
        <v>29</v>
      </c>
      <c r="D206" s="1" t="s">
        <v>33</v>
      </c>
      <c r="E206" s="1">
        <f t="shared" si="6"/>
        <v>0</v>
      </c>
      <c r="F206" s="1">
        <f t="shared" si="7"/>
        <v>1</v>
      </c>
    </row>
    <row r="207" spans="2:6">
      <c r="B207" s="1">
        <v>205</v>
      </c>
      <c r="C207" s="1" t="s">
        <v>29</v>
      </c>
      <c r="D207" s="1" t="s">
        <v>33</v>
      </c>
      <c r="E207" s="1">
        <f t="shared" si="6"/>
        <v>0</v>
      </c>
      <c r="F207" s="1">
        <f t="shared" si="7"/>
        <v>1</v>
      </c>
    </row>
    <row r="208" spans="2:6">
      <c r="B208" s="1">
        <v>206</v>
      </c>
      <c r="C208" s="1" t="s">
        <v>33</v>
      </c>
      <c r="D208" s="1" t="s">
        <v>33</v>
      </c>
      <c r="E208" s="1">
        <f t="shared" si="6"/>
        <v>1</v>
      </c>
      <c r="F208" s="1">
        <f t="shared" si="7"/>
        <v>1</v>
      </c>
    </row>
    <row r="209" spans="2:6">
      <c r="B209" s="1">
        <v>207</v>
      </c>
      <c r="C209" s="1" t="s">
        <v>33</v>
      </c>
      <c r="D209" s="1" t="s">
        <v>33</v>
      </c>
      <c r="E209" s="1">
        <f t="shared" si="6"/>
        <v>1</v>
      </c>
      <c r="F209" s="1">
        <f t="shared" si="7"/>
        <v>1</v>
      </c>
    </row>
    <row r="210" spans="2:6">
      <c r="B210" s="1">
        <v>208</v>
      </c>
      <c r="C210" s="1" t="s">
        <v>29</v>
      </c>
      <c r="D210" s="1" t="s">
        <v>33</v>
      </c>
      <c r="E210" s="1">
        <f t="shared" si="6"/>
        <v>0</v>
      </c>
      <c r="F210" s="1">
        <f t="shared" si="7"/>
        <v>1</v>
      </c>
    </row>
    <row r="211" spans="2:6">
      <c r="B211" s="1">
        <v>209</v>
      </c>
      <c r="C211" s="1" t="s">
        <v>29</v>
      </c>
      <c r="D211" s="1" t="s">
        <v>33</v>
      </c>
      <c r="E211" s="1">
        <f t="shared" si="6"/>
        <v>0</v>
      </c>
      <c r="F211" s="1">
        <f t="shared" si="7"/>
        <v>1</v>
      </c>
    </row>
    <row r="212" spans="2:6">
      <c r="B212" s="1">
        <v>210</v>
      </c>
      <c r="C212" s="1" t="s">
        <v>29</v>
      </c>
      <c r="D212" s="1" t="s">
        <v>66</v>
      </c>
      <c r="E212" s="1">
        <f t="shared" si="6"/>
        <v>0</v>
      </c>
      <c r="F212" s="1">
        <f t="shared" si="7"/>
        <v>0</v>
      </c>
    </row>
    <row r="213" spans="2:6">
      <c r="B213" s="1">
        <v>211</v>
      </c>
      <c r="C213" s="1" t="s">
        <v>29</v>
      </c>
      <c r="D213" s="1" t="s">
        <v>33</v>
      </c>
      <c r="E213" s="1">
        <f t="shared" si="6"/>
        <v>0</v>
      </c>
      <c r="F213" s="1">
        <f t="shared" si="7"/>
        <v>1</v>
      </c>
    </row>
    <row r="214" spans="2:6">
      <c r="B214" s="1">
        <v>212</v>
      </c>
      <c r="C214" s="1" t="s">
        <v>33</v>
      </c>
      <c r="D214" s="1" t="s">
        <v>33</v>
      </c>
      <c r="E214" s="1">
        <f t="shared" si="6"/>
        <v>1</v>
      </c>
      <c r="F214" s="1">
        <f t="shared" si="7"/>
        <v>1</v>
      </c>
    </row>
    <row r="215" spans="2:6">
      <c r="B215" s="1">
        <v>213</v>
      </c>
      <c r="C215" s="1" t="s">
        <v>33</v>
      </c>
      <c r="D215" s="1" t="s">
        <v>33</v>
      </c>
      <c r="E215" s="1">
        <f t="shared" si="6"/>
        <v>1</v>
      </c>
      <c r="F215" s="1">
        <f t="shared" si="7"/>
        <v>1</v>
      </c>
    </row>
    <row r="216" spans="2:6">
      <c r="B216" s="1">
        <v>214</v>
      </c>
      <c r="C216" s="1" t="s">
        <v>33</v>
      </c>
      <c r="D216" s="1" t="s">
        <v>33</v>
      </c>
      <c r="E216" s="1">
        <f t="shared" si="6"/>
        <v>1</v>
      </c>
      <c r="F216" s="1">
        <f t="shared" si="7"/>
        <v>1</v>
      </c>
    </row>
    <row r="217" spans="2:6">
      <c r="B217" s="1">
        <v>215</v>
      </c>
      <c r="C217" s="1" t="s">
        <v>33</v>
      </c>
      <c r="D217" s="1" t="s">
        <v>33</v>
      </c>
      <c r="E217" s="1">
        <f t="shared" si="6"/>
        <v>1</v>
      </c>
      <c r="F217" s="1">
        <f t="shared" si="7"/>
        <v>1</v>
      </c>
    </row>
    <row r="218" spans="2:6">
      <c r="B218" s="1">
        <v>216</v>
      </c>
      <c r="C218" s="1" t="s">
        <v>29</v>
      </c>
      <c r="D218" s="1" t="s">
        <v>33</v>
      </c>
      <c r="E218" s="1">
        <f t="shared" si="6"/>
        <v>0</v>
      </c>
      <c r="F218" s="1">
        <f t="shared" si="7"/>
        <v>1</v>
      </c>
    </row>
    <row r="219" spans="2:6">
      <c r="B219" s="1">
        <v>217</v>
      </c>
      <c r="C219" s="1" t="s">
        <v>33</v>
      </c>
      <c r="D219" s="1" t="s">
        <v>33</v>
      </c>
      <c r="E219" s="1">
        <f t="shared" si="6"/>
        <v>1</v>
      </c>
      <c r="F219" s="1">
        <f t="shared" si="7"/>
        <v>1</v>
      </c>
    </row>
    <row r="220" spans="2:6">
      <c r="B220" s="1">
        <v>218</v>
      </c>
      <c r="C220" s="1" t="s">
        <v>33</v>
      </c>
      <c r="D220" s="1" t="s">
        <v>33</v>
      </c>
      <c r="E220" s="1">
        <f t="shared" si="6"/>
        <v>1</v>
      </c>
      <c r="F220" s="1">
        <f t="shared" si="7"/>
        <v>1</v>
      </c>
    </row>
    <row r="221" spans="2:6">
      <c r="B221" s="1">
        <v>219</v>
      </c>
      <c r="C221" s="1" t="s">
        <v>29</v>
      </c>
      <c r="D221" s="1" t="s">
        <v>33</v>
      </c>
      <c r="E221" s="1">
        <f t="shared" si="6"/>
        <v>0</v>
      </c>
      <c r="F221" s="1">
        <f t="shared" si="7"/>
        <v>1</v>
      </c>
    </row>
    <row r="222" spans="2:6">
      <c r="B222" s="1">
        <v>220</v>
      </c>
      <c r="C222" s="1" t="s">
        <v>33</v>
      </c>
      <c r="D222" s="1" t="s">
        <v>33</v>
      </c>
      <c r="E222" s="1">
        <f t="shared" si="6"/>
        <v>1</v>
      </c>
      <c r="F222" s="1">
        <f t="shared" si="7"/>
        <v>1</v>
      </c>
    </row>
    <row r="223" spans="2:6">
      <c r="B223" s="1">
        <v>221</v>
      </c>
      <c r="C223" s="1" t="s">
        <v>29</v>
      </c>
      <c r="D223" s="1" t="s">
        <v>33</v>
      </c>
      <c r="E223" s="1">
        <f t="shared" si="6"/>
        <v>0</v>
      </c>
      <c r="F223" s="1">
        <f t="shared" si="7"/>
        <v>1</v>
      </c>
    </row>
    <row r="224" spans="2:6">
      <c r="B224" s="1">
        <v>222</v>
      </c>
      <c r="C224" s="1" t="s">
        <v>33</v>
      </c>
      <c r="D224" s="1" t="s">
        <v>33</v>
      </c>
      <c r="E224" s="1">
        <f t="shared" si="6"/>
        <v>1</v>
      </c>
      <c r="F224" s="1">
        <f t="shared" si="7"/>
        <v>1</v>
      </c>
    </row>
    <row r="225" spans="2:6">
      <c r="B225" s="1">
        <v>223</v>
      </c>
      <c r="C225" s="1" t="s">
        <v>29</v>
      </c>
      <c r="D225" s="1" t="s">
        <v>33</v>
      </c>
      <c r="E225" s="1">
        <f t="shared" si="6"/>
        <v>0</v>
      </c>
      <c r="F225" s="1">
        <f t="shared" si="7"/>
        <v>1</v>
      </c>
    </row>
    <row r="226" spans="2:6">
      <c r="B226" s="1">
        <v>224</v>
      </c>
      <c r="C226" s="1" t="s">
        <v>33</v>
      </c>
      <c r="D226" s="1" t="s">
        <v>33</v>
      </c>
      <c r="E226" s="1">
        <f t="shared" si="6"/>
        <v>1</v>
      </c>
      <c r="F226" s="1">
        <f t="shared" si="7"/>
        <v>1</v>
      </c>
    </row>
    <row r="227" spans="2:6">
      <c r="B227" s="1">
        <v>225</v>
      </c>
      <c r="C227" s="1" t="s">
        <v>33</v>
      </c>
      <c r="D227" s="1" t="s">
        <v>33</v>
      </c>
      <c r="E227" s="1">
        <f t="shared" si="6"/>
        <v>1</v>
      </c>
      <c r="F227" s="1">
        <f t="shared" si="7"/>
        <v>1</v>
      </c>
    </row>
    <row r="228" spans="2:6">
      <c r="B228" s="1">
        <v>226</v>
      </c>
      <c r="C228" s="1" t="s">
        <v>29</v>
      </c>
      <c r="D228" s="1" t="s">
        <v>33</v>
      </c>
      <c r="E228" s="1">
        <f t="shared" si="6"/>
        <v>0</v>
      </c>
      <c r="F228" s="1">
        <f t="shared" si="7"/>
        <v>1</v>
      </c>
    </row>
    <row r="229" spans="2:6">
      <c r="B229" s="1">
        <v>227</v>
      </c>
      <c r="C229" s="1" t="s">
        <v>33</v>
      </c>
      <c r="D229" s="1" t="s">
        <v>33</v>
      </c>
      <c r="E229" s="1">
        <f t="shared" si="6"/>
        <v>1</v>
      </c>
      <c r="F229" s="1">
        <f t="shared" si="7"/>
        <v>1</v>
      </c>
    </row>
    <row r="230" spans="2:6">
      <c r="B230" s="1">
        <v>228</v>
      </c>
      <c r="C230" s="1" t="s">
        <v>33</v>
      </c>
      <c r="D230" s="1" t="s">
        <v>33</v>
      </c>
      <c r="E230" s="1">
        <f t="shared" si="6"/>
        <v>1</v>
      </c>
      <c r="F230" s="1">
        <f t="shared" si="7"/>
        <v>1</v>
      </c>
    </row>
    <row r="231" spans="2:6">
      <c r="B231" s="1">
        <v>229</v>
      </c>
      <c r="C231" s="1" t="s">
        <v>29</v>
      </c>
      <c r="D231" s="1" t="s">
        <v>33</v>
      </c>
      <c r="E231" s="1">
        <f t="shared" si="6"/>
        <v>0</v>
      </c>
      <c r="F231" s="1">
        <f t="shared" si="7"/>
        <v>1</v>
      </c>
    </row>
    <row r="232" spans="2:6">
      <c r="B232" s="1">
        <v>230</v>
      </c>
      <c r="C232" s="1" t="s">
        <v>29</v>
      </c>
      <c r="D232" s="1" t="s">
        <v>33</v>
      </c>
      <c r="E232" s="1">
        <f t="shared" si="6"/>
        <v>0</v>
      </c>
      <c r="F232" s="1">
        <f t="shared" si="7"/>
        <v>1</v>
      </c>
    </row>
    <row r="233" spans="2:6">
      <c r="B233" s="1">
        <v>231</v>
      </c>
      <c r="C233" s="1" t="s">
        <v>29</v>
      </c>
      <c r="D233" s="1" t="s">
        <v>33</v>
      </c>
      <c r="E233" s="1">
        <f t="shared" si="6"/>
        <v>0</v>
      </c>
      <c r="F233" s="1">
        <f t="shared" si="7"/>
        <v>1</v>
      </c>
    </row>
    <row r="234" spans="2:6">
      <c r="B234" s="1">
        <v>232</v>
      </c>
      <c r="C234" s="1" t="s">
        <v>29</v>
      </c>
      <c r="D234" s="1" t="s">
        <v>33</v>
      </c>
      <c r="E234" s="1">
        <f t="shared" si="6"/>
        <v>0</v>
      </c>
      <c r="F234" s="1">
        <f t="shared" si="7"/>
        <v>1</v>
      </c>
    </row>
    <row r="235" spans="2:6">
      <c r="B235" s="1">
        <v>233</v>
      </c>
      <c r="C235" s="1" t="s">
        <v>29</v>
      </c>
      <c r="D235" s="1" t="s">
        <v>33</v>
      </c>
      <c r="E235" s="1">
        <f t="shared" si="6"/>
        <v>0</v>
      </c>
      <c r="F235" s="1">
        <f t="shared" si="7"/>
        <v>1</v>
      </c>
    </row>
    <row r="236" spans="2:6">
      <c r="B236" s="1">
        <v>234</v>
      </c>
      <c r="C236" s="1" t="s">
        <v>29</v>
      </c>
      <c r="D236" s="1" t="s">
        <v>33</v>
      </c>
      <c r="E236" s="1">
        <f t="shared" si="6"/>
        <v>0</v>
      </c>
      <c r="F236" s="1">
        <f t="shared" si="7"/>
        <v>1</v>
      </c>
    </row>
    <row r="237" spans="2:6">
      <c r="B237" s="1">
        <v>235</v>
      </c>
      <c r="C237" s="1" t="s">
        <v>29</v>
      </c>
      <c r="D237" s="1" t="s">
        <v>33</v>
      </c>
      <c r="E237" s="1">
        <f t="shared" si="6"/>
        <v>0</v>
      </c>
      <c r="F237" s="1">
        <f t="shared" si="7"/>
        <v>1</v>
      </c>
    </row>
    <row r="238" spans="2:6">
      <c r="B238" s="1">
        <v>236</v>
      </c>
      <c r="C238" s="1" t="s">
        <v>29</v>
      </c>
      <c r="D238" s="1" t="s">
        <v>33</v>
      </c>
      <c r="E238" s="1">
        <f t="shared" si="6"/>
        <v>0</v>
      </c>
      <c r="F238" s="1">
        <f t="shared" si="7"/>
        <v>1</v>
      </c>
    </row>
    <row r="239" spans="2:6">
      <c r="B239" s="1">
        <v>237</v>
      </c>
      <c r="C239" s="1" t="s">
        <v>33</v>
      </c>
      <c r="D239" s="1" t="s">
        <v>33</v>
      </c>
      <c r="E239" s="1">
        <f t="shared" si="6"/>
        <v>1</v>
      </c>
      <c r="F239" s="1">
        <f t="shared" si="7"/>
        <v>1</v>
      </c>
    </row>
    <row r="240" spans="2:6">
      <c r="B240" s="1">
        <v>238</v>
      </c>
      <c r="C240" s="1" t="s">
        <v>29</v>
      </c>
      <c r="D240" s="1" t="s">
        <v>33</v>
      </c>
      <c r="E240" s="1">
        <f t="shared" si="6"/>
        <v>0</v>
      </c>
      <c r="F240" s="1">
        <f t="shared" si="7"/>
        <v>1</v>
      </c>
    </row>
    <row r="241" spans="2:6">
      <c r="B241" s="1">
        <v>239</v>
      </c>
      <c r="C241" s="1" t="s">
        <v>29</v>
      </c>
      <c r="D241" s="1" t="s">
        <v>33</v>
      </c>
      <c r="E241" s="1">
        <f t="shared" si="6"/>
        <v>0</v>
      </c>
      <c r="F241" s="1">
        <f t="shared" si="7"/>
        <v>1</v>
      </c>
    </row>
    <row r="242" spans="2:6">
      <c r="B242" s="1">
        <v>240</v>
      </c>
      <c r="C242" s="1" t="s">
        <v>29</v>
      </c>
      <c r="D242" s="1" t="s">
        <v>33</v>
      </c>
      <c r="E242" s="1">
        <f t="shared" si="6"/>
        <v>0</v>
      </c>
      <c r="F242" s="1">
        <f t="shared" si="7"/>
        <v>1</v>
      </c>
    </row>
    <row r="243" spans="2:6">
      <c r="B243" s="1">
        <v>241</v>
      </c>
      <c r="C243" s="1" t="s">
        <v>29</v>
      </c>
      <c r="D243" s="1" t="s">
        <v>33</v>
      </c>
      <c r="E243" s="1">
        <f t="shared" si="6"/>
        <v>0</v>
      </c>
      <c r="F243" s="1">
        <f t="shared" si="7"/>
        <v>1</v>
      </c>
    </row>
    <row r="244" spans="2:6">
      <c r="B244" s="1">
        <v>242</v>
      </c>
      <c r="C244" s="1" t="s">
        <v>29</v>
      </c>
      <c r="D244" s="1" t="s">
        <v>33</v>
      </c>
      <c r="E244" s="1">
        <f t="shared" si="6"/>
        <v>0</v>
      </c>
      <c r="F244" s="1">
        <f t="shared" si="7"/>
        <v>1</v>
      </c>
    </row>
    <row r="245" spans="2:6">
      <c r="B245" s="1">
        <v>243</v>
      </c>
      <c r="C245" s="1" t="s">
        <v>29</v>
      </c>
      <c r="D245" s="1" t="s">
        <v>33</v>
      </c>
      <c r="E245" s="1">
        <f t="shared" si="6"/>
        <v>0</v>
      </c>
      <c r="F245" s="1">
        <f t="shared" si="7"/>
        <v>1</v>
      </c>
    </row>
    <row r="246" spans="2:6">
      <c r="B246" s="1">
        <v>244</v>
      </c>
      <c r="C246" s="1" t="s">
        <v>29</v>
      </c>
      <c r="D246" s="1" t="s">
        <v>33</v>
      </c>
      <c r="E246" s="1">
        <f t="shared" si="6"/>
        <v>0</v>
      </c>
      <c r="F246" s="1">
        <f t="shared" si="7"/>
        <v>1</v>
      </c>
    </row>
    <row r="247" spans="2:6">
      <c r="B247" s="1">
        <v>245</v>
      </c>
      <c r="C247" s="1" t="s">
        <v>29</v>
      </c>
      <c r="D247" s="1" t="s">
        <v>33</v>
      </c>
      <c r="E247" s="1">
        <f t="shared" si="6"/>
        <v>0</v>
      </c>
      <c r="F247" s="1">
        <f t="shared" si="7"/>
        <v>1</v>
      </c>
    </row>
    <row r="248" spans="2:6">
      <c r="B248" s="1">
        <v>246</v>
      </c>
      <c r="C248" s="1" t="s">
        <v>33</v>
      </c>
      <c r="D248" s="1" t="s">
        <v>33</v>
      </c>
      <c r="E248" s="1">
        <f t="shared" si="6"/>
        <v>1</v>
      </c>
      <c r="F248" s="1">
        <f t="shared" si="7"/>
        <v>1</v>
      </c>
    </row>
    <row r="249" spans="2:6">
      <c r="B249" s="1">
        <v>247</v>
      </c>
      <c r="C249" s="1" t="s">
        <v>29</v>
      </c>
      <c r="D249" s="1" t="s">
        <v>33</v>
      </c>
      <c r="E249" s="1">
        <f t="shared" si="6"/>
        <v>0</v>
      </c>
      <c r="F249" s="1">
        <f t="shared" si="7"/>
        <v>1</v>
      </c>
    </row>
    <row r="250" spans="2:6">
      <c r="B250" s="1">
        <v>248</v>
      </c>
      <c r="C250" s="1" t="s">
        <v>29</v>
      </c>
      <c r="D250" s="1" t="s">
        <v>66</v>
      </c>
      <c r="E250" s="1">
        <f t="shared" si="6"/>
        <v>0</v>
      </c>
      <c r="F250" s="1">
        <f t="shared" si="7"/>
        <v>0</v>
      </c>
    </row>
    <row r="251" spans="2:6">
      <c r="B251" s="1">
        <v>249</v>
      </c>
      <c r="C251" s="1" t="s">
        <v>29</v>
      </c>
      <c r="D251" s="1" t="s">
        <v>33</v>
      </c>
      <c r="E251" s="1">
        <f t="shared" si="6"/>
        <v>0</v>
      </c>
      <c r="F251" s="1">
        <f t="shared" si="7"/>
        <v>1</v>
      </c>
    </row>
    <row r="252" spans="2:6">
      <c r="B252" s="1">
        <v>250</v>
      </c>
      <c r="C252" s="1" t="s">
        <v>29</v>
      </c>
      <c r="D252" s="1" t="s">
        <v>33</v>
      </c>
      <c r="E252" s="1">
        <f t="shared" si="6"/>
        <v>0</v>
      </c>
      <c r="F252" s="1">
        <f t="shared" si="7"/>
        <v>1</v>
      </c>
    </row>
    <row r="253" spans="2:6">
      <c r="B253" s="1">
        <v>251</v>
      </c>
      <c r="C253" s="1" t="s">
        <v>33</v>
      </c>
      <c r="D253" s="1" t="s">
        <v>33</v>
      </c>
      <c r="E253" s="1">
        <f t="shared" si="6"/>
        <v>1</v>
      </c>
      <c r="F253" s="1">
        <f t="shared" si="7"/>
        <v>1</v>
      </c>
    </row>
    <row r="254" spans="2:6">
      <c r="B254" s="1">
        <v>252</v>
      </c>
      <c r="C254" s="1" t="s">
        <v>29</v>
      </c>
      <c r="D254" s="1" t="s">
        <v>33</v>
      </c>
      <c r="E254" s="1">
        <f t="shared" si="6"/>
        <v>0</v>
      </c>
      <c r="F254" s="1">
        <f t="shared" si="7"/>
        <v>1</v>
      </c>
    </row>
    <row r="255" spans="2:6">
      <c r="B255" s="1">
        <v>253</v>
      </c>
      <c r="C255" s="1" t="s">
        <v>29</v>
      </c>
      <c r="D255" s="1" t="s">
        <v>33</v>
      </c>
      <c r="E255" s="1">
        <f t="shared" si="6"/>
        <v>0</v>
      </c>
      <c r="F255" s="1">
        <f t="shared" si="7"/>
        <v>1</v>
      </c>
    </row>
    <row r="256" spans="2:6">
      <c r="B256" s="1">
        <v>254</v>
      </c>
      <c r="C256" s="1" t="s">
        <v>29</v>
      </c>
      <c r="D256" s="1" t="s">
        <v>33</v>
      </c>
      <c r="E256" s="1">
        <f t="shared" si="6"/>
        <v>0</v>
      </c>
      <c r="F256" s="1">
        <f t="shared" si="7"/>
        <v>1</v>
      </c>
    </row>
    <row r="257" spans="2:6">
      <c r="B257" s="1">
        <v>255</v>
      </c>
      <c r="C257" s="1" t="s">
        <v>33</v>
      </c>
      <c r="D257" s="1" t="s">
        <v>33</v>
      </c>
      <c r="E257" s="1">
        <f t="shared" si="6"/>
        <v>1</v>
      </c>
      <c r="F257" s="1">
        <f t="shared" si="7"/>
        <v>1</v>
      </c>
    </row>
    <row r="258" spans="2:6">
      <c r="B258" s="1">
        <v>256</v>
      </c>
      <c r="C258" s="1" t="s">
        <v>29</v>
      </c>
      <c r="D258" s="1" t="s">
        <v>33</v>
      </c>
      <c r="E258" s="1">
        <f t="shared" si="6"/>
        <v>0</v>
      </c>
      <c r="F258" s="1">
        <f t="shared" si="7"/>
        <v>1</v>
      </c>
    </row>
    <row r="259" spans="2:6">
      <c r="B259" s="1">
        <v>257</v>
      </c>
      <c r="C259" s="1" t="s">
        <v>29</v>
      </c>
      <c r="D259" s="1" t="s">
        <v>33</v>
      </c>
      <c r="E259" s="1">
        <f t="shared" si="6"/>
        <v>0</v>
      </c>
      <c r="F259" s="1">
        <f t="shared" si="7"/>
        <v>1</v>
      </c>
    </row>
    <row r="260" spans="2:6">
      <c r="B260" s="1">
        <v>258</v>
      </c>
      <c r="C260" s="1" t="s">
        <v>29</v>
      </c>
      <c r="D260" s="1" t="s">
        <v>33</v>
      </c>
      <c r="E260" s="1">
        <f t="shared" ref="E260:E323" si="8">IF(C260="yes",1,0)</f>
        <v>0</v>
      </c>
      <c r="F260" s="1">
        <f t="shared" ref="F260:F323" si="9">IF(D260="yes",1,0)</f>
        <v>1</v>
      </c>
    </row>
    <row r="261" spans="2:6">
      <c r="B261" s="1">
        <v>259</v>
      </c>
      <c r="C261" s="1" t="s">
        <v>33</v>
      </c>
      <c r="D261" s="1" t="s">
        <v>33</v>
      </c>
      <c r="E261" s="1">
        <f t="shared" si="8"/>
        <v>1</v>
      </c>
      <c r="F261" s="1">
        <f t="shared" si="9"/>
        <v>1</v>
      </c>
    </row>
    <row r="262" spans="2:6">
      <c r="B262" s="1">
        <v>260</v>
      </c>
      <c r="C262" s="1" t="s">
        <v>29</v>
      </c>
      <c r="D262" s="1" t="s">
        <v>33</v>
      </c>
      <c r="E262" s="1">
        <f t="shared" si="8"/>
        <v>0</v>
      </c>
      <c r="F262" s="1">
        <f t="shared" si="9"/>
        <v>1</v>
      </c>
    </row>
    <row r="263" spans="2:6">
      <c r="B263" s="1">
        <v>261</v>
      </c>
      <c r="C263" s="1" t="s">
        <v>29</v>
      </c>
      <c r="D263" s="1" t="s">
        <v>33</v>
      </c>
      <c r="E263" s="1">
        <f t="shared" si="8"/>
        <v>0</v>
      </c>
      <c r="F263" s="1">
        <f t="shared" si="9"/>
        <v>1</v>
      </c>
    </row>
    <row r="264" spans="2:6">
      <c r="B264" s="1">
        <v>262</v>
      </c>
      <c r="C264" s="1" t="s">
        <v>29</v>
      </c>
      <c r="D264" s="1" t="s">
        <v>33</v>
      </c>
      <c r="E264" s="1">
        <f t="shared" si="8"/>
        <v>0</v>
      </c>
      <c r="F264" s="1">
        <f t="shared" si="9"/>
        <v>1</v>
      </c>
    </row>
    <row r="265" spans="2:6">
      <c r="B265" s="1">
        <v>263</v>
      </c>
      <c r="C265" s="1" t="s">
        <v>33</v>
      </c>
      <c r="D265" s="1" t="s">
        <v>33</v>
      </c>
      <c r="E265" s="1">
        <f t="shared" si="8"/>
        <v>1</v>
      </c>
      <c r="F265" s="1">
        <f t="shared" si="9"/>
        <v>1</v>
      </c>
    </row>
    <row r="266" spans="2:6">
      <c r="B266" s="1">
        <v>264</v>
      </c>
      <c r="C266" s="1" t="s">
        <v>29</v>
      </c>
      <c r="D266" s="1" t="s">
        <v>33</v>
      </c>
      <c r="E266" s="1">
        <f t="shared" si="8"/>
        <v>0</v>
      </c>
      <c r="F266" s="1">
        <f t="shared" si="9"/>
        <v>1</v>
      </c>
    </row>
    <row r="267" spans="2:6">
      <c r="B267" s="1">
        <v>265</v>
      </c>
      <c r="C267" s="1" t="s">
        <v>29</v>
      </c>
      <c r="D267" s="1" t="s">
        <v>66</v>
      </c>
      <c r="E267" s="1">
        <f t="shared" si="8"/>
        <v>0</v>
      </c>
      <c r="F267" s="1">
        <f t="shared" si="9"/>
        <v>0</v>
      </c>
    </row>
    <row r="268" spans="2:6">
      <c r="B268" s="1">
        <v>266</v>
      </c>
      <c r="C268" s="1" t="s">
        <v>29</v>
      </c>
      <c r="D268" s="1" t="s">
        <v>33</v>
      </c>
      <c r="E268" s="1">
        <f t="shared" si="8"/>
        <v>0</v>
      </c>
      <c r="F268" s="1">
        <f t="shared" si="9"/>
        <v>1</v>
      </c>
    </row>
    <row r="269" spans="2:6">
      <c r="B269" s="1">
        <v>267</v>
      </c>
      <c r="C269" s="1" t="s">
        <v>29</v>
      </c>
      <c r="D269" s="1" t="s">
        <v>33</v>
      </c>
      <c r="E269" s="1">
        <f t="shared" si="8"/>
        <v>0</v>
      </c>
      <c r="F269" s="1">
        <f t="shared" si="9"/>
        <v>1</v>
      </c>
    </row>
    <row r="270" spans="2:6">
      <c r="B270" s="1">
        <v>268</v>
      </c>
      <c r="C270" s="1" t="s">
        <v>33</v>
      </c>
      <c r="D270" s="1" t="s">
        <v>33</v>
      </c>
      <c r="E270" s="1">
        <f t="shared" si="8"/>
        <v>1</v>
      </c>
      <c r="F270" s="1">
        <f t="shared" si="9"/>
        <v>1</v>
      </c>
    </row>
    <row r="271" spans="2:6">
      <c r="B271" s="1">
        <v>269</v>
      </c>
      <c r="C271" s="1" t="s">
        <v>33</v>
      </c>
      <c r="D271" s="1" t="s">
        <v>66</v>
      </c>
      <c r="E271" s="1">
        <f t="shared" si="8"/>
        <v>1</v>
      </c>
      <c r="F271" s="1">
        <f t="shared" si="9"/>
        <v>0</v>
      </c>
    </row>
    <row r="272" spans="2:6">
      <c r="B272" s="1">
        <v>270</v>
      </c>
      <c r="C272" s="1" t="s">
        <v>29</v>
      </c>
      <c r="D272" s="1" t="s">
        <v>33</v>
      </c>
      <c r="E272" s="1">
        <f t="shared" si="8"/>
        <v>0</v>
      </c>
      <c r="F272" s="1">
        <f t="shared" si="9"/>
        <v>1</v>
      </c>
    </row>
    <row r="273" spans="2:6">
      <c r="B273" s="1">
        <v>271</v>
      </c>
      <c r="C273" s="1" t="s">
        <v>29</v>
      </c>
      <c r="D273" s="1" t="s">
        <v>66</v>
      </c>
      <c r="E273" s="1">
        <f t="shared" si="8"/>
        <v>0</v>
      </c>
      <c r="F273" s="1">
        <f t="shared" si="9"/>
        <v>0</v>
      </c>
    </row>
    <row r="274" spans="2:6">
      <c r="B274" s="1">
        <v>272</v>
      </c>
      <c r="C274" s="1" t="s">
        <v>33</v>
      </c>
      <c r="D274" s="1" t="s">
        <v>33</v>
      </c>
      <c r="E274" s="1">
        <f t="shared" si="8"/>
        <v>1</v>
      </c>
      <c r="F274" s="1">
        <f t="shared" si="9"/>
        <v>1</v>
      </c>
    </row>
    <row r="275" spans="2:6">
      <c r="B275" s="1">
        <v>273</v>
      </c>
      <c r="C275" s="1" t="s">
        <v>33</v>
      </c>
      <c r="D275" s="1" t="s">
        <v>33</v>
      </c>
      <c r="E275" s="1">
        <f t="shared" si="8"/>
        <v>1</v>
      </c>
      <c r="F275" s="1">
        <f t="shared" si="9"/>
        <v>1</v>
      </c>
    </row>
    <row r="276" spans="2:6">
      <c r="B276" s="1">
        <v>274</v>
      </c>
      <c r="C276" s="1" t="s">
        <v>29</v>
      </c>
      <c r="D276" s="1" t="s">
        <v>33</v>
      </c>
      <c r="E276" s="1">
        <f t="shared" si="8"/>
        <v>0</v>
      </c>
      <c r="F276" s="1">
        <f t="shared" si="9"/>
        <v>1</v>
      </c>
    </row>
    <row r="277" spans="2:6">
      <c r="B277" s="1">
        <v>275</v>
      </c>
      <c r="C277" s="1" t="s">
        <v>33</v>
      </c>
      <c r="D277" s="1" t="s">
        <v>33</v>
      </c>
      <c r="E277" s="1">
        <f t="shared" si="8"/>
        <v>1</v>
      </c>
      <c r="F277" s="1">
        <f t="shared" si="9"/>
        <v>1</v>
      </c>
    </row>
    <row r="278" spans="2:6">
      <c r="B278" s="1">
        <v>276</v>
      </c>
      <c r="C278" s="1" t="s">
        <v>29</v>
      </c>
      <c r="D278" s="1" t="s">
        <v>33</v>
      </c>
      <c r="E278" s="1">
        <f t="shared" si="8"/>
        <v>0</v>
      </c>
      <c r="F278" s="1">
        <f t="shared" si="9"/>
        <v>1</v>
      </c>
    </row>
    <row r="279" spans="2:6">
      <c r="B279" s="1">
        <v>277</v>
      </c>
      <c r="C279" s="1" t="s">
        <v>29</v>
      </c>
      <c r="D279" s="1" t="s">
        <v>33</v>
      </c>
      <c r="E279" s="1">
        <f t="shared" si="8"/>
        <v>0</v>
      </c>
      <c r="F279" s="1">
        <f t="shared" si="9"/>
        <v>1</v>
      </c>
    </row>
    <row r="280" spans="2:6">
      <c r="B280" s="1">
        <v>278</v>
      </c>
      <c r="C280" s="1" t="s">
        <v>33</v>
      </c>
      <c r="D280" s="1" t="s">
        <v>33</v>
      </c>
      <c r="E280" s="1">
        <f t="shared" si="8"/>
        <v>1</v>
      </c>
      <c r="F280" s="1">
        <f t="shared" si="9"/>
        <v>1</v>
      </c>
    </row>
    <row r="281" spans="2:6">
      <c r="B281" s="1">
        <v>279</v>
      </c>
      <c r="C281" s="1" t="s">
        <v>29</v>
      </c>
      <c r="D281" s="1" t="s">
        <v>33</v>
      </c>
      <c r="E281" s="1">
        <f t="shared" si="8"/>
        <v>0</v>
      </c>
      <c r="F281" s="1">
        <f t="shared" si="9"/>
        <v>1</v>
      </c>
    </row>
    <row r="282" spans="2:6">
      <c r="B282" s="1">
        <v>280</v>
      </c>
      <c r="C282" s="1" t="s">
        <v>33</v>
      </c>
      <c r="D282" s="1" t="s">
        <v>33</v>
      </c>
      <c r="E282" s="1">
        <f t="shared" si="8"/>
        <v>1</v>
      </c>
      <c r="F282" s="1">
        <f t="shared" si="9"/>
        <v>1</v>
      </c>
    </row>
    <row r="283" spans="2:6">
      <c r="B283" s="1">
        <v>281</v>
      </c>
      <c r="C283" s="1" t="s">
        <v>33</v>
      </c>
      <c r="D283" s="1" t="s">
        <v>33</v>
      </c>
      <c r="E283" s="1">
        <f t="shared" si="8"/>
        <v>1</v>
      </c>
      <c r="F283" s="1">
        <f t="shared" si="9"/>
        <v>1</v>
      </c>
    </row>
    <row r="284" spans="2:6">
      <c r="B284" s="1">
        <v>282</v>
      </c>
      <c r="C284" s="1" t="s">
        <v>29</v>
      </c>
      <c r="D284" s="1" t="s">
        <v>33</v>
      </c>
      <c r="E284" s="1">
        <f t="shared" si="8"/>
        <v>0</v>
      </c>
      <c r="F284" s="1">
        <f t="shared" si="9"/>
        <v>1</v>
      </c>
    </row>
    <row r="285" spans="2:6">
      <c r="B285" s="1">
        <v>283</v>
      </c>
      <c r="C285" s="1" t="s">
        <v>29</v>
      </c>
      <c r="D285" s="1" t="s">
        <v>33</v>
      </c>
      <c r="E285" s="1">
        <f t="shared" si="8"/>
        <v>0</v>
      </c>
      <c r="F285" s="1">
        <f t="shared" si="9"/>
        <v>1</v>
      </c>
    </row>
    <row r="286" spans="2:6">
      <c r="B286" s="1">
        <v>284</v>
      </c>
      <c r="C286" s="1" t="s">
        <v>29</v>
      </c>
      <c r="D286" s="1" t="s">
        <v>33</v>
      </c>
      <c r="E286" s="1">
        <f t="shared" si="8"/>
        <v>0</v>
      </c>
      <c r="F286" s="1">
        <f t="shared" si="9"/>
        <v>1</v>
      </c>
    </row>
    <row r="287" spans="2:6">
      <c r="B287" s="1">
        <v>285</v>
      </c>
      <c r="C287" s="1" t="s">
        <v>33</v>
      </c>
      <c r="D287" s="1" t="s">
        <v>33</v>
      </c>
      <c r="E287" s="1">
        <f t="shared" si="8"/>
        <v>1</v>
      </c>
      <c r="F287" s="1">
        <f t="shared" si="9"/>
        <v>1</v>
      </c>
    </row>
    <row r="288" spans="2:6">
      <c r="B288" s="1">
        <v>286</v>
      </c>
      <c r="C288" s="1" t="s">
        <v>33</v>
      </c>
      <c r="D288" s="1" t="s">
        <v>33</v>
      </c>
      <c r="E288" s="1">
        <f t="shared" si="8"/>
        <v>1</v>
      </c>
      <c r="F288" s="1">
        <f t="shared" si="9"/>
        <v>1</v>
      </c>
    </row>
    <row r="289" spans="2:6">
      <c r="B289" s="1">
        <v>287</v>
      </c>
      <c r="C289" s="1" t="s">
        <v>29</v>
      </c>
      <c r="D289" s="1" t="s">
        <v>33</v>
      </c>
      <c r="E289" s="1">
        <f t="shared" si="8"/>
        <v>0</v>
      </c>
      <c r="F289" s="1">
        <f t="shared" si="9"/>
        <v>1</v>
      </c>
    </row>
    <row r="290" spans="2:6">
      <c r="B290" s="1">
        <v>288</v>
      </c>
      <c r="C290" s="1" t="s">
        <v>33</v>
      </c>
      <c r="D290" s="1" t="s">
        <v>33</v>
      </c>
      <c r="E290" s="1">
        <f t="shared" si="8"/>
        <v>1</v>
      </c>
      <c r="F290" s="1">
        <f t="shared" si="9"/>
        <v>1</v>
      </c>
    </row>
    <row r="291" spans="2:6">
      <c r="B291" s="1">
        <v>289</v>
      </c>
      <c r="C291" s="1" t="s">
        <v>33</v>
      </c>
      <c r="D291" s="1" t="s">
        <v>33</v>
      </c>
      <c r="E291" s="1">
        <f t="shared" si="8"/>
        <v>1</v>
      </c>
      <c r="F291" s="1">
        <f t="shared" si="9"/>
        <v>1</v>
      </c>
    </row>
    <row r="292" spans="2:6">
      <c r="B292" s="1">
        <v>290</v>
      </c>
      <c r="C292" s="1" t="s">
        <v>29</v>
      </c>
      <c r="D292" s="1" t="s">
        <v>33</v>
      </c>
      <c r="E292" s="1">
        <f t="shared" si="8"/>
        <v>0</v>
      </c>
      <c r="F292" s="1">
        <f t="shared" si="9"/>
        <v>1</v>
      </c>
    </row>
    <row r="293" spans="2:6">
      <c r="B293" s="1">
        <v>291</v>
      </c>
      <c r="C293" s="1" t="s">
        <v>33</v>
      </c>
      <c r="D293" s="1" t="s">
        <v>66</v>
      </c>
      <c r="E293" s="1">
        <f t="shared" si="8"/>
        <v>1</v>
      </c>
      <c r="F293" s="1">
        <f t="shared" si="9"/>
        <v>0</v>
      </c>
    </row>
    <row r="294" spans="2:6">
      <c r="B294" s="1">
        <v>292</v>
      </c>
      <c r="C294" s="1" t="s">
        <v>33</v>
      </c>
      <c r="D294" s="1" t="s">
        <v>33</v>
      </c>
      <c r="E294" s="1">
        <f t="shared" si="8"/>
        <v>1</v>
      </c>
      <c r="F294" s="1">
        <f t="shared" si="9"/>
        <v>1</v>
      </c>
    </row>
    <row r="295" spans="2:6">
      <c r="B295" s="1">
        <v>293</v>
      </c>
      <c r="C295" s="1" t="s">
        <v>33</v>
      </c>
      <c r="D295" s="1" t="s">
        <v>33</v>
      </c>
      <c r="E295" s="1">
        <f t="shared" si="8"/>
        <v>1</v>
      </c>
      <c r="F295" s="1">
        <f t="shared" si="9"/>
        <v>1</v>
      </c>
    </row>
    <row r="296" spans="2:6">
      <c r="B296" s="1">
        <v>294</v>
      </c>
      <c r="C296" s="1" t="s">
        <v>29</v>
      </c>
      <c r="D296" s="1" t="s">
        <v>33</v>
      </c>
      <c r="E296" s="1">
        <f t="shared" si="8"/>
        <v>0</v>
      </c>
      <c r="F296" s="1">
        <f t="shared" si="9"/>
        <v>1</v>
      </c>
    </row>
    <row r="297" spans="2:6">
      <c r="B297" s="1">
        <v>295</v>
      </c>
      <c r="C297" s="1" t="s">
        <v>29</v>
      </c>
      <c r="D297" s="1" t="s">
        <v>33</v>
      </c>
      <c r="E297" s="1">
        <f t="shared" si="8"/>
        <v>0</v>
      </c>
      <c r="F297" s="1">
        <f t="shared" si="9"/>
        <v>1</v>
      </c>
    </row>
    <row r="298" spans="2:6">
      <c r="B298" s="1">
        <v>296</v>
      </c>
      <c r="C298" s="1" t="s">
        <v>33</v>
      </c>
      <c r="D298" s="1" t="s">
        <v>33</v>
      </c>
      <c r="E298" s="1">
        <f t="shared" si="8"/>
        <v>1</v>
      </c>
      <c r="F298" s="1">
        <f t="shared" si="9"/>
        <v>1</v>
      </c>
    </row>
    <row r="299" spans="2:6">
      <c r="B299" s="1">
        <v>297</v>
      </c>
      <c r="C299" s="1" t="s">
        <v>29</v>
      </c>
      <c r="D299" s="1" t="s">
        <v>33</v>
      </c>
      <c r="E299" s="1">
        <f t="shared" si="8"/>
        <v>0</v>
      </c>
      <c r="F299" s="1">
        <f t="shared" si="9"/>
        <v>1</v>
      </c>
    </row>
    <row r="300" spans="2:6">
      <c r="B300" s="1">
        <v>298</v>
      </c>
      <c r="C300" s="1" t="s">
        <v>29</v>
      </c>
      <c r="D300" s="1" t="s">
        <v>66</v>
      </c>
      <c r="E300" s="1">
        <f t="shared" si="8"/>
        <v>0</v>
      </c>
      <c r="F300" s="1">
        <f t="shared" si="9"/>
        <v>0</v>
      </c>
    </row>
    <row r="301" spans="2:6">
      <c r="B301" s="1">
        <v>299</v>
      </c>
      <c r="C301" s="1" t="s">
        <v>33</v>
      </c>
      <c r="D301" s="1" t="s">
        <v>33</v>
      </c>
      <c r="E301" s="1">
        <f t="shared" si="8"/>
        <v>1</v>
      </c>
      <c r="F301" s="1">
        <f t="shared" si="9"/>
        <v>1</v>
      </c>
    </row>
    <row r="302" spans="2:6">
      <c r="B302" s="1">
        <v>300</v>
      </c>
      <c r="C302" s="1" t="s">
        <v>33</v>
      </c>
      <c r="D302" s="1" t="s">
        <v>33</v>
      </c>
      <c r="E302" s="1">
        <f t="shared" si="8"/>
        <v>1</v>
      </c>
      <c r="F302" s="1">
        <f t="shared" si="9"/>
        <v>1</v>
      </c>
    </row>
    <row r="303" spans="2:6">
      <c r="B303" s="1">
        <v>301</v>
      </c>
      <c r="C303" s="1" t="s">
        <v>33</v>
      </c>
      <c r="D303" s="1" t="s">
        <v>33</v>
      </c>
      <c r="E303" s="1">
        <f t="shared" si="8"/>
        <v>1</v>
      </c>
      <c r="F303" s="1">
        <f t="shared" si="9"/>
        <v>1</v>
      </c>
    </row>
    <row r="304" spans="2:6">
      <c r="B304" s="1">
        <v>302</v>
      </c>
      <c r="C304" s="1" t="s">
        <v>33</v>
      </c>
      <c r="D304" s="1" t="s">
        <v>33</v>
      </c>
      <c r="E304" s="1">
        <f t="shared" si="8"/>
        <v>1</v>
      </c>
      <c r="F304" s="1">
        <f t="shared" si="9"/>
        <v>1</v>
      </c>
    </row>
    <row r="305" spans="2:6">
      <c r="B305" s="1">
        <v>303</v>
      </c>
      <c r="C305" s="1" t="s">
        <v>29</v>
      </c>
      <c r="D305" s="1" t="s">
        <v>33</v>
      </c>
      <c r="E305" s="1">
        <f t="shared" si="8"/>
        <v>0</v>
      </c>
      <c r="F305" s="1">
        <f t="shared" si="9"/>
        <v>1</v>
      </c>
    </row>
    <row r="306" spans="2:6">
      <c r="B306" s="1">
        <v>304</v>
      </c>
      <c r="C306" s="1" t="s">
        <v>33</v>
      </c>
      <c r="D306" s="1" t="s">
        <v>33</v>
      </c>
      <c r="E306" s="1">
        <f t="shared" si="8"/>
        <v>1</v>
      </c>
      <c r="F306" s="1">
        <f t="shared" si="9"/>
        <v>1</v>
      </c>
    </row>
    <row r="307" spans="2:6">
      <c r="B307" s="1">
        <v>305</v>
      </c>
      <c r="C307" s="1" t="s">
        <v>29</v>
      </c>
      <c r="D307" s="1" t="s">
        <v>33</v>
      </c>
      <c r="E307" s="1">
        <f t="shared" si="8"/>
        <v>0</v>
      </c>
      <c r="F307" s="1">
        <f t="shared" si="9"/>
        <v>1</v>
      </c>
    </row>
    <row r="308" spans="2:6">
      <c r="B308" s="1">
        <v>306</v>
      </c>
      <c r="C308" s="1" t="s">
        <v>29</v>
      </c>
      <c r="D308" s="1" t="s">
        <v>33</v>
      </c>
      <c r="E308" s="1">
        <f t="shared" si="8"/>
        <v>0</v>
      </c>
      <c r="F308" s="1">
        <f t="shared" si="9"/>
        <v>1</v>
      </c>
    </row>
    <row r="309" spans="2:6">
      <c r="B309" s="1">
        <v>307</v>
      </c>
      <c r="C309" s="1" t="s">
        <v>29</v>
      </c>
      <c r="D309" s="1" t="s">
        <v>33</v>
      </c>
      <c r="E309" s="1">
        <f t="shared" si="8"/>
        <v>0</v>
      </c>
      <c r="F309" s="1">
        <f t="shared" si="9"/>
        <v>1</v>
      </c>
    </row>
    <row r="310" spans="2:6">
      <c r="B310" s="1">
        <v>308</v>
      </c>
      <c r="C310" s="1" t="s">
        <v>33</v>
      </c>
      <c r="D310" s="1" t="s">
        <v>33</v>
      </c>
      <c r="E310" s="1">
        <f t="shared" si="8"/>
        <v>1</v>
      </c>
      <c r="F310" s="1">
        <f t="shared" si="9"/>
        <v>1</v>
      </c>
    </row>
    <row r="311" spans="2:6">
      <c r="B311" s="1">
        <v>309</v>
      </c>
      <c r="C311" s="1" t="s">
        <v>29</v>
      </c>
      <c r="D311" s="1" t="s">
        <v>33</v>
      </c>
      <c r="E311" s="1">
        <f t="shared" si="8"/>
        <v>0</v>
      </c>
      <c r="F311" s="1">
        <f t="shared" si="9"/>
        <v>1</v>
      </c>
    </row>
    <row r="312" spans="2:6">
      <c r="B312" s="1">
        <v>310</v>
      </c>
      <c r="C312" s="1" t="s">
        <v>29</v>
      </c>
      <c r="D312" s="1" t="s">
        <v>33</v>
      </c>
      <c r="E312" s="1">
        <f t="shared" si="8"/>
        <v>0</v>
      </c>
      <c r="F312" s="1">
        <f t="shared" si="9"/>
        <v>1</v>
      </c>
    </row>
    <row r="313" spans="2:6">
      <c r="B313" s="1">
        <v>311</v>
      </c>
      <c r="C313" s="1" t="s">
        <v>33</v>
      </c>
      <c r="D313" s="1" t="s">
        <v>33</v>
      </c>
      <c r="E313" s="1">
        <f t="shared" si="8"/>
        <v>1</v>
      </c>
      <c r="F313" s="1">
        <f t="shared" si="9"/>
        <v>1</v>
      </c>
    </row>
    <row r="314" spans="2:6">
      <c r="B314" s="1">
        <v>312</v>
      </c>
      <c r="C314" s="1" t="s">
        <v>29</v>
      </c>
      <c r="D314" s="1" t="s">
        <v>33</v>
      </c>
      <c r="E314" s="1">
        <f t="shared" si="8"/>
        <v>0</v>
      </c>
      <c r="F314" s="1">
        <f t="shared" si="9"/>
        <v>1</v>
      </c>
    </row>
    <row r="315" spans="2:6">
      <c r="B315" s="1">
        <v>313</v>
      </c>
      <c r="C315" s="1" t="s">
        <v>29</v>
      </c>
      <c r="D315" s="1" t="s">
        <v>33</v>
      </c>
      <c r="E315" s="1">
        <f t="shared" si="8"/>
        <v>0</v>
      </c>
      <c r="F315" s="1">
        <f t="shared" si="9"/>
        <v>1</v>
      </c>
    </row>
    <row r="316" spans="2:6">
      <c r="B316" s="1">
        <v>314</v>
      </c>
      <c r="C316" s="1" t="s">
        <v>29</v>
      </c>
      <c r="D316" s="1" t="s">
        <v>33</v>
      </c>
      <c r="E316" s="1">
        <f t="shared" si="8"/>
        <v>0</v>
      </c>
      <c r="F316" s="1">
        <f t="shared" si="9"/>
        <v>1</v>
      </c>
    </row>
    <row r="317" spans="2:6">
      <c r="B317" s="1">
        <v>315</v>
      </c>
      <c r="C317" s="1" t="s">
        <v>29</v>
      </c>
      <c r="D317" s="1" t="s">
        <v>66</v>
      </c>
      <c r="E317" s="1">
        <f t="shared" si="8"/>
        <v>0</v>
      </c>
      <c r="F317" s="1">
        <f t="shared" si="9"/>
        <v>0</v>
      </c>
    </row>
    <row r="318" spans="2:6">
      <c r="B318" s="1">
        <v>316</v>
      </c>
      <c r="C318" s="1" t="s">
        <v>29</v>
      </c>
      <c r="D318" s="1" t="s">
        <v>33</v>
      </c>
      <c r="E318" s="1">
        <f t="shared" si="8"/>
        <v>0</v>
      </c>
      <c r="F318" s="1">
        <f t="shared" si="9"/>
        <v>1</v>
      </c>
    </row>
    <row r="319" spans="2:6">
      <c r="B319" s="1">
        <v>317</v>
      </c>
      <c r="C319" s="1" t="s">
        <v>29</v>
      </c>
      <c r="D319" s="1" t="s">
        <v>33</v>
      </c>
      <c r="E319" s="1">
        <f t="shared" si="8"/>
        <v>0</v>
      </c>
      <c r="F319" s="1">
        <f t="shared" si="9"/>
        <v>1</v>
      </c>
    </row>
    <row r="320" spans="2:6">
      <c r="B320" s="1">
        <v>318</v>
      </c>
      <c r="C320" s="1" t="s">
        <v>33</v>
      </c>
      <c r="D320" s="1" t="s">
        <v>33</v>
      </c>
      <c r="E320" s="1">
        <f t="shared" si="8"/>
        <v>1</v>
      </c>
      <c r="F320" s="1">
        <f t="shared" si="9"/>
        <v>1</v>
      </c>
    </row>
    <row r="321" spans="2:6">
      <c r="B321" s="1">
        <v>319</v>
      </c>
      <c r="C321" s="1" t="s">
        <v>29</v>
      </c>
      <c r="D321" s="1" t="s">
        <v>33</v>
      </c>
      <c r="E321" s="1">
        <f t="shared" si="8"/>
        <v>0</v>
      </c>
      <c r="F321" s="1">
        <f t="shared" si="9"/>
        <v>1</v>
      </c>
    </row>
    <row r="322" spans="2:6">
      <c r="B322" s="1">
        <v>320</v>
      </c>
      <c r="C322" s="1" t="s">
        <v>29</v>
      </c>
      <c r="D322" s="1" t="s">
        <v>33</v>
      </c>
      <c r="E322" s="1">
        <f t="shared" si="8"/>
        <v>0</v>
      </c>
      <c r="F322" s="1">
        <f t="shared" si="9"/>
        <v>1</v>
      </c>
    </row>
    <row r="323" spans="2:6">
      <c r="B323" s="1">
        <v>321</v>
      </c>
      <c r="C323" s="1" t="s">
        <v>29</v>
      </c>
      <c r="D323" s="1" t="s">
        <v>33</v>
      </c>
      <c r="E323" s="1">
        <f t="shared" si="8"/>
        <v>0</v>
      </c>
      <c r="F323" s="1">
        <f t="shared" si="9"/>
        <v>1</v>
      </c>
    </row>
    <row r="324" spans="2:6">
      <c r="B324" s="1">
        <v>322</v>
      </c>
      <c r="C324" s="1" t="s">
        <v>29</v>
      </c>
      <c r="D324" s="1" t="s">
        <v>33</v>
      </c>
      <c r="E324" s="1">
        <f t="shared" ref="E324:E387" si="10">IF(C324="yes",1,0)</f>
        <v>0</v>
      </c>
      <c r="F324" s="1">
        <f t="shared" ref="F324:F387" si="11">IF(D324="yes",1,0)</f>
        <v>1</v>
      </c>
    </row>
    <row r="325" spans="2:6">
      <c r="B325" s="1">
        <v>323</v>
      </c>
      <c r="C325" s="1" t="s">
        <v>33</v>
      </c>
      <c r="D325" s="1" t="s">
        <v>33</v>
      </c>
      <c r="E325" s="1">
        <f t="shared" si="10"/>
        <v>1</v>
      </c>
      <c r="F325" s="1">
        <f t="shared" si="11"/>
        <v>1</v>
      </c>
    </row>
    <row r="326" spans="2:6">
      <c r="B326" s="1">
        <v>324</v>
      </c>
      <c r="C326" s="1" t="s">
        <v>29</v>
      </c>
      <c r="D326" s="1" t="s">
        <v>33</v>
      </c>
      <c r="E326" s="1">
        <f t="shared" si="10"/>
        <v>0</v>
      </c>
      <c r="F326" s="1">
        <f t="shared" si="11"/>
        <v>1</v>
      </c>
    </row>
    <row r="327" spans="2:6">
      <c r="B327" s="1">
        <v>325</v>
      </c>
      <c r="C327" s="1" t="s">
        <v>29</v>
      </c>
      <c r="D327" s="1" t="s">
        <v>33</v>
      </c>
      <c r="E327" s="1">
        <f t="shared" si="10"/>
        <v>0</v>
      </c>
      <c r="F327" s="1">
        <f t="shared" si="11"/>
        <v>1</v>
      </c>
    </row>
    <row r="328" spans="2:6">
      <c r="B328" s="1">
        <v>326</v>
      </c>
      <c r="C328" s="1" t="s">
        <v>29</v>
      </c>
      <c r="D328" s="1" t="s">
        <v>66</v>
      </c>
      <c r="E328" s="1">
        <f t="shared" si="10"/>
        <v>0</v>
      </c>
      <c r="F328" s="1">
        <f t="shared" si="11"/>
        <v>0</v>
      </c>
    </row>
    <row r="329" spans="2:6">
      <c r="B329" s="1">
        <v>327</v>
      </c>
      <c r="C329" s="1" t="s">
        <v>33</v>
      </c>
      <c r="D329" s="1" t="s">
        <v>33</v>
      </c>
      <c r="E329" s="1">
        <f t="shared" si="10"/>
        <v>1</v>
      </c>
      <c r="F329" s="1">
        <f t="shared" si="11"/>
        <v>1</v>
      </c>
    </row>
    <row r="330" spans="2:6">
      <c r="B330" s="1">
        <v>328</v>
      </c>
      <c r="C330" s="1" t="s">
        <v>33</v>
      </c>
      <c r="D330" s="1" t="s">
        <v>33</v>
      </c>
      <c r="E330" s="1">
        <f t="shared" si="10"/>
        <v>1</v>
      </c>
      <c r="F330" s="1">
        <f t="shared" si="11"/>
        <v>1</v>
      </c>
    </row>
    <row r="331" spans="2:6">
      <c r="B331" s="1">
        <v>329</v>
      </c>
      <c r="C331" s="1" t="s">
        <v>29</v>
      </c>
      <c r="D331" s="1" t="s">
        <v>33</v>
      </c>
      <c r="E331" s="1">
        <f t="shared" si="10"/>
        <v>0</v>
      </c>
      <c r="F331" s="1">
        <f t="shared" si="11"/>
        <v>1</v>
      </c>
    </row>
    <row r="332" spans="2:6">
      <c r="B332" s="1">
        <v>330</v>
      </c>
      <c r="C332" s="1" t="s">
        <v>29</v>
      </c>
      <c r="D332" s="1" t="s">
        <v>33</v>
      </c>
      <c r="E332" s="1">
        <f t="shared" si="10"/>
        <v>0</v>
      </c>
      <c r="F332" s="1">
        <f t="shared" si="11"/>
        <v>1</v>
      </c>
    </row>
    <row r="333" spans="2:6">
      <c r="B333" s="1">
        <v>331</v>
      </c>
      <c r="C333" s="1" t="s">
        <v>33</v>
      </c>
      <c r="D333" s="1" t="s">
        <v>33</v>
      </c>
      <c r="E333" s="1">
        <f t="shared" si="10"/>
        <v>1</v>
      </c>
      <c r="F333" s="1">
        <f t="shared" si="11"/>
        <v>1</v>
      </c>
    </row>
    <row r="334" spans="2:6">
      <c r="B334" s="1">
        <v>332</v>
      </c>
      <c r="C334" s="1" t="s">
        <v>29</v>
      </c>
      <c r="D334" s="1" t="s">
        <v>33</v>
      </c>
      <c r="E334" s="1">
        <f t="shared" si="10"/>
        <v>0</v>
      </c>
      <c r="F334" s="1">
        <f t="shared" si="11"/>
        <v>1</v>
      </c>
    </row>
    <row r="335" spans="2:6">
      <c r="B335" s="1">
        <v>333</v>
      </c>
      <c r="C335" s="1" t="s">
        <v>29</v>
      </c>
      <c r="D335" s="1" t="s">
        <v>33</v>
      </c>
      <c r="E335" s="1">
        <f t="shared" si="10"/>
        <v>0</v>
      </c>
      <c r="F335" s="1">
        <f t="shared" si="11"/>
        <v>1</v>
      </c>
    </row>
    <row r="336" spans="2:6">
      <c r="B336" s="1">
        <v>334</v>
      </c>
      <c r="C336" s="1" t="s">
        <v>29</v>
      </c>
      <c r="D336" s="1" t="s">
        <v>33</v>
      </c>
      <c r="E336" s="1">
        <f t="shared" si="10"/>
        <v>0</v>
      </c>
      <c r="F336" s="1">
        <f t="shared" si="11"/>
        <v>1</v>
      </c>
    </row>
    <row r="337" spans="2:6">
      <c r="B337" s="1">
        <v>335</v>
      </c>
      <c r="C337" s="1" t="s">
        <v>29</v>
      </c>
      <c r="D337" s="1" t="s">
        <v>33</v>
      </c>
      <c r="E337" s="1">
        <f t="shared" si="10"/>
        <v>0</v>
      </c>
      <c r="F337" s="1">
        <f t="shared" si="11"/>
        <v>1</v>
      </c>
    </row>
    <row r="338" spans="2:6">
      <c r="B338" s="1">
        <v>336</v>
      </c>
      <c r="C338" s="1" t="s">
        <v>33</v>
      </c>
      <c r="D338" s="1" t="s">
        <v>33</v>
      </c>
      <c r="E338" s="1">
        <f t="shared" si="10"/>
        <v>1</v>
      </c>
      <c r="F338" s="1">
        <f t="shared" si="11"/>
        <v>1</v>
      </c>
    </row>
    <row r="339" spans="2:6">
      <c r="B339" s="1">
        <v>337</v>
      </c>
      <c r="C339" s="1" t="s">
        <v>29</v>
      </c>
      <c r="D339" s="1" t="s">
        <v>33</v>
      </c>
      <c r="E339" s="1">
        <f t="shared" si="10"/>
        <v>0</v>
      </c>
      <c r="F339" s="1">
        <f t="shared" si="11"/>
        <v>1</v>
      </c>
    </row>
    <row r="340" spans="2:6">
      <c r="B340" s="1">
        <v>338</v>
      </c>
      <c r="C340" s="1" t="s">
        <v>29</v>
      </c>
      <c r="D340" s="1" t="s">
        <v>33</v>
      </c>
      <c r="E340" s="1">
        <f t="shared" si="10"/>
        <v>0</v>
      </c>
      <c r="F340" s="1">
        <f t="shared" si="11"/>
        <v>1</v>
      </c>
    </row>
    <row r="341" spans="2:6">
      <c r="B341" s="1">
        <v>339</v>
      </c>
      <c r="C341" s="1" t="s">
        <v>29</v>
      </c>
      <c r="D341" s="1" t="s">
        <v>33</v>
      </c>
      <c r="E341" s="1">
        <f t="shared" si="10"/>
        <v>0</v>
      </c>
      <c r="F341" s="1">
        <f t="shared" si="11"/>
        <v>1</v>
      </c>
    </row>
    <row r="342" spans="2:6">
      <c r="B342" s="1">
        <v>340</v>
      </c>
      <c r="C342" s="1" t="s">
        <v>29</v>
      </c>
      <c r="D342" s="1" t="s">
        <v>33</v>
      </c>
      <c r="E342" s="1">
        <f t="shared" si="10"/>
        <v>0</v>
      </c>
      <c r="F342" s="1">
        <f t="shared" si="11"/>
        <v>1</v>
      </c>
    </row>
    <row r="343" spans="2:6">
      <c r="B343" s="1">
        <v>341</v>
      </c>
      <c r="C343" s="1" t="s">
        <v>33</v>
      </c>
      <c r="D343" s="1" t="s">
        <v>33</v>
      </c>
      <c r="E343" s="1">
        <f t="shared" si="10"/>
        <v>1</v>
      </c>
      <c r="F343" s="1">
        <f t="shared" si="11"/>
        <v>1</v>
      </c>
    </row>
    <row r="344" spans="2:6">
      <c r="B344" s="1">
        <v>342</v>
      </c>
      <c r="C344" s="1" t="s">
        <v>29</v>
      </c>
      <c r="D344" s="1" t="s">
        <v>33</v>
      </c>
      <c r="E344" s="1">
        <f t="shared" si="10"/>
        <v>0</v>
      </c>
      <c r="F344" s="1">
        <f t="shared" si="11"/>
        <v>1</v>
      </c>
    </row>
    <row r="345" spans="2:6">
      <c r="B345" s="1">
        <v>343</v>
      </c>
      <c r="C345" s="1" t="s">
        <v>29</v>
      </c>
      <c r="D345" s="1" t="s">
        <v>33</v>
      </c>
      <c r="E345" s="1">
        <f t="shared" si="10"/>
        <v>0</v>
      </c>
      <c r="F345" s="1">
        <f t="shared" si="11"/>
        <v>1</v>
      </c>
    </row>
    <row r="346" spans="2:6">
      <c r="B346" s="1">
        <v>344</v>
      </c>
      <c r="C346" s="1" t="s">
        <v>33</v>
      </c>
      <c r="D346" s="1" t="s">
        <v>33</v>
      </c>
      <c r="E346" s="1">
        <f t="shared" si="10"/>
        <v>1</v>
      </c>
      <c r="F346" s="1">
        <f t="shared" si="11"/>
        <v>1</v>
      </c>
    </row>
    <row r="347" spans="2:6">
      <c r="B347" s="1">
        <v>345</v>
      </c>
      <c r="C347" s="1" t="s">
        <v>29</v>
      </c>
      <c r="D347" s="1" t="s">
        <v>33</v>
      </c>
      <c r="E347" s="1">
        <f t="shared" si="10"/>
        <v>0</v>
      </c>
      <c r="F347" s="1">
        <f t="shared" si="11"/>
        <v>1</v>
      </c>
    </row>
    <row r="348" spans="2:6">
      <c r="B348" s="1">
        <v>346</v>
      </c>
      <c r="C348" s="1" t="s">
        <v>29</v>
      </c>
      <c r="D348" s="1" t="s">
        <v>33</v>
      </c>
      <c r="E348" s="1">
        <f t="shared" si="10"/>
        <v>0</v>
      </c>
      <c r="F348" s="1">
        <f t="shared" si="11"/>
        <v>1</v>
      </c>
    </row>
    <row r="349" spans="2:6">
      <c r="B349" s="1">
        <v>347</v>
      </c>
      <c r="C349" s="1" t="s">
        <v>29</v>
      </c>
      <c r="D349" s="1" t="s">
        <v>33</v>
      </c>
      <c r="E349" s="1">
        <f t="shared" si="10"/>
        <v>0</v>
      </c>
      <c r="F349" s="1">
        <f t="shared" si="11"/>
        <v>1</v>
      </c>
    </row>
    <row r="350" spans="2:6">
      <c r="B350" s="1">
        <v>348</v>
      </c>
      <c r="C350" s="1" t="s">
        <v>29</v>
      </c>
      <c r="D350" s="1" t="s">
        <v>33</v>
      </c>
      <c r="E350" s="1">
        <f t="shared" si="10"/>
        <v>0</v>
      </c>
      <c r="F350" s="1">
        <f t="shared" si="11"/>
        <v>1</v>
      </c>
    </row>
    <row r="351" spans="2:6">
      <c r="B351" s="1">
        <v>349</v>
      </c>
      <c r="C351" s="1" t="s">
        <v>29</v>
      </c>
      <c r="D351" s="1" t="s">
        <v>33</v>
      </c>
      <c r="E351" s="1">
        <f t="shared" si="10"/>
        <v>0</v>
      </c>
      <c r="F351" s="1">
        <f t="shared" si="11"/>
        <v>1</v>
      </c>
    </row>
    <row r="352" spans="2:6">
      <c r="B352" s="1">
        <v>350</v>
      </c>
      <c r="C352" s="1" t="s">
        <v>29</v>
      </c>
      <c r="D352" s="1" t="s">
        <v>33</v>
      </c>
      <c r="E352" s="1">
        <f t="shared" si="10"/>
        <v>0</v>
      </c>
      <c r="F352" s="1">
        <f t="shared" si="11"/>
        <v>1</v>
      </c>
    </row>
    <row r="353" spans="2:6">
      <c r="B353" s="1">
        <v>351</v>
      </c>
      <c r="C353" s="1" t="s">
        <v>33</v>
      </c>
      <c r="D353" s="1" t="s">
        <v>33</v>
      </c>
      <c r="E353" s="1">
        <f t="shared" si="10"/>
        <v>1</v>
      </c>
      <c r="F353" s="1">
        <f t="shared" si="11"/>
        <v>1</v>
      </c>
    </row>
    <row r="354" spans="2:6">
      <c r="B354" s="1">
        <v>352</v>
      </c>
      <c r="C354" s="1" t="s">
        <v>29</v>
      </c>
      <c r="D354" s="1" t="s">
        <v>66</v>
      </c>
      <c r="E354" s="1">
        <f t="shared" si="10"/>
        <v>0</v>
      </c>
      <c r="F354" s="1">
        <f t="shared" si="11"/>
        <v>0</v>
      </c>
    </row>
    <row r="355" spans="2:6">
      <c r="B355" s="1">
        <v>353</v>
      </c>
      <c r="C355" s="1" t="s">
        <v>33</v>
      </c>
      <c r="D355" s="1" t="s">
        <v>33</v>
      </c>
      <c r="E355" s="1">
        <f t="shared" si="10"/>
        <v>1</v>
      </c>
      <c r="F355" s="1">
        <f t="shared" si="11"/>
        <v>1</v>
      </c>
    </row>
    <row r="356" spans="2:6">
      <c r="B356" s="1">
        <v>354</v>
      </c>
      <c r="C356" s="1" t="s">
        <v>33</v>
      </c>
      <c r="D356" s="1" t="s">
        <v>33</v>
      </c>
      <c r="E356" s="1">
        <f t="shared" si="10"/>
        <v>1</v>
      </c>
      <c r="F356" s="1">
        <f t="shared" si="11"/>
        <v>1</v>
      </c>
    </row>
    <row r="357" spans="2:6">
      <c r="B357" s="1">
        <v>355</v>
      </c>
      <c r="C357" s="1" t="s">
        <v>33</v>
      </c>
      <c r="D357" s="1" t="s">
        <v>33</v>
      </c>
      <c r="E357" s="1">
        <f t="shared" si="10"/>
        <v>1</v>
      </c>
      <c r="F357" s="1">
        <f t="shared" si="11"/>
        <v>1</v>
      </c>
    </row>
    <row r="358" spans="2:6">
      <c r="B358" s="1">
        <v>356</v>
      </c>
      <c r="C358" s="1" t="s">
        <v>29</v>
      </c>
      <c r="D358" s="1" t="s">
        <v>33</v>
      </c>
      <c r="E358" s="1">
        <f t="shared" si="10"/>
        <v>0</v>
      </c>
      <c r="F358" s="1">
        <f t="shared" si="11"/>
        <v>1</v>
      </c>
    </row>
    <row r="359" spans="2:6">
      <c r="B359" s="1">
        <v>357</v>
      </c>
      <c r="C359" s="1" t="s">
        <v>33</v>
      </c>
      <c r="D359" s="1" t="s">
        <v>33</v>
      </c>
      <c r="E359" s="1">
        <f t="shared" si="10"/>
        <v>1</v>
      </c>
      <c r="F359" s="1">
        <f t="shared" si="11"/>
        <v>1</v>
      </c>
    </row>
    <row r="360" spans="2:6">
      <c r="B360" s="1">
        <v>358</v>
      </c>
      <c r="C360" s="1" t="s">
        <v>33</v>
      </c>
      <c r="D360" s="1" t="s">
        <v>33</v>
      </c>
      <c r="E360" s="1">
        <f t="shared" si="10"/>
        <v>1</v>
      </c>
      <c r="F360" s="1">
        <f t="shared" si="11"/>
        <v>1</v>
      </c>
    </row>
    <row r="361" spans="2:6">
      <c r="B361" s="1">
        <v>359</v>
      </c>
      <c r="C361" s="1" t="s">
        <v>29</v>
      </c>
      <c r="D361" s="1" t="s">
        <v>33</v>
      </c>
      <c r="E361" s="1">
        <f t="shared" si="10"/>
        <v>0</v>
      </c>
      <c r="F361" s="1">
        <f t="shared" si="11"/>
        <v>1</v>
      </c>
    </row>
    <row r="362" spans="2:6">
      <c r="B362" s="1">
        <v>360</v>
      </c>
      <c r="C362" s="1" t="s">
        <v>29</v>
      </c>
      <c r="D362" s="1" t="s">
        <v>33</v>
      </c>
      <c r="E362" s="1">
        <f t="shared" si="10"/>
        <v>0</v>
      </c>
      <c r="F362" s="1">
        <f t="shared" si="11"/>
        <v>1</v>
      </c>
    </row>
    <row r="363" spans="2:6">
      <c r="B363" s="1">
        <v>361</v>
      </c>
      <c r="C363" s="1" t="s">
        <v>29</v>
      </c>
      <c r="D363" s="1" t="s">
        <v>33</v>
      </c>
      <c r="E363" s="1">
        <f t="shared" si="10"/>
        <v>0</v>
      </c>
      <c r="F363" s="1">
        <f t="shared" si="11"/>
        <v>1</v>
      </c>
    </row>
    <row r="364" spans="2:6">
      <c r="B364" s="1">
        <v>362</v>
      </c>
      <c r="C364" s="1" t="s">
        <v>29</v>
      </c>
      <c r="D364" s="1" t="s">
        <v>33</v>
      </c>
      <c r="E364" s="1">
        <f t="shared" si="10"/>
        <v>0</v>
      </c>
      <c r="F364" s="1">
        <f t="shared" si="11"/>
        <v>1</v>
      </c>
    </row>
    <row r="365" spans="2:6">
      <c r="B365" s="1">
        <v>363</v>
      </c>
      <c r="C365" s="1" t="s">
        <v>33</v>
      </c>
      <c r="D365" s="1" t="s">
        <v>33</v>
      </c>
      <c r="E365" s="1">
        <f t="shared" si="10"/>
        <v>1</v>
      </c>
      <c r="F365" s="1">
        <f t="shared" si="11"/>
        <v>1</v>
      </c>
    </row>
    <row r="366" spans="2:6">
      <c r="B366" s="1">
        <v>364</v>
      </c>
      <c r="C366" s="1" t="s">
        <v>29</v>
      </c>
      <c r="D366" s="1" t="s">
        <v>33</v>
      </c>
      <c r="E366" s="1">
        <f t="shared" si="10"/>
        <v>0</v>
      </c>
      <c r="F366" s="1">
        <f t="shared" si="11"/>
        <v>1</v>
      </c>
    </row>
    <row r="367" spans="2:6">
      <c r="B367" s="1">
        <v>365</v>
      </c>
      <c r="C367" s="1" t="s">
        <v>29</v>
      </c>
      <c r="D367" s="1" t="s">
        <v>33</v>
      </c>
      <c r="E367" s="1">
        <f t="shared" si="10"/>
        <v>0</v>
      </c>
      <c r="F367" s="1">
        <f t="shared" si="11"/>
        <v>1</v>
      </c>
    </row>
    <row r="368" spans="2:6">
      <c r="B368" s="1">
        <v>366</v>
      </c>
      <c r="C368" s="1" t="s">
        <v>33</v>
      </c>
      <c r="D368" s="1" t="s">
        <v>33</v>
      </c>
      <c r="E368" s="1">
        <f t="shared" si="10"/>
        <v>1</v>
      </c>
      <c r="F368" s="1">
        <f t="shared" si="11"/>
        <v>1</v>
      </c>
    </row>
    <row r="369" spans="2:6">
      <c r="B369" s="1">
        <v>367</v>
      </c>
      <c r="C369" s="1" t="s">
        <v>29</v>
      </c>
      <c r="D369" s="1" t="s">
        <v>33</v>
      </c>
      <c r="E369" s="1">
        <f t="shared" si="10"/>
        <v>0</v>
      </c>
      <c r="F369" s="1">
        <f t="shared" si="11"/>
        <v>1</v>
      </c>
    </row>
    <row r="370" spans="2:6">
      <c r="B370" s="1">
        <v>368</v>
      </c>
      <c r="C370" s="1" t="s">
        <v>29</v>
      </c>
      <c r="D370" s="1" t="s">
        <v>33</v>
      </c>
      <c r="E370" s="1">
        <f t="shared" si="10"/>
        <v>0</v>
      </c>
      <c r="F370" s="1">
        <f t="shared" si="11"/>
        <v>1</v>
      </c>
    </row>
    <row r="371" spans="2:6">
      <c r="B371" s="1">
        <v>369</v>
      </c>
      <c r="C371" s="1" t="s">
        <v>29</v>
      </c>
      <c r="D371" s="1" t="s">
        <v>33</v>
      </c>
      <c r="E371" s="1">
        <f t="shared" si="10"/>
        <v>0</v>
      </c>
      <c r="F371" s="1">
        <f t="shared" si="11"/>
        <v>1</v>
      </c>
    </row>
    <row r="372" spans="2:6">
      <c r="B372" s="1">
        <v>370</v>
      </c>
      <c r="C372" s="1" t="s">
        <v>29</v>
      </c>
      <c r="D372" s="1" t="s">
        <v>33</v>
      </c>
      <c r="E372" s="1">
        <f t="shared" si="10"/>
        <v>0</v>
      </c>
      <c r="F372" s="1">
        <f t="shared" si="11"/>
        <v>1</v>
      </c>
    </row>
    <row r="373" spans="2:6">
      <c r="B373" s="1">
        <v>371</v>
      </c>
      <c r="C373" s="1" t="s">
        <v>29</v>
      </c>
      <c r="D373" s="1" t="s">
        <v>33</v>
      </c>
      <c r="E373" s="1">
        <f t="shared" si="10"/>
        <v>0</v>
      </c>
      <c r="F373" s="1">
        <f t="shared" si="11"/>
        <v>1</v>
      </c>
    </row>
    <row r="374" spans="2:6">
      <c r="B374" s="1">
        <v>372</v>
      </c>
      <c r="C374" s="1" t="s">
        <v>33</v>
      </c>
      <c r="D374" s="1" t="s">
        <v>33</v>
      </c>
      <c r="E374" s="1">
        <f t="shared" si="10"/>
        <v>1</v>
      </c>
      <c r="F374" s="1">
        <f t="shared" si="11"/>
        <v>1</v>
      </c>
    </row>
    <row r="375" spans="2:6">
      <c r="B375" s="1">
        <v>373</v>
      </c>
      <c r="C375" s="1" t="s">
        <v>29</v>
      </c>
      <c r="D375" s="1" t="s">
        <v>33</v>
      </c>
      <c r="E375" s="1">
        <f t="shared" si="10"/>
        <v>0</v>
      </c>
      <c r="F375" s="1">
        <f t="shared" si="11"/>
        <v>1</v>
      </c>
    </row>
    <row r="376" spans="2:6">
      <c r="B376" s="1">
        <v>374</v>
      </c>
      <c r="C376" s="1" t="s">
        <v>33</v>
      </c>
      <c r="D376" s="1" t="s">
        <v>33</v>
      </c>
      <c r="E376" s="1">
        <f t="shared" si="10"/>
        <v>1</v>
      </c>
      <c r="F376" s="1">
        <f t="shared" si="11"/>
        <v>1</v>
      </c>
    </row>
    <row r="377" spans="2:6">
      <c r="B377" s="1">
        <v>375</v>
      </c>
      <c r="C377" s="1" t="s">
        <v>33</v>
      </c>
      <c r="D377" s="1" t="s">
        <v>33</v>
      </c>
      <c r="E377" s="1">
        <f t="shared" si="10"/>
        <v>1</v>
      </c>
      <c r="F377" s="1">
        <f t="shared" si="11"/>
        <v>1</v>
      </c>
    </row>
    <row r="378" spans="2:6">
      <c r="B378" s="1">
        <v>376</v>
      </c>
      <c r="C378" s="1" t="s">
        <v>29</v>
      </c>
      <c r="D378" s="1" t="s">
        <v>33</v>
      </c>
      <c r="E378" s="1">
        <f t="shared" si="10"/>
        <v>0</v>
      </c>
      <c r="F378" s="1">
        <f t="shared" si="11"/>
        <v>1</v>
      </c>
    </row>
    <row r="379" spans="2:6">
      <c r="B379" s="1">
        <v>377</v>
      </c>
      <c r="C379" s="1" t="s">
        <v>29</v>
      </c>
      <c r="D379" s="1" t="s">
        <v>33</v>
      </c>
      <c r="E379" s="1">
        <f t="shared" si="10"/>
        <v>0</v>
      </c>
      <c r="F379" s="1">
        <f t="shared" si="11"/>
        <v>1</v>
      </c>
    </row>
    <row r="380" spans="2:6">
      <c r="B380" s="1">
        <v>378</v>
      </c>
      <c r="C380" s="1" t="s">
        <v>29</v>
      </c>
      <c r="D380" s="1" t="s">
        <v>33</v>
      </c>
      <c r="E380" s="1">
        <f t="shared" si="10"/>
        <v>0</v>
      </c>
      <c r="F380" s="1">
        <f t="shared" si="11"/>
        <v>1</v>
      </c>
    </row>
    <row r="381" spans="2:6">
      <c r="B381" s="1">
        <v>379</v>
      </c>
      <c r="C381" s="1" t="s">
        <v>33</v>
      </c>
      <c r="D381" s="1" t="s">
        <v>33</v>
      </c>
      <c r="E381" s="1">
        <f t="shared" si="10"/>
        <v>1</v>
      </c>
      <c r="F381" s="1">
        <f t="shared" si="11"/>
        <v>1</v>
      </c>
    </row>
    <row r="382" spans="2:6">
      <c r="B382" s="1">
        <v>380</v>
      </c>
      <c r="C382" s="1" t="s">
        <v>29</v>
      </c>
      <c r="D382" s="1" t="s">
        <v>33</v>
      </c>
      <c r="E382" s="1">
        <f t="shared" si="10"/>
        <v>0</v>
      </c>
      <c r="F382" s="1">
        <f t="shared" si="11"/>
        <v>1</v>
      </c>
    </row>
    <row r="383" spans="2:6">
      <c r="B383" s="1">
        <v>381</v>
      </c>
      <c r="C383" s="1" t="s">
        <v>33</v>
      </c>
      <c r="D383" s="1" t="s">
        <v>33</v>
      </c>
      <c r="E383" s="1">
        <f t="shared" si="10"/>
        <v>1</v>
      </c>
      <c r="F383" s="1">
        <f t="shared" si="11"/>
        <v>1</v>
      </c>
    </row>
    <row r="384" spans="2:6">
      <c r="B384" s="1">
        <v>382</v>
      </c>
      <c r="C384" s="1" t="s">
        <v>33</v>
      </c>
      <c r="D384" s="1" t="s">
        <v>33</v>
      </c>
      <c r="E384" s="1">
        <f t="shared" si="10"/>
        <v>1</v>
      </c>
      <c r="F384" s="1">
        <f t="shared" si="11"/>
        <v>1</v>
      </c>
    </row>
    <row r="385" spans="2:6">
      <c r="B385" s="1">
        <v>383</v>
      </c>
      <c r="C385" s="1" t="s">
        <v>29</v>
      </c>
      <c r="D385" s="1" t="s">
        <v>33</v>
      </c>
      <c r="E385" s="1">
        <f t="shared" si="10"/>
        <v>0</v>
      </c>
      <c r="F385" s="1">
        <f t="shared" si="11"/>
        <v>1</v>
      </c>
    </row>
    <row r="386" spans="2:6">
      <c r="B386" s="1">
        <v>384</v>
      </c>
      <c r="C386" s="1" t="s">
        <v>29</v>
      </c>
      <c r="D386" s="1" t="s">
        <v>33</v>
      </c>
      <c r="E386" s="1">
        <f t="shared" si="10"/>
        <v>0</v>
      </c>
      <c r="F386" s="1">
        <f t="shared" si="11"/>
        <v>1</v>
      </c>
    </row>
    <row r="387" spans="2:6">
      <c r="B387" s="1">
        <v>385</v>
      </c>
      <c r="C387" s="1" t="s">
        <v>29</v>
      </c>
      <c r="D387" s="1" t="s">
        <v>33</v>
      </c>
      <c r="E387" s="1">
        <f t="shared" si="10"/>
        <v>0</v>
      </c>
      <c r="F387" s="1">
        <f t="shared" si="11"/>
        <v>1</v>
      </c>
    </row>
    <row r="388" spans="2:6">
      <c r="B388" s="1">
        <v>386</v>
      </c>
      <c r="C388" s="1" t="s">
        <v>29</v>
      </c>
      <c r="D388" s="1" t="s">
        <v>33</v>
      </c>
      <c r="E388" s="1">
        <f t="shared" ref="E388:E451" si="12">IF(C388="yes",1,0)</f>
        <v>0</v>
      </c>
      <c r="F388" s="1">
        <f t="shared" ref="F388:F451" si="13">IF(D388="yes",1,0)</f>
        <v>1</v>
      </c>
    </row>
    <row r="389" spans="2:6">
      <c r="B389" s="1">
        <v>387</v>
      </c>
      <c r="C389" s="1" t="s">
        <v>33</v>
      </c>
      <c r="D389" s="1" t="s">
        <v>33</v>
      </c>
      <c r="E389" s="1">
        <f t="shared" si="12"/>
        <v>1</v>
      </c>
      <c r="F389" s="1">
        <f t="shared" si="13"/>
        <v>1</v>
      </c>
    </row>
    <row r="390" spans="2:6">
      <c r="B390" s="1">
        <v>388</v>
      </c>
      <c r="C390" s="1" t="s">
        <v>33</v>
      </c>
      <c r="D390" s="1" t="s">
        <v>33</v>
      </c>
      <c r="E390" s="1">
        <f t="shared" si="12"/>
        <v>1</v>
      </c>
      <c r="F390" s="1">
        <f t="shared" si="13"/>
        <v>1</v>
      </c>
    </row>
    <row r="391" spans="2:6">
      <c r="B391" s="1">
        <v>389</v>
      </c>
      <c r="C391" s="1" t="s">
        <v>29</v>
      </c>
      <c r="D391" s="1" t="s">
        <v>33</v>
      </c>
      <c r="E391" s="1">
        <f t="shared" si="12"/>
        <v>0</v>
      </c>
      <c r="F391" s="1">
        <f t="shared" si="13"/>
        <v>1</v>
      </c>
    </row>
    <row r="392" spans="2:6">
      <c r="B392" s="1">
        <v>390</v>
      </c>
      <c r="C392" s="1" t="s">
        <v>29</v>
      </c>
      <c r="D392" s="1" t="s">
        <v>33</v>
      </c>
      <c r="E392" s="1">
        <f t="shared" si="12"/>
        <v>0</v>
      </c>
      <c r="F392" s="1">
        <f t="shared" si="13"/>
        <v>1</v>
      </c>
    </row>
    <row r="393" spans="2:6">
      <c r="B393" s="1">
        <v>391</v>
      </c>
      <c r="C393" s="1" t="s">
        <v>33</v>
      </c>
      <c r="D393" s="1" t="s">
        <v>33</v>
      </c>
      <c r="E393" s="1">
        <f t="shared" si="12"/>
        <v>1</v>
      </c>
      <c r="F393" s="1">
        <f t="shared" si="13"/>
        <v>1</v>
      </c>
    </row>
    <row r="394" spans="2:6">
      <c r="B394" s="1">
        <v>392</v>
      </c>
      <c r="C394" s="1" t="s">
        <v>29</v>
      </c>
      <c r="D394" s="1" t="s">
        <v>33</v>
      </c>
      <c r="E394" s="1">
        <f t="shared" si="12"/>
        <v>0</v>
      </c>
      <c r="F394" s="1">
        <f t="shared" si="13"/>
        <v>1</v>
      </c>
    </row>
    <row r="395" spans="2:6">
      <c r="B395" s="1">
        <v>393</v>
      </c>
      <c r="C395" s="1" t="s">
        <v>33</v>
      </c>
      <c r="D395" s="1" t="s">
        <v>33</v>
      </c>
      <c r="E395" s="1">
        <f t="shared" si="12"/>
        <v>1</v>
      </c>
      <c r="F395" s="1">
        <f t="shared" si="13"/>
        <v>1</v>
      </c>
    </row>
    <row r="396" spans="2:6">
      <c r="B396" s="1">
        <v>394</v>
      </c>
      <c r="C396" s="1" t="s">
        <v>29</v>
      </c>
      <c r="D396" s="1" t="s">
        <v>33</v>
      </c>
      <c r="E396" s="1">
        <f t="shared" si="12"/>
        <v>0</v>
      </c>
      <c r="F396" s="1">
        <f t="shared" si="13"/>
        <v>1</v>
      </c>
    </row>
    <row r="397" spans="2:6">
      <c r="B397" s="1">
        <v>395</v>
      </c>
      <c r="C397" s="1" t="s">
        <v>29</v>
      </c>
      <c r="D397" s="1" t="s">
        <v>33</v>
      </c>
      <c r="E397" s="1">
        <f t="shared" si="12"/>
        <v>0</v>
      </c>
      <c r="F397" s="1">
        <f t="shared" si="13"/>
        <v>1</v>
      </c>
    </row>
    <row r="398" spans="2:6">
      <c r="B398" s="1">
        <v>396</v>
      </c>
      <c r="C398" s="1" t="s">
        <v>33</v>
      </c>
      <c r="D398" s="1" t="s">
        <v>33</v>
      </c>
      <c r="E398" s="1">
        <f t="shared" si="12"/>
        <v>1</v>
      </c>
      <c r="F398" s="1">
        <f t="shared" si="13"/>
        <v>1</v>
      </c>
    </row>
    <row r="399" spans="2:6">
      <c r="B399" s="1">
        <v>397</v>
      </c>
      <c r="C399" s="1" t="s">
        <v>29</v>
      </c>
      <c r="D399" s="1" t="s">
        <v>33</v>
      </c>
      <c r="E399" s="1">
        <f t="shared" si="12"/>
        <v>0</v>
      </c>
      <c r="F399" s="1">
        <f t="shared" si="13"/>
        <v>1</v>
      </c>
    </row>
    <row r="400" spans="2:6">
      <c r="B400" s="1">
        <v>398</v>
      </c>
      <c r="C400" s="1" t="s">
        <v>33</v>
      </c>
      <c r="D400" s="1" t="s">
        <v>33</v>
      </c>
      <c r="E400" s="1">
        <f t="shared" si="12"/>
        <v>1</v>
      </c>
      <c r="F400" s="1">
        <f t="shared" si="13"/>
        <v>1</v>
      </c>
    </row>
    <row r="401" spans="2:6">
      <c r="B401" s="1">
        <v>399</v>
      </c>
      <c r="C401" s="1" t="s">
        <v>29</v>
      </c>
      <c r="D401" s="1" t="s">
        <v>33</v>
      </c>
      <c r="E401" s="1">
        <f t="shared" si="12"/>
        <v>0</v>
      </c>
      <c r="F401" s="1">
        <f t="shared" si="13"/>
        <v>1</v>
      </c>
    </row>
    <row r="402" spans="2:6">
      <c r="B402" s="1">
        <v>400</v>
      </c>
      <c r="C402" s="1" t="s">
        <v>29</v>
      </c>
      <c r="D402" s="1" t="s">
        <v>33</v>
      </c>
      <c r="E402" s="1">
        <f t="shared" si="12"/>
        <v>0</v>
      </c>
      <c r="F402" s="1">
        <f t="shared" si="13"/>
        <v>1</v>
      </c>
    </row>
    <row r="403" spans="2:6">
      <c r="B403" s="1">
        <v>401</v>
      </c>
      <c r="C403" s="1" t="s">
        <v>33</v>
      </c>
      <c r="D403" s="1" t="s">
        <v>33</v>
      </c>
      <c r="E403" s="1">
        <f t="shared" si="12"/>
        <v>1</v>
      </c>
      <c r="F403" s="1">
        <f t="shared" si="13"/>
        <v>1</v>
      </c>
    </row>
    <row r="404" spans="2:6">
      <c r="B404" s="1">
        <v>402</v>
      </c>
      <c r="C404" s="1" t="s">
        <v>29</v>
      </c>
      <c r="D404" s="1" t="s">
        <v>33</v>
      </c>
      <c r="E404" s="1">
        <f t="shared" si="12"/>
        <v>0</v>
      </c>
      <c r="F404" s="1">
        <f t="shared" si="13"/>
        <v>1</v>
      </c>
    </row>
    <row r="405" spans="2:6">
      <c r="B405" s="1">
        <v>403</v>
      </c>
      <c r="C405" s="1" t="s">
        <v>33</v>
      </c>
      <c r="D405" s="1" t="s">
        <v>33</v>
      </c>
      <c r="E405" s="1">
        <f t="shared" si="12"/>
        <v>1</v>
      </c>
      <c r="F405" s="1">
        <f t="shared" si="13"/>
        <v>1</v>
      </c>
    </row>
    <row r="406" spans="2:6">
      <c r="B406" s="1">
        <v>404</v>
      </c>
      <c r="C406" s="1" t="s">
        <v>29</v>
      </c>
      <c r="D406" s="1" t="s">
        <v>33</v>
      </c>
      <c r="E406" s="1">
        <f t="shared" si="12"/>
        <v>0</v>
      </c>
      <c r="F406" s="1">
        <f t="shared" si="13"/>
        <v>1</v>
      </c>
    </row>
    <row r="407" spans="2:6">
      <c r="B407" s="1">
        <v>405</v>
      </c>
      <c r="C407" s="1" t="s">
        <v>29</v>
      </c>
      <c r="D407" s="1" t="s">
        <v>33</v>
      </c>
      <c r="E407" s="1">
        <f t="shared" si="12"/>
        <v>0</v>
      </c>
      <c r="F407" s="1">
        <f t="shared" si="13"/>
        <v>1</v>
      </c>
    </row>
    <row r="408" spans="2:6">
      <c r="B408" s="1">
        <v>406</v>
      </c>
      <c r="C408" s="1" t="s">
        <v>33</v>
      </c>
      <c r="D408" s="1" t="s">
        <v>33</v>
      </c>
      <c r="E408" s="1">
        <f t="shared" si="12"/>
        <v>1</v>
      </c>
      <c r="F408" s="1">
        <f t="shared" si="13"/>
        <v>1</v>
      </c>
    </row>
    <row r="409" spans="2:6">
      <c r="B409" s="1">
        <v>407</v>
      </c>
      <c r="C409" s="1" t="s">
        <v>33</v>
      </c>
      <c r="D409" s="1" t="s">
        <v>33</v>
      </c>
      <c r="E409" s="1">
        <f t="shared" si="12"/>
        <v>1</v>
      </c>
      <c r="F409" s="1">
        <f t="shared" si="13"/>
        <v>1</v>
      </c>
    </row>
    <row r="410" spans="2:6">
      <c r="B410" s="1">
        <v>408</v>
      </c>
      <c r="C410" s="1" t="s">
        <v>29</v>
      </c>
      <c r="D410" s="1" t="s">
        <v>66</v>
      </c>
      <c r="E410" s="1">
        <f t="shared" si="12"/>
        <v>0</v>
      </c>
      <c r="F410" s="1">
        <f t="shared" si="13"/>
        <v>0</v>
      </c>
    </row>
    <row r="411" spans="2:6">
      <c r="B411" s="1">
        <v>409</v>
      </c>
      <c r="C411" s="1" t="s">
        <v>33</v>
      </c>
      <c r="D411" s="1" t="s">
        <v>33</v>
      </c>
      <c r="E411" s="1">
        <f t="shared" si="12"/>
        <v>1</v>
      </c>
      <c r="F411" s="1">
        <f t="shared" si="13"/>
        <v>1</v>
      </c>
    </row>
    <row r="412" spans="2:6">
      <c r="B412" s="1">
        <v>410</v>
      </c>
      <c r="C412" s="1" t="s">
        <v>33</v>
      </c>
      <c r="D412" s="1" t="s">
        <v>33</v>
      </c>
      <c r="E412" s="1">
        <f t="shared" si="12"/>
        <v>1</v>
      </c>
      <c r="F412" s="1">
        <f t="shared" si="13"/>
        <v>1</v>
      </c>
    </row>
    <row r="413" spans="2:6">
      <c r="B413" s="1">
        <v>411</v>
      </c>
      <c r="C413" s="1" t="s">
        <v>33</v>
      </c>
      <c r="D413" s="1" t="s">
        <v>33</v>
      </c>
      <c r="E413" s="1">
        <f t="shared" si="12"/>
        <v>1</v>
      </c>
      <c r="F413" s="1">
        <f t="shared" si="13"/>
        <v>1</v>
      </c>
    </row>
    <row r="414" spans="2:6">
      <c r="B414" s="1">
        <v>412</v>
      </c>
      <c r="C414" s="1" t="s">
        <v>33</v>
      </c>
      <c r="D414" s="1" t="s">
        <v>33</v>
      </c>
      <c r="E414" s="1">
        <f t="shared" si="12"/>
        <v>1</v>
      </c>
      <c r="F414" s="1">
        <f t="shared" si="13"/>
        <v>1</v>
      </c>
    </row>
    <row r="415" spans="2:6">
      <c r="B415" s="1">
        <v>413</v>
      </c>
      <c r="C415" s="1" t="s">
        <v>33</v>
      </c>
      <c r="D415" s="1" t="s">
        <v>33</v>
      </c>
      <c r="E415" s="1">
        <f t="shared" si="12"/>
        <v>1</v>
      </c>
      <c r="F415" s="1">
        <f t="shared" si="13"/>
        <v>1</v>
      </c>
    </row>
    <row r="416" spans="2:6">
      <c r="B416" s="1">
        <v>414</v>
      </c>
      <c r="C416" s="1" t="s">
        <v>29</v>
      </c>
      <c r="D416" s="1" t="s">
        <v>66</v>
      </c>
      <c r="E416" s="1">
        <f t="shared" si="12"/>
        <v>0</v>
      </c>
      <c r="F416" s="1">
        <f t="shared" si="13"/>
        <v>0</v>
      </c>
    </row>
    <row r="417" spans="2:6">
      <c r="B417" s="1">
        <v>415</v>
      </c>
      <c r="C417" s="1" t="s">
        <v>29</v>
      </c>
      <c r="D417" s="1" t="s">
        <v>33</v>
      </c>
      <c r="E417" s="1">
        <f t="shared" si="12"/>
        <v>0</v>
      </c>
      <c r="F417" s="1">
        <f t="shared" si="13"/>
        <v>1</v>
      </c>
    </row>
    <row r="418" spans="2:6">
      <c r="B418" s="1">
        <v>416</v>
      </c>
      <c r="C418" s="1" t="s">
        <v>33</v>
      </c>
      <c r="D418" s="1" t="s">
        <v>33</v>
      </c>
      <c r="E418" s="1">
        <f t="shared" si="12"/>
        <v>1</v>
      </c>
      <c r="F418" s="1">
        <f t="shared" si="13"/>
        <v>1</v>
      </c>
    </row>
    <row r="419" spans="2:6">
      <c r="B419" s="1">
        <v>417</v>
      </c>
      <c r="C419" s="1" t="s">
        <v>29</v>
      </c>
      <c r="D419" s="1" t="s">
        <v>33</v>
      </c>
      <c r="E419" s="1">
        <f t="shared" si="12"/>
        <v>0</v>
      </c>
      <c r="F419" s="1">
        <f t="shared" si="13"/>
        <v>1</v>
      </c>
    </row>
    <row r="420" spans="2:6">
      <c r="B420" s="1">
        <v>418</v>
      </c>
      <c r="C420" s="1" t="s">
        <v>33</v>
      </c>
      <c r="D420" s="1" t="s">
        <v>33</v>
      </c>
      <c r="E420" s="1">
        <f t="shared" si="12"/>
        <v>1</v>
      </c>
      <c r="F420" s="1">
        <f t="shared" si="13"/>
        <v>1</v>
      </c>
    </row>
    <row r="421" spans="2:6">
      <c r="B421" s="1">
        <v>419</v>
      </c>
      <c r="C421" s="1" t="s">
        <v>29</v>
      </c>
      <c r="D421" s="1" t="s">
        <v>33</v>
      </c>
      <c r="E421" s="1">
        <f t="shared" si="12"/>
        <v>0</v>
      </c>
      <c r="F421" s="1">
        <f t="shared" si="13"/>
        <v>1</v>
      </c>
    </row>
    <row r="422" spans="2:6">
      <c r="B422" s="1">
        <v>420</v>
      </c>
      <c r="C422" s="1" t="s">
        <v>29</v>
      </c>
      <c r="D422" s="1" t="s">
        <v>33</v>
      </c>
      <c r="E422" s="1">
        <f t="shared" si="12"/>
        <v>0</v>
      </c>
      <c r="F422" s="1">
        <f t="shared" si="13"/>
        <v>1</v>
      </c>
    </row>
    <row r="423" spans="2:6">
      <c r="B423" s="1">
        <v>421</v>
      </c>
      <c r="C423" s="1" t="s">
        <v>29</v>
      </c>
      <c r="D423" s="1" t="s">
        <v>33</v>
      </c>
      <c r="E423" s="1">
        <f t="shared" si="12"/>
        <v>0</v>
      </c>
      <c r="F423" s="1">
        <f t="shared" si="13"/>
        <v>1</v>
      </c>
    </row>
    <row r="424" spans="2:6">
      <c r="B424" s="1">
        <v>422</v>
      </c>
      <c r="C424" s="1" t="s">
        <v>29</v>
      </c>
      <c r="D424" s="1" t="s">
        <v>33</v>
      </c>
      <c r="E424" s="1">
        <f t="shared" si="12"/>
        <v>0</v>
      </c>
      <c r="F424" s="1">
        <f t="shared" si="13"/>
        <v>1</v>
      </c>
    </row>
    <row r="425" spans="2:6">
      <c r="B425" s="1">
        <v>423</v>
      </c>
      <c r="C425" s="1" t="s">
        <v>29</v>
      </c>
      <c r="D425" s="1" t="s">
        <v>33</v>
      </c>
      <c r="E425" s="1">
        <f t="shared" si="12"/>
        <v>0</v>
      </c>
      <c r="F425" s="1">
        <f t="shared" si="13"/>
        <v>1</v>
      </c>
    </row>
    <row r="426" spans="2:6">
      <c r="B426" s="1">
        <v>424</v>
      </c>
      <c r="C426" s="1" t="s">
        <v>29</v>
      </c>
      <c r="D426" s="1" t="s">
        <v>33</v>
      </c>
      <c r="E426" s="1">
        <f t="shared" si="12"/>
        <v>0</v>
      </c>
      <c r="F426" s="1">
        <f t="shared" si="13"/>
        <v>1</v>
      </c>
    </row>
    <row r="427" spans="2:6">
      <c r="B427" s="1">
        <v>425</v>
      </c>
      <c r="C427" s="1" t="s">
        <v>33</v>
      </c>
      <c r="D427" s="1" t="s">
        <v>33</v>
      </c>
      <c r="E427" s="1">
        <f t="shared" si="12"/>
        <v>1</v>
      </c>
      <c r="F427" s="1">
        <f t="shared" si="13"/>
        <v>1</v>
      </c>
    </row>
    <row r="428" spans="2:6">
      <c r="B428" s="1">
        <v>426</v>
      </c>
      <c r="C428" s="1" t="s">
        <v>33</v>
      </c>
      <c r="D428" s="1" t="s">
        <v>33</v>
      </c>
      <c r="E428" s="1">
        <f t="shared" si="12"/>
        <v>1</v>
      </c>
      <c r="F428" s="1">
        <f t="shared" si="13"/>
        <v>1</v>
      </c>
    </row>
    <row r="429" spans="2:6">
      <c r="B429" s="1">
        <v>427</v>
      </c>
      <c r="C429" s="1" t="s">
        <v>29</v>
      </c>
      <c r="D429" s="1" t="s">
        <v>33</v>
      </c>
      <c r="E429" s="1">
        <f t="shared" si="12"/>
        <v>0</v>
      </c>
      <c r="F429" s="1">
        <f t="shared" si="13"/>
        <v>1</v>
      </c>
    </row>
    <row r="430" spans="2:6">
      <c r="B430" s="1">
        <v>428</v>
      </c>
      <c r="C430" s="1" t="s">
        <v>29</v>
      </c>
      <c r="D430" s="1" t="s">
        <v>33</v>
      </c>
      <c r="E430" s="1">
        <f t="shared" si="12"/>
        <v>0</v>
      </c>
      <c r="F430" s="1">
        <f t="shared" si="13"/>
        <v>1</v>
      </c>
    </row>
    <row r="431" spans="2:6">
      <c r="B431" s="1">
        <v>429</v>
      </c>
      <c r="C431" s="1" t="s">
        <v>29</v>
      </c>
      <c r="D431" s="1" t="s">
        <v>33</v>
      </c>
      <c r="E431" s="1">
        <f t="shared" si="12"/>
        <v>0</v>
      </c>
      <c r="F431" s="1">
        <f t="shared" si="13"/>
        <v>1</v>
      </c>
    </row>
    <row r="432" spans="2:6">
      <c r="B432" s="1">
        <v>430</v>
      </c>
      <c r="C432" s="1" t="s">
        <v>29</v>
      </c>
      <c r="D432" s="1" t="s">
        <v>33</v>
      </c>
      <c r="E432" s="1">
        <f t="shared" si="12"/>
        <v>0</v>
      </c>
      <c r="F432" s="1">
        <f t="shared" si="13"/>
        <v>1</v>
      </c>
    </row>
    <row r="433" spans="2:6">
      <c r="B433" s="1">
        <v>431</v>
      </c>
      <c r="C433" s="1" t="s">
        <v>29</v>
      </c>
      <c r="D433" s="1" t="s">
        <v>33</v>
      </c>
      <c r="E433" s="1">
        <f t="shared" si="12"/>
        <v>0</v>
      </c>
      <c r="F433" s="1">
        <f t="shared" si="13"/>
        <v>1</v>
      </c>
    </row>
    <row r="434" spans="2:6">
      <c r="B434" s="1">
        <v>432</v>
      </c>
      <c r="C434" s="1" t="s">
        <v>33</v>
      </c>
      <c r="D434" s="1" t="s">
        <v>33</v>
      </c>
      <c r="E434" s="1">
        <f t="shared" si="12"/>
        <v>1</v>
      </c>
      <c r="F434" s="1">
        <f t="shared" si="13"/>
        <v>1</v>
      </c>
    </row>
    <row r="435" spans="2:6">
      <c r="B435" s="1">
        <v>433</v>
      </c>
      <c r="C435" s="1" t="s">
        <v>33</v>
      </c>
      <c r="D435" s="1" t="s">
        <v>33</v>
      </c>
      <c r="E435" s="1">
        <f t="shared" si="12"/>
        <v>1</v>
      </c>
      <c r="F435" s="1">
        <f t="shared" si="13"/>
        <v>1</v>
      </c>
    </row>
    <row r="436" spans="2:6">
      <c r="B436" s="1">
        <v>434</v>
      </c>
      <c r="C436" s="1" t="s">
        <v>33</v>
      </c>
      <c r="D436" s="1" t="s">
        <v>33</v>
      </c>
      <c r="E436" s="1">
        <f t="shared" si="12"/>
        <v>1</v>
      </c>
      <c r="F436" s="1">
        <f t="shared" si="13"/>
        <v>1</v>
      </c>
    </row>
    <row r="437" spans="2:6">
      <c r="B437" s="1">
        <v>435</v>
      </c>
      <c r="C437" s="1" t="s">
        <v>29</v>
      </c>
      <c r="D437" s="1" t="s">
        <v>33</v>
      </c>
      <c r="E437" s="1">
        <f t="shared" si="12"/>
        <v>0</v>
      </c>
      <c r="F437" s="1">
        <f t="shared" si="13"/>
        <v>1</v>
      </c>
    </row>
    <row r="438" spans="2:6">
      <c r="B438" s="1">
        <v>436</v>
      </c>
      <c r="C438" s="1" t="s">
        <v>33</v>
      </c>
      <c r="D438" s="1" t="s">
        <v>33</v>
      </c>
      <c r="E438" s="1">
        <f t="shared" si="12"/>
        <v>1</v>
      </c>
      <c r="F438" s="1">
        <f t="shared" si="13"/>
        <v>1</v>
      </c>
    </row>
    <row r="439" spans="2:6">
      <c r="B439" s="1">
        <v>437</v>
      </c>
      <c r="C439" s="1" t="s">
        <v>29</v>
      </c>
      <c r="D439" s="1" t="s">
        <v>33</v>
      </c>
      <c r="E439" s="1">
        <f t="shared" si="12"/>
        <v>0</v>
      </c>
      <c r="F439" s="1">
        <f t="shared" si="13"/>
        <v>1</v>
      </c>
    </row>
    <row r="440" spans="2:6">
      <c r="B440" s="1">
        <v>438</v>
      </c>
      <c r="C440" s="1" t="s">
        <v>33</v>
      </c>
      <c r="D440" s="1" t="s">
        <v>33</v>
      </c>
      <c r="E440" s="1">
        <f t="shared" si="12"/>
        <v>1</v>
      </c>
      <c r="F440" s="1">
        <f t="shared" si="13"/>
        <v>1</v>
      </c>
    </row>
    <row r="441" spans="2:6">
      <c r="B441" s="1">
        <v>439</v>
      </c>
      <c r="C441" s="1" t="s">
        <v>29</v>
      </c>
      <c r="D441" s="1" t="s">
        <v>33</v>
      </c>
      <c r="E441" s="1">
        <f t="shared" si="12"/>
        <v>0</v>
      </c>
      <c r="F441" s="1">
        <f t="shared" si="13"/>
        <v>1</v>
      </c>
    </row>
    <row r="442" spans="2:6">
      <c r="B442" s="1">
        <v>440</v>
      </c>
      <c r="C442" s="1" t="s">
        <v>29</v>
      </c>
      <c r="D442" s="1" t="s">
        <v>33</v>
      </c>
      <c r="E442" s="1">
        <f t="shared" si="12"/>
        <v>0</v>
      </c>
      <c r="F442" s="1">
        <f t="shared" si="13"/>
        <v>1</v>
      </c>
    </row>
    <row r="443" spans="2:6">
      <c r="B443" s="1">
        <v>441</v>
      </c>
      <c r="C443" s="1" t="s">
        <v>33</v>
      </c>
      <c r="D443" s="1" t="s">
        <v>33</v>
      </c>
      <c r="E443" s="1">
        <f t="shared" si="12"/>
        <v>1</v>
      </c>
      <c r="F443" s="1">
        <f t="shared" si="13"/>
        <v>1</v>
      </c>
    </row>
    <row r="444" spans="2:6">
      <c r="B444" s="1">
        <v>442</v>
      </c>
      <c r="C444" s="1" t="s">
        <v>29</v>
      </c>
      <c r="D444" s="1" t="s">
        <v>33</v>
      </c>
      <c r="E444" s="1">
        <f t="shared" si="12"/>
        <v>0</v>
      </c>
      <c r="F444" s="1">
        <f t="shared" si="13"/>
        <v>1</v>
      </c>
    </row>
    <row r="445" spans="2:6">
      <c r="B445" s="1">
        <v>443</v>
      </c>
      <c r="C445" s="1" t="s">
        <v>33</v>
      </c>
      <c r="D445" s="1" t="s">
        <v>33</v>
      </c>
      <c r="E445" s="1">
        <f t="shared" si="12"/>
        <v>1</v>
      </c>
      <c r="F445" s="1">
        <f t="shared" si="13"/>
        <v>1</v>
      </c>
    </row>
    <row r="446" spans="2:6">
      <c r="B446" s="1">
        <v>444</v>
      </c>
      <c r="C446" s="1" t="s">
        <v>29</v>
      </c>
      <c r="D446" s="1" t="s">
        <v>33</v>
      </c>
      <c r="E446" s="1">
        <f t="shared" si="12"/>
        <v>0</v>
      </c>
      <c r="F446" s="1">
        <f t="shared" si="13"/>
        <v>1</v>
      </c>
    </row>
    <row r="447" spans="2:6">
      <c r="B447" s="1">
        <v>445</v>
      </c>
      <c r="C447" s="1" t="s">
        <v>33</v>
      </c>
      <c r="D447" s="1" t="s">
        <v>33</v>
      </c>
      <c r="E447" s="1">
        <f t="shared" si="12"/>
        <v>1</v>
      </c>
      <c r="F447" s="1">
        <f t="shared" si="13"/>
        <v>1</v>
      </c>
    </row>
    <row r="448" spans="2:6">
      <c r="B448" s="1">
        <v>446</v>
      </c>
      <c r="C448" s="1" t="s">
        <v>29</v>
      </c>
      <c r="D448" s="1" t="s">
        <v>33</v>
      </c>
      <c r="E448" s="1">
        <f t="shared" si="12"/>
        <v>0</v>
      </c>
      <c r="F448" s="1">
        <f t="shared" si="13"/>
        <v>1</v>
      </c>
    </row>
    <row r="449" spans="2:6">
      <c r="B449" s="1">
        <v>447</v>
      </c>
      <c r="C449" s="1" t="s">
        <v>33</v>
      </c>
      <c r="D449" s="1" t="s">
        <v>33</v>
      </c>
      <c r="E449" s="1">
        <f t="shared" si="12"/>
        <v>1</v>
      </c>
      <c r="F449" s="1">
        <f t="shared" si="13"/>
        <v>1</v>
      </c>
    </row>
    <row r="450" spans="2:6">
      <c r="B450" s="1">
        <v>448</v>
      </c>
      <c r="C450" s="1" t="s">
        <v>29</v>
      </c>
      <c r="D450" s="1" t="s">
        <v>33</v>
      </c>
      <c r="E450" s="1">
        <f t="shared" si="12"/>
        <v>0</v>
      </c>
      <c r="F450" s="1">
        <f t="shared" si="13"/>
        <v>1</v>
      </c>
    </row>
    <row r="451" spans="2:6">
      <c r="B451" s="1">
        <v>449</v>
      </c>
      <c r="C451" s="1" t="s">
        <v>33</v>
      </c>
      <c r="D451" s="1" t="s">
        <v>33</v>
      </c>
      <c r="E451" s="1">
        <f t="shared" si="12"/>
        <v>1</v>
      </c>
      <c r="F451" s="1">
        <f t="shared" si="13"/>
        <v>1</v>
      </c>
    </row>
    <row r="452" spans="2:6">
      <c r="B452" s="1">
        <v>450</v>
      </c>
      <c r="C452" s="1" t="s">
        <v>29</v>
      </c>
      <c r="D452" s="1" t="s">
        <v>33</v>
      </c>
      <c r="E452" s="1">
        <f t="shared" ref="E452:E515" si="14">IF(C452="yes",1,0)</f>
        <v>0</v>
      </c>
      <c r="F452" s="1">
        <f t="shared" ref="F452:F515" si="15">IF(D452="yes",1,0)</f>
        <v>1</v>
      </c>
    </row>
    <row r="453" spans="2:6">
      <c r="B453" s="1">
        <v>451</v>
      </c>
      <c r="C453" s="1" t="s">
        <v>33</v>
      </c>
      <c r="D453" s="1" t="s">
        <v>33</v>
      </c>
      <c r="E453" s="1">
        <f t="shared" si="14"/>
        <v>1</v>
      </c>
      <c r="F453" s="1">
        <f t="shared" si="15"/>
        <v>1</v>
      </c>
    </row>
    <row r="454" spans="2:6">
      <c r="B454" s="1">
        <v>452</v>
      </c>
      <c r="C454" s="1" t="s">
        <v>29</v>
      </c>
      <c r="D454" s="1" t="s">
        <v>33</v>
      </c>
      <c r="E454" s="1">
        <f t="shared" si="14"/>
        <v>0</v>
      </c>
      <c r="F454" s="1">
        <f t="shared" si="15"/>
        <v>1</v>
      </c>
    </row>
    <row r="455" spans="2:6">
      <c r="B455" s="1">
        <v>453</v>
      </c>
      <c r="C455" s="1" t="s">
        <v>29</v>
      </c>
      <c r="D455" s="1" t="s">
        <v>33</v>
      </c>
      <c r="E455" s="1">
        <f t="shared" si="14"/>
        <v>0</v>
      </c>
      <c r="F455" s="1">
        <f t="shared" si="15"/>
        <v>1</v>
      </c>
    </row>
    <row r="456" spans="2:6">
      <c r="B456" s="1">
        <v>454</v>
      </c>
      <c r="C456" s="1" t="s">
        <v>33</v>
      </c>
      <c r="D456" s="1" t="s">
        <v>33</v>
      </c>
      <c r="E456" s="1">
        <f t="shared" si="14"/>
        <v>1</v>
      </c>
      <c r="F456" s="1">
        <f t="shared" si="15"/>
        <v>1</v>
      </c>
    </row>
    <row r="457" spans="2:6">
      <c r="B457" s="1">
        <v>455</v>
      </c>
      <c r="C457" s="1" t="s">
        <v>33</v>
      </c>
      <c r="D457" s="1" t="s">
        <v>33</v>
      </c>
      <c r="E457" s="1">
        <f t="shared" si="14"/>
        <v>1</v>
      </c>
      <c r="F457" s="1">
        <f t="shared" si="15"/>
        <v>1</v>
      </c>
    </row>
    <row r="458" spans="2:6">
      <c r="B458" s="1">
        <v>456</v>
      </c>
      <c r="C458" s="1" t="s">
        <v>33</v>
      </c>
      <c r="D458" s="1" t="s">
        <v>33</v>
      </c>
      <c r="E458" s="1">
        <f t="shared" si="14"/>
        <v>1</v>
      </c>
      <c r="F458" s="1">
        <f t="shared" si="15"/>
        <v>1</v>
      </c>
    </row>
    <row r="459" spans="2:6">
      <c r="B459" s="1">
        <v>457</v>
      </c>
      <c r="C459" s="1" t="s">
        <v>29</v>
      </c>
      <c r="D459" s="1" t="s">
        <v>33</v>
      </c>
      <c r="E459" s="1">
        <f t="shared" si="14"/>
        <v>0</v>
      </c>
      <c r="F459" s="1">
        <f t="shared" si="15"/>
        <v>1</v>
      </c>
    </row>
    <row r="460" spans="2:6">
      <c r="B460" s="1">
        <v>458</v>
      </c>
      <c r="C460" s="1" t="s">
        <v>33</v>
      </c>
      <c r="D460" s="1" t="s">
        <v>33</v>
      </c>
      <c r="E460" s="1">
        <f t="shared" si="14"/>
        <v>1</v>
      </c>
      <c r="F460" s="1">
        <f t="shared" si="15"/>
        <v>1</v>
      </c>
    </row>
    <row r="461" spans="2:6">
      <c r="B461" s="1">
        <v>459</v>
      </c>
      <c r="C461" s="1" t="s">
        <v>29</v>
      </c>
      <c r="D461" s="1" t="s">
        <v>33</v>
      </c>
      <c r="E461" s="1">
        <f t="shared" si="14"/>
        <v>0</v>
      </c>
      <c r="F461" s="1">
        <f t="shared" si="15"/>
        <v>1</v>
      </c>
    </row>
    <row r="462" spans="2:6">
      <c r="B462" s="1">
        <v>460</v>
      </c>
      <c r="C462" s="1" t="s">
        <v>33</v>
      </c>
      <c r="D462" s="1" t="s">
        <v>33</v>
      </c>
      <c r="E462" s="1">
        <f t="shared" si="14"/>
        <v>1</v>
      </c>
      <c r="F462" s="1">
        <f t="shared" si="15"/>
        <v>1</v>
      </c>
    </row>
    <row r="463" spans="2:6">
      <c r="B463" s="1">
        <v>461</v>
      </c>
      <c r="C463" s="1" t="s">
        <v>29</v>
      </c>
      <c r="D463" s="1" t="s">
        <v>33</v>
      </c>
      <c r="E463" s="1">
        <f t="shared" si="14"/>
        <v>0</v>
      </c>
      <c r="F463" s="1">
        <f t="shared" si="15"/>
        <v>1</v>
      </c>
    </row>
    <row r="464" spans="2:6">
      <c r="B464" s="1">
        <v>462</v>
      </c>
      <c r="C464" s="1" t="s">
        <v>29</v>
      </c>
      <c r="D464" s="1" t="s">
        <v>33</v>
      </c>
      <c r="E464" s="1">
        <f t="shared" si="14"/>
        <v>0</v>
      </c>
      <c r="F464" s="1">
        <f t="shared" si="15"/>
        <v>1</v>
      </c>
    </row>
    <row r="465" spans="2:6">
      <c r="B465" s="1">
        <v>463</v>
      </c>
      <c r="C465" s="1" t="s">
        <v>29</v>
      </c>
      <c r="D465" s="1" t="s">
        <v>33</v>
      </c>
      <c r="E465" s="1">
        <f t="shared" si="14"/>
        <v>0</v>
      </c>
      <c r="F465" s="1">
        <f t="shared" si="15"/>
        <v>1</v>
      </c>
    </row>
    <row r="466" spans="2:6">
      <c r="B466" s="1">
        <v>464</v>
      </c>
      <c r="C466" s="1" t="s">
        <v>29</v>
      </c>
      <c r="D466" s="1" t="s">
        <v>33</v>
      </c>
      <c r="E466" s="1">
        <f t="shared" si="14"/>
        <v>0</v>
      </c>
      <c r="F466" s="1">
        <f t="shared" si="15"/>
        <v>1</v>
      </c>
    </row>
    <row r="467" spans="2:6">
      <c r="B467" s="1">
        <v>465</v>
      </c>
      <c r="C467" s="1" t="s">
        <v>33</v>
      </c>
      <c r="D467" s="1" t="s">
        <v>33</v>
      </c>
      <c r="E467" s="1">
        <f t="shared" si="14"/>
        <v>1</v>
      </c>
      <c r="F467" s="1">
        <f t="shared" si="15"/>
        <v>1</v>
      </c>
    </row>
    <row r="468" spans="2:6">
      <c r="B468" s="1">
        <v>466</v>
      </c>
      <c r="C468" s="1" t="s">
        <v>33</v>
      </c>
      <c r="D468" s="1" t="s">
        <v>33</v>
      </c>
      <c r="E468" s="1">
        <f t="shared" si="14"/>
        <v>1</v>
      </c>
      <c r="F468" s="1">
        <f t="shared" si="15"/>
        <v>1</v>
      </c>
    </row>
    <row r="469" spans="2:6">
      <c r="B469" s="1">
        <v>467</v>
      </c>
      <c r="C469" s="1" t="s">
        <v>33</v>
      </c>
      <c r="D469" s="1" t="s">
        <v>33</v>
      </c>
      <c r="E469" s="1">
        <f t="shared" si="14"/>
        <v>1</v>
      </c>
      <c r="F469" s="1">
        <f t="shared" si="15"/>
        <v>1</v>
      </c>
    </row>
    <row r="470" spans="2:6">
      <c r="B470" s="1">
        <v>468</v>
      </c>
      <c r="C470" s="1" t="s">
        <v>29</v>
      </c>
      <c r="D470" s="1" t="s">
        <v>33</v>
      </c>
      <c r="E470" s="1">
        <f t="shared" si="14"/>
        <v>0</v>
      </c>
      <c r="F470" s="1">
        <f t="shared" si="15"/>
        <v>1</v>
      </c>
    </row>
    <row r="471" spans="2:6">
      <c r="B471" s="1">
        <v>469</v>
      </c>
      <c r="C471" s="1" t="s">
        <v>33</v>
      </c>
      <c r="D471" s="1" t="s">
        <v>33</v>
      </c>
      <c r="E471" s="1">
        <f t="shared" si="14"/>
        <v>1</v>
      </c>
      <c r="F471" s="1">
        <f t="shared" si="15"/>
        <v>1</v>
      </c>
    </row>
    <row r="472" spans="2:6">
      <c r="B472" s="1">
        <v>470</v>
      </c>
      <c r="C472" s="1" t="s">
        <v>33</v>
      </c>
      <c r="D472" s="1" t="s">
        <v>33</v>
      </c>
      <c r="E472" s="1">
        <f t="shared" si="14"/>
        <v>1</v>
      </c>
      <c r="F472" s="1">
        <f t="shared" si="15"/>
        <v>1</v>
      </c>
    </row>
    <row r="473" spans="2:6">
      <c r="B473" s="1">
        <v>471</v>
      </c>
      <c r="C473" s="1" t="s">
        <v>33</v>
      </c>
      <c r="D473" s="1" t="s">
        <v>33</v>
      </c>
      <c r="E473" s="1">
        <f t="shared" si="14"/>
        <v>1</v>
      </c>
      <c r="F473" s="1">
        <f t="shared" si="15"/>
        <v>1</v>
      </c>
    </row>
    <row r="474" spans="2:6">
      <c r="B474" s="1">
        <v>472</v>
      </c>
      <c r="C474" s="1" t="s">
        <v>29</v>
      </c>
      <c r="D474" s="1" t="s">
        <v>33</v>
      </c>
      <c r="E474" s="1">
        <f t="shared" si="14"/>
        <v>0</v>
      </c>
      <c r="F474" s="1">
        <f t="shared" si="15"/>
        <v>1</v>
      </c>
    </row>
    <row r="475" spans="2:6">
      <c r="B475" s="1">
        <v>473</v>
      </c>
      <c r="C475" s="1" t="s">
        <v>29</v>
      </c>
      <c r="D475" s="1" t="s">
        <v>33</v>
      </c>
      <c r="E475" s="1">
        <f t="shared" si="14"/>
        <v>0</v>
      </c>
      <c r="F475" s="1">
        <f t="shared" si="15"/>
        <v>1</v>
      </c>
    </row>
    <row r="476" spans="2:6">
      <c r="B476" s="1">
        <v>474</v>
      </c>
      <c r="C476" s="1" t="s">
        <v>33</v>
      </c>
      <c r="D476" s="1" t="s">
        <v>33</v>
      </c>
      <c r="E476" s="1">
        <f t="shared" si="14"/>
        <v>1</v>
      </c>
      <c r="F476" s="1">
        <f t="shared" si="15"/>
        <v>1</v>
      </c>
    </row>
    <row r="477" spans="2:6">
      <c r="B477" s="1">
        <v>475</v>
      </c>
      <c r="C477" s="1" t="s">
        <v>29</v>
      </c>
      <c r="D477" s="1" t="s">
        <v>33</v>
      </c>
      <c r="E477" s="1">
        <f t="shared" si="14"/>
        <v>0</v>
      </c>
      <c r="F477" s="1">
        <f t="shared" si="15"/>
        <v>1</v>
      </c>
    </row>
    <row r="478" spans="2:6">
      <c r="B478" s="1">
        <v>476</v>
      </c>
      <c r="C478" s="1" t="s">
        <v>29</v>
      </c>
      <c r="D478" s="1" t="s">
        <v>33</v>
      </c>
      <c r="E478" s="1">
        <f t="shared" si="14"/>
        <v>0</v>
      </c>
      <c r="F478" s="1">
        <f t="shared" si="15"/>
        <v>1</v>
      </c>
    </row>
    <row r="479" spans="2:6">
      <c r="B479" s="1">
        <v>477</v>
      </c>
      <c r="C479" s="1" t="s">
        <v>29</v>
      </c>
      <c r="D479" s="1" t="s">
        <v>33</v>
      </c>
      <c r="E479" s="1">
        <f t="shared" si="14"/>
        <v>0</v>
      </c>
      <c r="F479" s="1">
        <f t="shared" si="15"/>
        <v>1</v>
      </c>
    </row>
    <row r="480" spans="2:6">
      <c r="B480" s="1">
        <v>478</v>
      </c>
      <c r="C480" s="1" t="s">
        <v>29</v>
      </c>
      <c r="D480" s="1" t="s">
        <v>33</v>
      </c>
      <c r="E480" s="1">
        <f t="shared" si="14"/>
        <v>0</v>
      </c>
      <c r="F480" s="1">
        <f t="shared" si="15"/>
        <v>1</v>
      </c>
    </row>
    <row r="481" spans="2:6">
      <c r="B481" s="1">
        <v>479</v>
      </c>
      <c r="C481" s="1" t="s">
        <v>29</v>
      </c>
      <c r="D481" s="1" t="s">
        <v>33</v>
      </c>
      <c r="E481" s="1">
        <f t="shared" si="14"/>
        <v>0</v>
      </c>
      <c r="F481" s="1">
        <f t="shared" si="15"/>
        <v>1</v>
      </c>
    </row>
    <row r="482" spans="2:6">
      <c r="B482" s="1">
        <v>480</v>
      </c>
      <c r="C482" s="1" t="s">
        <v>33</v>
      </c>
      <c r="D482" s="1" t="s">
        <v>33</v>
      </c>
      <c r="E482" s="1">
        <f t="shared" si="14"/>
        <v>1</v>
      </c>
      <c r="F482" s="1">
        <f t="shared" si="15"/>
        <v>1</v>
      </c>
    </row>
    <row r="483" spans="2:6">
      <c r="B483" s="1">
        <v>481</v>
      </c>
      <c r="C483" s="1" t="s">
        <v>29</v>
      </c>
      <c r="D483" s="1" t="s">
        <v>33</v>
      </c>
      <c r="E483" s="1">
        <f t="shared" si="14"/>
        <v>0</v>
      </c>
      <c r="F483" s="1">
        <f t="shared" si="15"/>
        <v>1</v>
      </c>
    </row>
    <row r="484" spans="2:6">
      <c r="B484" s="1">
        <v>482</v>
      </c>
      <c r="C484" s="1" t="s">
        <v>29</v>
      </c>
      <c r="D484" s="1" t="s">
        <v>33</v>
      </c>
      <c r="E484" s="1">
        <f t="shared" si="14"/>
        <v>0</v>
      </c>
      <c r="F484" s="1">
        <f t="shared" si="15"/>
        <v>1</v>
      </c>
    </row>
    <row r="485" spans="2:6">
      <c r="B485" s="1">
        <v>483</v>
      </c>
      <c r="C485" s="1" t="s">
        <v>33</v>
      </c>
      <c r="D485" s="1" t="s">
        <v>33</v>
      </c>
      <c r="E485" s="1">
        <f t="shared" si="14"/>
        <v>1</v>
      </c>
      <c r="F485" s="1">
        <f t="shared" si="15"/>
        <v>1</v>
      </c>
    </row>
    <row r="486" spans="2:6">
      <c r="B486" s="1">
        <v>484</v>
      </c>
      <c r="C486" s="1" t="s">
        <v>29</v>
      </c>
      <c r="D486" s="1" t="s">
        <v>33</v>
      </c>
      <c r="E486" s="1">
        <f t="shared" si="14"/>
        <v>0</v>
      </c>
      <c r="F486" s="1">
        <f t="shared" si="15"/>
        <v>1</v>
      </c>
    </row>
    <row r="487" spans="2:6">
      <c r="B487" s="1">
        <v>485</v>
      </c>
      <c r="C487" s="1" t="s">
        <v>33</v>
      </c>
      <c r="D487" s="1" t="s">
        <v>33</v>
      </c>
      <c r="E487" s="1">
        <f t="shared" si="14"/>
        <v>1</v>
      </c>
      <c r="F487" s="1">
        <f t="shared" si="15"/>
        <v>1</v>
      </c>
    </row>
    <row r="488" spans="2:6">
      <c r="B488" s="1">
        <v>486</v>
      </c>
      <c r="C488" s="1" t="s">
        <v>33</v>
      </c>
      <c r="D488" s="1" t="s">
        <v>33</v>
      </c>
      <c r="E488" s="1">
        <f t="shared" si="14"/>
        <v>1</v>
      </c>
      <c r="F488" s="1">
        <f t="shared" si="15"/>
        <v>1</v>
      </c>
    </row>
    <row r="489" spans="2:6">
      <c r="B489" s="1">
        <v>487</v>
      </c>
      <c r="C489" s="1" t="s">
        <v>33</v>
      </c>
      <c r="D489" s="1" t="s">
        <v>33</v>
      </c>
      <c r="E489" s="1">
        <f t="shared" si="14"/>
        <v>1</v>
      </c>
      <c r="F489" s="1">
        <f t="shared" si="15"/>
        <v>1</v>
      </c>
    </row>
    <row r="490" spans="2:6">
      <c r="B490" s="1">
        <v>488</v>
      </c>
      <c r="C490" s="1" t="s">
        <v>33</v>
      </c>
      <c r="D490" s="1" t="s">
        <v>33</v>
      </c>
      <c r="E490" s="1">
        <f t="shared" si="14"/>
        <v>1</v>
      </c>
      <c r="F490" s="1">
        <f t="shared" si="15"/>
        <v>1</v>
      </c>
    </row>
    <row r="491" spans="2:6">
      <c r="B491" s="1">
        <v>489</v>
      </c>
      <c r="C491" s="1" t="s">
        <v>29</v>
      </c>
      <c r="D491" s="1" t="s">
        <v>66</v>
      </c>
      <c r="E491" s="1">
        <f t="shared" si="14"/>
        <v>0</v>
      </c>
      <c r="F491" s="1">
        <f t="shared" si="15"/>
        <v>0</v>
      </c>
    </row>
    <row r="492" spans="2:6">
      <c r="B492" s="1">
        <v>490</v>
      </c>
      <c r="C492" s="1" t="s">
        <v>29</v>
      </c>
      <c r="D492" s="1" t="s">
        <v>33</v>
      </c>
      <c r="E492" s="1">
        <f t="shared" si="14"/>
        <v>0</v>
      </c>
      <c r="F492" s="1">
        <f t="shared" si="15"/>
        <v>1</v>
      </c>
    </row>
    <row r="493" spans="2:6">
      <c r="B493" s="1">
        <v>491</v>
      </c>
      <c r="C493" s="1" t="s">
        <v>29</v>
      </c>
      <c r="D493" s="1" t="s">
        <v>33</v>
      </c>
      <c r="E493" s="1">
        <f t="shared" si="14"/>
        <v>0</v>
      </c>
      <c r="F493" s="1">
        <f t="shared" si="15"/>
        <v>1</v>
      </c>
    </row>
    <row r="494" spans="2:6">
      <c r="B494" s="1">
        <v>492</v>
      </c>
      <c r="C494" s="1" t="s">
        <v>33</v>
      </c>
      <c r="D494" s="1" t="s">
        <v>33</v>
      </c>
      <c r="E494" s="1">
        <f t="shared" si="14"/>
        <v>1</v>
      </c>
      <c r="F494" s="1">
        <f t="shared" si="15"/>
        <v>1</v>
      </c>
    </row>
    <row r="495" spans="2:6">
      <c r="B495" s="1">
        <v>493</v>
      </c>
      <c r="C495" s="1" t="s">
        <v>29</v>
      </c>
      <c r="D495" s="1" t="s">
        <v>33</v>
      </c>
      <c r="E495" s="1">
        <f t="shared" si="14"/>
        <v>0</v>
      </c>
      <c r="F495" s="1">
        <f t="shared" si="15"/>
        <v>1</v>
      </c>
    </row>
    <row r="496" spans="2:6">
      <c r="B496" s="1">
        <v>494</v>
      </c>
      <c r="C496" s="1" t="s">
        <v>29</v>
      </c>
      <c r="D496" s="1" t="s">
        <v>33</v>
      </c>
      <c r="E496" s="1">
        <f t="shared" si="14"/>
        <v>0</v>
      </c>
      <c r="F496" s="1">
        <f t="shared" si="15"/>
        <v>1</v>
      </c>
    </row>
    <row r="497" spans="2:6">
      <c r="B497" s="1">
        <v>495</v>
      </c>
      <c r="C497" s="1" t="s">
        <v>29</v>
      </c>
      <c r="D497" s="1" t="s">
        <v>66</v>
      </c>
      <c r="E497" s="1">
        <f t="shared" si="14"/>
        <v>0</v>
      </c>
      <c r="F497" s="1">
        <f t="shared" si="15"/>
        <v>0</v>
      </c>
    </row>
    <row r="498" spans="2:6">
      <c r="B498" s="1">
        <v>496</v>
      </c>
      <c r="C498" s="1" t="s">
        <v>29</v>
      </c>
      <c r="D498" s="1" t="s">
        <v>33</v>
      </c>
      <c r="E498" s="1">
        <f t="shared" si="14"/>
        <v>0</v>
      </c>
      <c r="F498" s="1">
        <f t="shared" si="15"/>
        <v>1</v>
      </c>
    </row>
    <row r="499" spans="2:6">
      <c r="B499" s="1">
        <v>497</v>
      </c>
      <c r="C499" s="1" t="s">
        <v>33</v>
      </c>
      <c r="D499" s="1" t="s">
        <v>33</v>
      </c>
      <c r="E499" s="1">
        <f t="shared" si="14"/>
        <v>1</v>
      </c>
      <c r="F499" s="1">
        <f t="shared" si="15"/>
        <v>1</v>
      </c>
    </row>
    <row r="500" spans="2:6">
      <c r="B500" s="1">
        <v>498</v>
      </c>
      <c r="C500" s="1" t="s">
        <v>29</v>
      </c>
      <c r="D500" s="1" t="s">
        <v>33</v>
      </c>
      <c r="E500" s="1">
        <f t="shared" si="14"/>
        <v>0</v>
      </c>
      <c r="F500" s="1">
        <f t="shared" si="15"/>
        <v>1</v>
      </c>
    </row>
    <row r="501" spans="2:6">
      <c r="B501" s="1">
        <v>499</v>
      </c>
      <c r="C501" s="1" t="s">
        <v>29</v>
      </c>
      <c r="D501" s="1" t="s">
        <v>33</v>
      </c>
      <c r="E501" s="1">
        <f t="shared" si="14"/>
        <v>0</v>
      </c>
      <c r="F501" s="1">
        <f t="shared" si="15"/>
        <v>1</v>
      </c>
    </row>
    <row r="502" spans="2:6">
      <c r="B502" s="1">
        <v>500</v>
      </c>
      <c r="C502" s="1" t="s">
        <v>33</v>
      </c>
      <c r="D502" s="1" t="s">
        <v>33</v>
      </c>
      <c r="E502" s="1">
        <f t="shared" si="14"/>
        <v>1</v>
      </c>
      <c r="F502" s="1">
        <f t="shared" si="15"/>
        <v>1</v>
      </c>
    </row>
    <row r="503" spans="2:6">
      <c r="B503" s="1">
        <v>501</v>
      </c>
      <c r="C503" s="1" t="s">
        <v>29</v>
      </c>
      <c r="D503" s="1" t="s">
        <v>33</v>
      </c>
      <c r="E503" s="1">
        <f t="shared" si="14"/>
        <v>0</v>
      </c>
      <c r="F503" s="1">
        <f t="shared" si="15"/>
        <v>1</v>
      </c>
    </row>
    <row r="504" spans="2:6">
      <c r="B504" s="1">
        <v>502</v>
      </c>
      <c r="C504" s="1" t="s">
        <v>29</v>
      </c>
      <c r="D504" s="1" t="s">
        <v>33</v>
      </c>
      <c r="E504" s="1">
        <f t="shared" si="14"/>
        <v>0</v>
      </c>
      <c r="F504" s="1">
        <f t="shared" si="15"/>
        <v>1</v>
      </c>
    </row>
    <row r="505" spans="2:6">
      <c r="B505" s="1">
        <v>503</v>
      </c>
      <c r="C505" s="1" t="s">
        <v>29</v>
      </c>
      <c r="D505" s="1" t="s">
        <v>33</v>
      </c>
      <c r="E505" s="1">
        <f t="shared" si="14"/>
        <v>0</v>
      </c>
      <c r="F505" s="1">
        <f t="shared" si="15"/>
        <v>1</v>
      </c>
    </row>
    <row r="506" spans="2:6">
      <c r="B506" s="1">
        <v>504</v>
      </c>
      <c r="C506" s="1" t="s">
        <v>29</v>
      </c>
      <c r="D506" s="1" t="s">
        <v>33</v>
      </c>
      <c r="E506" s="1">
        <f t="shared" si="14"/>
        <v>0</v>
      </c>
      <c r="F506" s="1">
        <f t="shared" si="15"/>
        <v>1</v>
      </c>
    </row>
    <row r="507" spans="2:6">
      <c r="B507" s="1">
        <v>505</v>
      </c>
      <c r="C507" s="1" t="s">
        <v>29</v>
      </c>
      <c r="D507" s="1" t="s">
        <v>33</v>
      </c>
      <c r="E507" s="1">
        <f t="shared" si="14"/>
        <v>0</v>
      </c>
      <c r="F507" s="1">
        <f t="shared" si="15"/>
        <v>1</v>
      </c>
    </row>
    <row r="508" spans="2:6">
      <c r="B508" s="1">
        <v>506</v>
      </c>
      <c r="C508" s="1" t="s">
        <v>29</v>
      </c>
      <c r="D508" s="1" t="s">
        <v>33</v>
      </c>
      <c r="E508" s="1">
        <f t="shared" si="14"/>
        <v>0</v>
      </c>
      <c r="F508" s="1">
        <f t="shared" si="15"/>
        <v>1</v>
      </c>
    </row>
    <row r="509" spans="2:6">
      <c r="B509" s="1">
        <v>507</v>
      </c>
      <c r="C509" s="1" t="s">
        <v>33</v>
      </c>
      <c r="D509" s="1" t="s">
        <v>33</v>
      </c>
      <c r="E509" s="1">
        <f t="shared" si="14"/>
        <v>1</v>
      </c>
      <c r="F509" s="1">
        <f t="shared" si="15"/>
        <v>1</v>
      </c>
    </row>
    <row r="510" spans="2:6">
      <c r="B510" s="1">
        <v>508</v>
      </c>
      <c r="C510" s="1" t="s">
        <v>33</v>
      </c>
      <c r="D510" s="1" t="s">
        <v>33</v>
      </c>
      <c r="E510" s="1">
        <f t="shared" si="14"/>
        <v>1</v>
      </c>
      <c r="F510" s="1">
        <f t="shared" si="15"/>
        <v>1</v>
      </c>
    </row>
    <row r="511" spans="2:6">
      <c r="B511" s="1">
        <v>509</v>
      </c>
      <c r="C511" s="1" t="s">
        <v>29</v>
      </c>
      <c r="D511" s="1" t="s">
        <v>33</v>
      </c>
      <c r="E511" s="1">
        <f t="shared" si="14"/>
        <v>0</v>
      </c>
      <c r="F511" s="1">
        <f t="shared" si="15"/>
        <v>1</v>
      </c>
    </row>
    <row r="512" spans="2:6">
      <c r="B512" s="1">
        <v>510</v>
      </c>
      <c r="C512" s="1" t="s">
        <v>33</v>
      </c>
      <c r="D512" s="1" t="s">
        <v>33</v>
      </c>
      <c r="E512" s="1">
        <f t="shared" si="14"/>
        <v>1</v>
      </c>
      <c r="F512" s="1">
        <f t="shared" si="15"/>
        <v>1</v>
      </c>
    </row>
    <row r="513" spans="2:6">
      <c r="B513" s="1">
        <v>511</v>
      </c>
      <c r="C513" s="1" t="s">
        <v>29</v>
      </c>
      <c r="D513" s="1" t="s">
        <v>33</v>
      </c>
      <c r="E513" s="1">
        <f t="shared" si="14"/>
        <v>0</v>
      </c>
      <c r="F513" s="1">
        <f t="shared" si="15"/>
        <v>1</v>
      </c>
    </row>
    <row r="514" spans="2:6">
      <c r="B514" s="1">
        <v>512</v>
      </c>
      <c r="C514" s="1" t="s">
        <v>33</v>
      </c>
      <c r="D514" s="1" t="s">
        <v>33</v>
      </c>
      <c r="E514" s="1">
        <f t="shared" si="14"/>
        <v>1</v>
      </c>
      <c r="F514" s="1">
        <f t="shared" si="15"/>
        <v>1</v>
      </c>
    </row>
    <row r="515" spans="2:6">
      <c r="B515" s="1">
        <v>513</v>
      </c>
      <c r="C515" s="1" t="s">
        <v>33</v>
      </c>
      <c r="D515" s="1" t="s">
        <v>33</v>
      </c>
      <c r="E515" s="1">
        <f t="shared" si="14"/>
        <v>1</v>
      </c>
      <c r="F515" s="1">
        <f t="shared" si="15"/>
        <v>1</v>
      </c>
    </row>
    <row r="516" spans="2:6">
      <c r="B516" s="1">
        <v>514</v>
      </c>
      <c r="C516" s="1" t="s">
        <v>29</v>
      </c>
      <c r="D516" s="1" t="s">
        <v>33</v>
      </c>
      <c r="E516" s="1">
        <f t="shared" ref="E516:E579" si="16">IF(C516="yes",1,0)</f>
        <v>0</v>
      </c>
      <c r="F516" s="1">
        <f t="shared" ref="F516:F579" si="17">IF(D516="yes",1,0)</f>
        <v>1</v>
      </c>
    </row>
    <row r="517" spans="2:6">
      <c r="B517" s="1">
        <v>515</v>
      </c>
      <c r="C517" s="1" t="s">
        <v>29</v>
      </c>
      <c r="D517" s="1" t="s">
        <v>33</v>
      </c>
      <c r="E517" s="1">
        <f t="shared" si="16"/>
        <v>0</v>
      </c>
      <c r="F517" s="1">
        <f t="shared" si="17"/>
        <v>1</v>
      </c>
    </row>
    <row r="518" spans="2:6">
      <c r="B518" s="1">
        <v>516</v>
      </c>
      <c r="C518" s="1" t="s">
        <v>29</v>
      </c>
      <c r="D518" s="1" t="s">
        <v>66</v>
      </c>
      <c r="E518" s="1">
        <f t="shared" si="16"/>
        <v>0</v>
      </c>
      <c r="F518" s="1">
        <f t="shared" si="17"/>
        <v>0</v>
      </c>
    </row>
    <row r="519" spans="2:6">
      <c r="B519" s="1">
        <v>517</v>
      </c>
      <c r="C519" s="1" t="s">
        <v>29</v>
      </c>
      <c r="D519" s="1" t="s">
        <v>66</v>
      </c>
      <c r="E519" s="1">
        <f t="shared" si="16"/>
        <v>0</v>
      </c>
      <c r="F519" s="1">
        <f t="shared" si="17"/>
        <v>0</v>
      </c>
    </row>
    <row r="520" spans="2:6">
      <c r="B520" s="1">
        <v>518</v>
      </c>
      <c r="C520" s="1" t="s">
        <v>33</v>
      </c>
      <c r="D520" s="1" t="s">
        <v>33</v>
      </c>
      <c r="E520" s="1">
        <f t="shared" si="16"/>
        <v>1</v>
      </c>
      <c r="F520" s="1">
        <f t="shared" si="17"/>
        <v>1</v>
      </c>
    </row>
    <row r="521" spans="2:6">
      <c r="B521" s="1">
        <v>519</v>
      </c>
      <c r="C521" s="1" t="s">
        <v>33</v>
      </c>
      <c r="D521" s="1" t="s">
        <v>33</v>
      </c>
      <c r="E521" s="1">
        <f t="shared" si="16"/>
        <v>1</v>
      </c>
      <c r="F521" s="1">
        <f t="shared" si="17"/>
        <v>1</v>
      </c>
    </row>
    <row r="522" spans="2:6">
      <c r="B522" s="1">
        <v>520</v>
      </c>
      <c r="C522" s="1" t="s">
        <v>29</v>
      </c>
      <c r="D522" s="1" t="s">
        <v>33</v>
      </c>
      <c r="E522" s="1">
        <f t="shared" si="16"/>
        <v>0</v>
      </c>
      <c r="F522" s="1">
        <f t="shared" si="17"/>
        <v>1</v>
      </c>
    </row>
    <row r="523" spans="2:6">
      <c r="B523" s="1">
        <v>521</v>
      </c>
      <c r="C523" s="1" t="s">
        <v>29</v>
      </c>
      <c r="D523" s="1" t="s">
        <v>33</v>
      </c>
      <c r="E523" s="1">
        <f t="shared" si="16"/>
        <v>0</v>
      </c>
      <c r="F523" s="1">
        <f t="shared" si="17"/>
        <v>1</v>
      </c>
    </row>
    <row r="524" spans="2:6">
      <c r="B524" s="1">
        <v>522</v>
      </c>
      <c r="C524" s="1" t="s">
        <v>29</v>
      </c>
      <c r="D524" s="1" t="s">
        <v>33</v>
      </c>
      <c r="E524" s="1">
        <f t="shared" si="16"/>
        <v>0</v>
      </c>
      <c r="F524" s="1">
        <f t="shared" si="17"/>
        <v>1</v>
      </c>
    </row>
    <row r="525" spans="2:6">
      <c r="B525" s="1">
        <v>523</v>
      </c>
      <c r="C525" s="1" t="s">
        <v>29</v>
      </c>
      <c r="D525" s="1" t="s">
        <v>33</v>
      </c>
      <c r="E525" s="1">
        <f t="shared" si="16"/>
        <v>0</v>
      </c>
      <c r="F525" s="1">
        <f t="shared" si="17"/>
        <v>1</v>
      </c>
    </row>
    <row r="526" spans="2:6">
      <c r="B526" s="1">
        <v>524</v>
      </c>
      <c r="C526" s="1" t="s">
        <v>29</v>
      </c>
      <c r="D526" s="1" t="s">
        <v>33</v>
      </c>
      <c r="E526" s="1">
        <f t="shared" si="16"/>
        <v>0</v>
      </c>
      <c r="F526" s="1">
        <f t="shared" si="17"/>
        <v>1</v>
      </c>
    </row>
    <row r="527" spans="2:6">
      <c r="B527" s="1">
        <v>525</v>
      </c>
      <c r="C527" s="1" t="s">
        <v>29</v>
      </c>
      <c r="D527" s="1" t="s">
        <v>33</v>
      </c>
      <c r="E527" s="1">
        <f t="shared" si="16"/>
        <v>0</v>
      </c>
      <c r="F527" s="1">
        <f t="shared" si="17"/>
        <v>1</v>
      </c>
    </row>
    <row r="528" spans="2:6">
      <c r="B528" s="1">
        <v>526</v>
      </c>
      <c r="C528" s="1" t="s">
        <v>29</v>
      </c>
      <c r="D528" s="1" t="s">
        <v>33</v>
      </c>
      <c r="E528" s="1">
        <f t="shared" si="16"/>
        <v>0</v>
      </c>
      <c r="F528" s="1">
        <f t="shared" si="17"/>
        <v>1</v>
      </c>
    </row>
    <row r="529" spans="2:6">
      <c r="B529" s="1">
        <v>527</v>
      </c>
      <c r="C529" s="1" t="s">
        <v>29</v>
      </c>
      <c r="D529" s="1" t="s">
        <v>33</v>
      </c>
      <c r="E529" s="1">
        <f t="shared" si="16"/>
        <v>0</v>
      </c>
      <c r="F529" s="1">
        <f t="shared" si="17"/>
        <v>1</v>
      </c>
    </row>
    <row r="530" spans="2:6">
      <c r="B530" s="1">
        <v>528</v>
      </c>
      <c r="C530" s="1" t="s">
        <v>29</v>
      </c>
      <c r="D530" s="1" t="s">
        <v>33</v>
      </c>
      <c r="E530" s="1">
        <f t="shared" si="16"/>
        <v>0</v>
      </c>
      <c r="F530" s="1">
        <f t="shared" si="17"/>
        <v>1</v>
      </c>
    </row>
    <row r="531" spans="2:6">
      <c r="B531" s="1">
        <v>529</v>
      </c>
      <c r="C531" s="1" t="s">
        <v>29</v>
      </c>
      <c r="D531" s="1" t="s">
        <v>33</v>
      </c>
      <c r="E531" s="1">
        <f t="shared" si="16"/>
        <v>0</v>
      </c>
      <c r="F531" s="1">
        <f t="shared" si="17"/>
        <v>1</v>
      </c>
    </row>
    <row r="532" spans="2:6">
      <c r="B532" s="1">
        <v>530</v>
      </c>
      <c r="C532" s="1" t="s">
        <v>33</v>
      </c>
      <c r="D532" s="1" t="s">
        <v>33</v>
      </c>
      <c r="E532" s="1">
        <f t="shared" si="16"/>
        <v>1</v>
      </c>
      <c r="F532" s="1">
        <f t="shared" si="17"/>
        <v>1</v>
      </c>
    </row>
    <row r="533" spans="2:6">
      <c r="B533" s="1">
        <v>531</v>
      </c>
      <c r="C533" s="1" t="s">
        <v>29</v>
      </c>
      <c r="D533" s="1" t="s">
        <v>33</v>
      </c>
      <c r="E533" s="1">
        <f t="shared" si="16"/>
        <v>0</v>
      </c>
      <c r="F533" s="1">
        <f t="shared" si="17"/>
        <v>1</v>
      </c>
    </row>
    <row r="534" spans="2:6">
      <c r="B534" s="1">
        <v>532</v>
      </c>
      <c r="C534" s="1" t="s">
        <v>33</v>
      </c>
      <c r="D534" s="1" t="s">
        <v>33</v>
      </c>
      <c r="E534" s="1">
        <f t="shared" si="16"/>
        <v>1</v>
      </c>
      <c r="F534" s="1">
        <f t="shared" si="17"/>
        <v>1</v>
      </c>
    </row>
    <row r="535" spans="2:6">
      <c r="B535" s="1">
        <v>533</v>
      </c>
      <c r="C535" s="1" t="s">
        <v>29</v>
      </c>
      <c r="D535" s="1" t="s">
        <v>33</v>
      </c>
      <c r="E535" s="1">
        <f t="shared" si="16"/>
        <v>0</v>
      </c>
      <c r="F535" s="1">
        <f t="shared" si="17"/>
        <v>1</v>
      </c>
    </row>
    <row r="536" spans="2:6">
      <c r="B536" s="1">
        <v>534</v>
      </c>
      <c r="C536" s="1" t="s">
        <v>33</v>
      </c>
      <c r="D536" s="1" t="s">
        <v>33</v>
      </c>
      <c r="E536" s="1">
        <f t="shared" si="16"/>
        <v>1</v>
      </c>
      <c r="F536" s="1">
        <f t="shared" si="17"/>
        <v>1</v>
      </c>
    </row>
    <row r="537" spans="2:6">
      <c r="B537" s="1">
        <v>535</v>
      </c>
      <c r="C537" s="1" t="s">
        <v>29</v>
      </c>
      <c r="D537" s="1" t="s">
        <v>33</v>
      </c>
      <c r="E537" s="1">
        <f t="shared" si="16"/>
        <v>0</v>
      </c>
      <c r="F537" s="1">
        <f t="shared" si="17"/>
        <v>1</v>
      </c>
    </row>
    <row r="538" spans="2:6">
      <c r="B538" s="1">
        <v>536</v>
      </c>
      <c r="C538" s="1" t="s">
        <v>29</v>
      </c>
      <c r="D538" s="1" t="s">
        <v>33</v>
      </c>
      <c r="E538" s="1">
        <f t="shared" si="16"/>
        <v>0</v>
      </c>
      <c r="F538" s="1">
        <f t="shared" si="17"/>
        <v>1</v>
      </c>
    </row>
    <row r="539" spans="2:6">
      <c r="B539" s="1">
        <v>537</v>
      </c>
      <c r="C539" s="1" t="s">
        <v>33</v>
      </c>
      <c r="D539" s="1" t="s">
        <v>33</v>
      </c>
      <c r="E539" s="1">
        <f t="shared" si="16"/>
        <v>1</v>
      </c>
      <c r="F539" s="1">
        <f t="shared" si="17"/>
        <v>1</v>
      </c>
    </row>
    <row r="540" spans="2:6">
      <c r="B540" s="1">
        <v>538</v>
      </c>
      <c r="C540" s="1" t="s">
        <v>33</v>
      </c>
      <c r="D540" s="1" t="s">
        <v>33</v>
      </c>
      <c r="E540" s="1">
        <f t="shared" si="16"/>
        <v>1</v>
      </c>
      <c r="F540" s="1">
        <f t="shared" si="17"/>
        <v>1</v>
      </c>
    </row>
    <row r="541" spans="2:6">
      <c r="B541" s="1">
        <v>539</v>
      </c>
      <c r="C541" s="1" t="s">
        <v>29</v>
      </c>
      <c r="D541" s="1" t="s">
        <v>33</v>
      </c>
      <c r="E541" s="1">
        <f t="shared" si="16"/>
        <v>0</v>
      </c>
      <c r="F541" s="1">
        <f t="shared" si="17"/>
        <v>1</v>
      </c>
    </row>
    <row r="542" spans="2:6">
      <c r="B542" s="1">
        <v>540</v>
      </c>
      <c r="C542" s="1" t="s">
        <v>29</v>
      </c>
      <c r="D542" s="1" t="s">
        <v>33</v>
      </c>
      <c r="E542" s="1">
        <f t="shared" si="16"/>
        <v>0</v>
      </c>
      <c r="F542" s="1">
        <f t="shared" si="17"/>
        <v>1</v>
      </c>
    </row>
    <row r="543" spans="2:6">
      <c r="B543" s="1">
        <v>541</v>
      </c>
      <c r="C543" s="1" t="s">
        <v>29</v>
      </c>
      <c r="D543" s="1" t="s">
        <v>33</v>
      </c>
      <c r="E543" s="1">
        <f t="shared" si="16"/>
        <v>0</v>
      </c>
      <c r="F543" s="1">
        <f t="shared" si="17"/>
        <v>1</v>
      </c>
    </row>
    <row r="544" spans="2:6">
      <c r="B544" s="1">
        <v>542</v>
      </c>
      <c r="C544" s="1" t="s">
        <v>33</v>
      </c>
      <c r="D544" s="1" t="s">
        <v>33</v>
      </c>
      <c r="E544" s="1">
        <f t="shared" si="16"/>
        <v>1</v>
      </c>
      <c r="F544" s="1">
        <f t="shared" si="17"/>
        <v>1</v>
      </c>
    </row>
    <row r="545" spans="2:6">
      <c r="B545" s="1">
        <v>543</v>
      </c>
      <c r="C545" s="1" t="s">
        <v>29</v>
      </c>
      <c r="D545" s="1" t="s">
        <v>33</v>
      </c>
      <c r="E545" s="1">
        <f t="shared" si="16"/>
        <v>0</v>
      </c>
      <c r="F545" s="1">
        <f t="shared" si="17"/>
        <v>1</v>
      </c>
    </row>
    <row r="546" spans="2:6">
      <c r="B546" s="1">
        <v>544</v>
      </c>
      <c r="C546" s="1" t="s">
        <v>29</v>
      </c>
      <c r="D546" s="1" t="s">
        <v>33</v>
      </c>
      <c r="E546" s="1">
        <f t="shared" si="16"/>
        <v>0</v>
      </c>
      <c r="F546" s="1">
        <f t="shared" si="17"/>
        <v>1</v>
      </c>
    </row>
    <row r="547" spans="2:6">
      <c r="B547" s="1">
        <v>545</v>
      </c>
      <c r="C547" s="1" t="s">
        <v>29</v>
      </c>
      <c r="D547" s="1" t="s">
        <v>33</v>
      </c>
      <c r="E547" s="1">
        <f t="shared" si="16"/>
        <v>0</v>
      </c>
      <c r="F547" s="1">
        <f t="shared" si="17"/>
        <v>1</v>
      </c>
    </row>
    <row r="548" spans="2:6">
      <c r="B548" s="1">
        <v>546</v>
      </c>
      <c r="C548" s="1" t="s">
        <v>29</v>
      </c>
      <c r="D548" s="1" t="s">
        <v>33</v>
      </c>
      <c r="E548" s="1">
        <f t="shared" si="16"/>
        <v>0</v>
      </c>
      <c r="F548" s="1">
        <f t="shared" si="17"/>
        <v>1</v>
      </c>
    </row>
    <row r="549" spans="2:6">
      <c r="B549" s="1">
        <v>547</v>
      </c>
      <c r="C549" s="1" t="s">
        <v>33</v>
      </c>
      <c r="D549" s="1" t="s">
        <v>33</v>
      </c>
      <c r="E549" s="1">
        <f t="shared" si="16"/>
        <v>1</v>
      </c>
      <c r="F549" s="1">
        <f t="shared" si="17"/>
        <v>1</v>
      </c>
    </row>
    <row r="550" spans="2:6">
      <c r="B550" s="1">
        <v>548</v>
      </c>
      <c r="C550" s="1" t="s">
        <v>29</v>
      </c>
      <c r="D550" s="1" t="s">
        <v>33</v>
      </c>
      <c r="E550" s="1">
        <f t="shared" si="16"/>
        <v>0</v>
      </c>
      <c r="F550" s="1">
        <f t="shared" si="17"/>
        <v>1</v>
      </c>
    </row>
    <row r="551" spans="2:6">
      <c r="B551" s="1">
        <v>549</v>
      </c>
      <c r="C551" s="1" t="s">
        <v>29</v>
      </c>
      <c r="D551" s="1" t="s">
        <v>33</v>
      </c>
      <c r="E551" s="1">
        <f t="shared" si="16"/>
        <v>0</v>
      </c>
      <c r="F551" s="1">
        <f t="shared" si="17"/>
        <v>1</v>
      </c>
    </row>
    <row r="552" spans="2:6">
      <c r="B552" s="1">
        <v>550</v>
      </c>
      <c r="C552" s="1" t="s">
        <v>33</v>
      </c>
      <c r="D552" s="1" t="s">
        <v>33</v>
      </c>
      <c r="E552" s="1">
        <f t="shared" si="16"/>
        <v>1</v>
      </c>
      <c r="F552" s="1">
        <f t="shared" si="17"/>
        <v>1</v>
      </c>
    </row>
    <row r="553" spans="2:6">
      <c r="B553" s="1">
        <v>551</v>
      </c>
      <c r="C553" s="1" t="s">
        <v>29</v>
      </c>
      <c r="D553" s="1" t="s">
        <v>33</v>
      </c>
      <c r="E553" s="1">
        <f t="shared" si="16"/>
        <v>0</v>
      </c>
      <c r="F553" s="1">
        <f t="shared" si="17"/>
        <v>1</v>
      </c>
    </row>
    <row r="554" spans="2:6">
      <c r="B554" s="1">
        <v>552</v>
      </c>
      <c r="C554" s="1" t="s">
        <v>29</v>
      </c>
      <c r="D554" s="1" t="s">
        <v>33</v>
      </c>
      <c r="E554" s="1">
        <f t="shared" si="16"/>
        <v>0</v>
      </c>
      <c r="F554" s="1">
        <f t="shared" si="17"/>
        <v>1</v>
      </c>
    </row>
    <row r="555" spans="2:6">
      <c r="B555" s="1">
        <v>553</v>
      </c>
      <c r="C555" s="1" t="s">
        <v>33</v>
      </c>
      <c r="D555" s="1" t="s">
        <v>33</v>
      </c>
      <c r="E555" s="1">
        <f t="shared" si="16"/>
        <v>1</v>
      </c>
      <c r="F555" s="1">
        <f t="shared" si="17"/>
        <v>1</v>
      </c>
    </row>
    <row r="556" spans="2:6">
      <c r="B556" s="1">
        <v>554</v>
      </c>
      <c r="C556" s="1" t="s">
        <v>29</v>
      </c>
      <c r="D556" s="1" t="s">
        <v>33</v>
      </c>
      <c r="E556" s="1">
        <f t="shared" si="16"/>
        <v>0</v>
      </c>
      <c r="F556" s="1">
        <f t="shared" si="17"/>
        <v>1</v>
      </c>
    </row>
    <row r="557" spans="2:6">
      <c r="B557" s="1">
        <v>555</v>
      </c>
      <c r="C557" s="1" t="s">
        <v>33</v>
      </c>
      <c r="D557" s="1" t="s">
        <v>33</v>
      </c>
      <c r="E557" s="1">
        <f t="shared" si="16"/>
        <v>1</v>
      </c>
      <c r="F557" s="1">
        <f t="shared" si="17"/>
        <v>1</v>
      </c>
    </row>
    <row r="558" spans="2:6">
      <c r="B558" s="1">
        <v>556</v>
      </c>
      <c r="C558" s="1" t="s">
        <v>29</v>
      </c>
      <c r="D558" s="1" t="s">
        <v>33</v>
      </c>
      <c r="E558" s="1">
        <f t="shared" si="16"/>
        <v>0</v>
      </c>
      <c r="F558" s="1">
        <f t="shared" si="17"/>
        <v>1</v>
      </c>
    </row>
    <row r="559" spans="2:6">
      <c r="B559" s="1">
        <v>557</v>
      </c>
      <c r="C559" s="1" t="s">
        <v>29</v>
      </c>
      <c r="D559" s="1" t="s">
        <v>33</v>
      </c>
      <c r="E559" s="1">
        <f t="shared" si="16"/>
        <v>0</v>
      </c>
      <c r="F559" s="1">
        <f t="shared" si="17"/>
        <v>1</v>
      </c>
    </row>
    <row r="560" spans="2:6">
      <c r="B560" s="1">
        <v>558</v>
      </c>
      <c r="C560" s="1" t="s">
        <v>33</v>
      </c>
      <c r="D560" s="1" t="s">
        <v>33</v>
      </c>
      <c r="E560" s="1">
        <f t="shared" si="16"/>
        <v>1</v>
      </c>
      <c r="F560" s="1">
        <f t="shared" si="17"/>
        <v>1</v>
      </c>
    </row>
    <row r="561" spans="2:6">
      <c r="B561" s="1">
        <v>559</v>
      </c>
      <c r="C561" s="1" t="s">
        <v>29</v>
      </c>
      <c r="D561" s="1" t="s">
        <v>33</v>
      </c>
      <c r="E561" s="1">
        <f t="shared" si="16"/>
        <v>0</v>
      </c>
      <c r="F561" s="1">
        <f t="shared" si="17"/>
        <v>1</v>
      </c>
    </row>
    <row r="562" spans="2:6">
      <c r="B562" s="1">
        <v>560</v>
      </c>
      <c r="C562" s="1" t="s">
        <v>29</v>
      </c>
      <c r="D562" s="1" t="s">
        <v>33</v>
      </c>
      <c r="E562" s="1">
        <f t="shared" si="16"/>
        <v>0</v>
      </c>
      <c r="F562" s="1">
        <f t="shared" si="17"/>
        <v>1</v>
      </c>
    </row>
    <row r="563" spans="2:6">
      <c r="B563" s="1">
        <v>561</v>
      </c>
      <c r="C563" s="1" t="s">
        <v>33</v>
      </c>
      <c r="D563" s="1" t="s">
        <v>33</v>
      </c>
      <c r="E563" s="1">
        <f t="shared" si="16"/>
        <v>1</v>
      </c>
      <c r="F563" s="1">
        <f t="shared" si="17"/>
        <v>1</v>
      </c>
    </row>
    <row r="564" spans="2:6">
      <c r="B564" s="1">
        <v>562</v>
      </c>
      <c r="C564" s="1" t="s">
        <v>29</v>
      </c>
      <c r="D564" s="1" t="s">
        <v>33</v>
      </c>
      <c r="E564" s="1">
        <f t="shared" si="16"/>
        <v>0</v>
      </c>
      <c r="F564" s="1">
        <f t="shared" si="17"/>
        <v>1</v>
      </c>
    </row>
    <row r="565" spans="2:6">
      <c r="B565" s="1">
        <v>563</v>
      </c>
      <c r="C565" s="1" t="s">
        <v>29</v>
      </c>
      <c r="D565" s="1" t="s">
        <v>33</v>
      </c>
      <c r="E565" s="1">
        <f t="shared" si="16"/>
        <v>0</v>
      </c>
      <c r="F565" s="1">
        <f t="shared" si="17"/>
        <v>1</v>
      </c>
    </row>
    <row r="566" spans="2:6">
      <c r="B566" s="1">
        <v>564</v>
      </c>
      <c r="C566" s="1" t="s">
        <v>33</v>
      </c>
      <c r="D566" s="1" t="s">
        <v>33</v>
      </c>
      <c r="E566" s="1">
        <f t="shared" si="16"/>
        <v>1</v>
      </c>
      <c r="F566" s="1">
        <f t="shared" si="17"/>
        <v>1</v>
      </c>
    </row>
    <row r="567" spans="2:6">
      <c r="B567" s="1">
        <v>565</v>
      </c>
      <c r="C567" s="1" t="s">
        <v>33</v>
      </c>
      <c r="D567" s="1" t="s">
        <v>33</v>
      </c>
      <c r="E567" s="1">
        <f t="shared" si="16"/>
        <v>1</v>
      </c>
      <c r="F567" s="1">
        <f t="shared" si="17"/>
        <v>1</v>
      </c>
    </row>
    <row r="568" spans="2:6">
      <c r="B568" s="1">
        <v>566</v>
      </c>
      <c r="C568" s="1" t="s">
        <v>33</v>
      </c>
      <c r="D568" s="1" t="s">
        <v>33</v>
      </c>
      <c r="E568" s="1">
        <f t="shared" si="16"/>
        <v>1</v>
      </c>
      <c r="F568" s="1">
        <f t="shared" si="17"/>
        <v>1</v>
      </c>
    </row>
    <row r="569" spans="2:6">
      <c r="B569" s="1">
        <v>567</v>
      </c>
      <c r="C569" s="1" t="s">
        <v>29</v>
      </c>
      <c r="D569" s="1" t="s">
        <v>33</v>
      </c>
      <c r="E569" s="1">
        <f t="shared" si="16"/>
        <v>0</v>
      </c>
      <c r="F569" s="1">
        <f t="shared" si="17"/>
        <v>1</v>
      </c>
    </row>
    <row r="570" spans="2:6">
      <c r="B570" s="1">
        <v>568</v>
      </c>
      <c r="C570" s="1" t="s">
        <v>29</v>
      </c>
      <c r="D570" s="1" t="s">
        <v>33</v>
      </c>
      <c r="E570" s="1">
        <f t="shared" si="16"/>
        <v>0</v>
      </c>
      <c r="F570" s="1">
        <f t="shared" si="17"/>
        <v>1</v>
      </c>
    </row>
    <row r="571" spans="2:6">
      <c r="B571" s="1">
        <v>569</v>
      </c>
      <c r="C571" s="1" t="s">
        <v>33</v>
      </c>
      <c r="D571" s="1" t="s">
        <v>33</v>
      </c>
      <c r="E571" s="1">
        <f t="shared" si="16"/>
        <v>1</v>
      </c>
      <c r="F571" s="1">
        <f t="shared" si="17"/>
        <v>1</v>
      </c>
    </row>
    <row r="572" spans="2:6">
      <c r="B572" s="1">
        <v>570</v>
      </c>
      <c r="C572" s="1" t="s">
        <v>33</v>
      </c>
      <c r="D572" s="1" t="s">
        <v>33</v>
      </c>
      <c r="E572" s="1">
        <f t="shared" si="16"/>
        <v>1</v>
      </c>
      <c r="F572" s="1">
        <f t="shared" si="17"/>
        <v>1</v>
      </c>
    </row>
    <row r="573" spans="2:6">
      <c r="B573" s="1">
        <v>571</v>
      </c>
      <c r="C573" s="1" t="s">
        <v>33</v>
      </c>
      <c r="D573" s="1" t="s">
        <v>33</v>
      </c>
      <c r="E573" s="1">
        <f t="shared" si="16"/>
        <v>1</v>
      </c>
      <c r="F573" s="1">
        <f t="shared" si="17"/>
        <v>1</v>
      </c>
    </row>
    <row r="574" spans="2:6">
      <c r="B574" s="1">
        <v>572</v>
      </c>
      <c r="C574" s="1" t="s">
        <v>29</v>
      </c>
      <c r="D574" s="1" t="s">
        <v>33</v>
      </c>
      <c r="E574" s="1">
        <f t="shared" si="16"/>
        <v>0</v>
      </c>
      <c r="F574" s="1">
        <f t="shared" si="17"/>
        <v>1</v>
      </c>
    </row>
    <row r="575" spans="2:6">
      <c r="B575" s="1">
        <v>573</v>
      </c>
      <c r="C575" s="1" t="s">
        <v>33</v>
      </c>
      <c r="D575" s="1" t="s">
        <v>33</v>
      </c>
      <c r="E575" s="1">
        <f t="shared" si="16"/>
        <v>1</v>
      </c>
      <c r="F575" s="1">
        <f t="shared" si="17"/>
        <v>1</v>
      </c>
    </row>
    <row r="576" spans="2:6">
      <c r="B576" s="1">
        <v>574</v>
      </c>
      <c r="C576" s="1" t="s">
        <v>29</v>
      </c>
      <c r="D576" s="1" t="s">
        <v>33</v>
      </c>
      <c r="E576" s="1">
        <f t="shared" si="16"/>
        <v>0</v>
      </c>
      <c r="F576" s="1">
        <f t="shared" si="17"/>
        <v>1</v>
      </c>
    </row>
    <row r="577" spans="2:6">
      <c r="B577" s="1">
        <v>575</v>
      </c>
      <c r="C577" s="1" t="s">
        <v>29</v>
      </c>
      <c r="D577" s="1" t="s">
        <v>33</v>
      </c>
      <c r="E577" s="1">
        <f t="shared" si="16"/>
        <v>0</v>
      </c>
      <c r="F577" s="1">
        <f t="shared" si="17"/>
        <v>1</v>
      </c>
    </row>
    <row r="578" spans="2:6">
      <c r="B578" s="1">
        <v>576</v>
      </c>
      <c r="C578" s="1" t="s">
        <v>29</v>
      </c>
      <c r="D578" s="1" t="s">
        <v>33</v>
      </c>
      <c r="E578" s="1">
        <f t="shared" si="16"/>
        <v>0</v>
      </c>
      <c r="F578" s="1">
        <f t="shared" si="17"/>
        <v>1</v>
      </c>
    </row>
    <row r="579" spans="2:6">
      <c r="B579" s="1">
        <v>577</v>
      </c>
      <c r="C579" s="1" t="s">
        <v>29</v>
      </c>
      <c r="D579" s="1" t="s">
        <v>33</v>
      </c>
      <c r="E579" s="1">
        <f t="shared" si="16"/>
        <v>0</v>
      </c>
      <c r="F579" s="1">
        <f t="shared" si="17"/>
        <v>1</v>
      </c>
    </row>
    <row r="580" spans="2:6">
      <c r="B580" s="1">
        <v>578</v>
      </c>
      <c r="C580" s="1" t="s">
        <v>33</v>
      </c>
      <c r="D580" s="1" t="s">
        <v>33</v>
      </c>
      <c r="E580" s="1">
        <f t="shared" ref="E580:E643" si="18">IF(C580="yes",1,0)</f>
        <v>1</v>
      </c>
      <c r="F580" s="1">
        <f t="shared" ref="F580:F643" si="19">IF(D580="yes",1,0)</f>
        <v>1</v>
      </c>
    </row>
    <row r="581" spans="2:6">
      <c r="B581" s="1">
        <v>579</v>
      </c>
      <c r="C581" s="1" t="s">
        <v>29</v>
      </c>
      <c r="D581" s="1" t="s">
        <v>33</v>
      </c>
      <c r="E581" s="1">
        <f t="shared" si="18"/>
        <v>0</v>
      </c>
      <c r="F581" s="1">
        <f t="shared" si="19"/>
        <v>1</v>
      </c>
    </row>
    <row r="582" spans="2:6">
      <c r="B582" s="1">
        <v>580</v>
      </c>
      <c r="C582" s="1" t="s">
        <v>29</v>
      </c>
      <c r="D582" s="1" t="s">
        <v>33</v>
      </c>
      <c r="E582" s="1">
        <f t="shared" si="18"/>
        <v>0</v>
      </c>
      <c r="F582" s="1">
        <f t="shared" si="19"/>
        <v>1</v>
      </c>
    </row>
    <row r="583" spans="2:6">
      <c r="B583" s="1">
        <v>581</v>
      </c>
      <c r="C583" s="1" t="s">
        <v>29</v>
      </c>
      <c r="D583" s="1" t="s">
        <v>33</v>
      </c>
      <c r="E583" s="1">
        <f t="shared" si="18"/>
        <v>0</v>
      </c>
      <c r="F583" s="1">
        <f t="shared" si="19"/>
        <v>1</v>
      </c>
    </row>
    <row r="584" spans="2:6">
      <c r="B584" s="1">
        <v>582</v>
      </c>
      <c r="C584" s="1" t="s">
        <v>29</v>
      </c>
      <c r="D584" s="1" t="s">
        <v>33</v>
      </c>
      <c r="E584" s="1">
        <f t="shared" si="18"/>
        <v>0</v>
      </c>
      <c r="F584" s="1">
        <f t="shared" si="19"/>
        <v>1</v>
      </c>
    </row>
    <row r="585" spans="2:6">
      <c r="B585" s="1">
        <v>583</v>
      </c>
      <c r="C585" s="1" t="s">
        <v>29</v>
      </c>
      <c r="D585" s="1" t="s">
        <v>33</v>
      </c>
      <c r="E585" s="1">
        <f t="shared" si="18"/>
        <v>0</v>
      </c>
      <c r="F585" s="1">
        <f t="shared" si="19"/>
        <v>1</v>
      </c>
    </row>
    <row r="586" spans="2:6">
      <c r="B586" s="1">
        <v>584</v>
      </c>
      <c r="C586" s="1" t="s">
        <v>29</v>
      </c>
      <c r="D586" s="1" t="s">
        <v>33</v>
      </c>
      <c r="E586" s="1">
        <f t="shared" si="18"/>
        <v>0</v>
      </c>
      <c r="F586" s="1">
        <f t="shared" si="19"/>
        <v>1</v>
      </c>
    </row>
    <row r="587" spans="2:6">
      <c r="B587" s="1">
        <v>585</v>
      </c>
      <c r="C587" s="1" t="s">
        <v>33</v>
      </c>
      <c r="D587" s="1" t="s">
        <v>33</v>
      </c>
      <c r="E587" s="1">
        <f t="shared" si="18"/>
        <v>1</v>
      </c>
      <c r="F587" s="1">
        <f t="shared" si="19"/>
        <v>1</v>
      </c>
    </row>
    <row r="588" spans="2:6">
      <c r="B588" s="1">
        <v>586</v>
      </c>
      <c r="C588" s="1" t="s">
        <v>29</v>
      </c>
      <c r="D588" s="1" t="s">
        <v>33</v>
      </c>
      <c r="E588" s="1">
        <f t="shared" si="18"/>
        <v>0</v>
      </c>
      <c r="F588" s="1">
        <f t="shared" si="19"/>
        <v>1</v>
      </c>
    </row>
    <row r="589" spans="2:6">
      <c r="B589" s="1">
        <v>587</v>
      </c>
      <c r="C589" s="1" t="s">
        <v>29</v>
      </c>
      <c r="D589" s="1" t="s">
        <v>33</v>
      </c>
      <c r="E589" s="1">
        <f t="shared" si="18"/>
        <v>0</v>
      </c>
      <c r="F589" s="1">
        <f t="shared" si="19"/>
        <v>1</v>
      </c>
    </row>
    <row r="590" spans="2:6">
      <c r="B590" s="1">
        <v>588</v>
      </c>
      <c r="C590" s="1" t="s">
        <v>29</v>
      </c>
      <c r="D590" s="1" t="s">
        <v>33</v>
      </c>
      <c r="E590" s="1">
        <f t="shared" si="18"/>
        <v>0</v>
      </c>
      <c r="F590" s="1">
        <f t="shared" si="19"/>
        <v>1</v>
      </c>
    </row>
    <row r="591" spans="2:6">
      <c r="B591" s="1">
        <v>589</v>
      </c>
      <c r="C591" s="1" t="s">
        <v>33</v>
      </c>
      <c r="D591" s="1" t="s">
        <v>33</v>
      </c>
      <c r="E591" s="1">
        <f t="shared" si="18"/>
        <v>1</v>
      </c>
      <c r="F591" s="1">
        <f t="shared" si="19"/>
        <v>1</v>
      </c>
    </row>
    <row r="592" spans="2:6">
      <c r="B592" s="1">
        <v>590</v>
      </c>
      <c r="C592" s="1" t="s">
        <v>29</v>
      </c>
      <c r="D592" s="1" t="s">
        <v>33</v>
      </c>
      <c r="E592" s="1">
        <f t="shared" si="18"/>
        <v>0</v>
      </c>
      <c r="F592" s="1">
        <f t="shared" si="19"/>
        <v>1</v>
      </c>
    </row>
    <row r="593" spans="2:6">
      <c r="B593" s="1">
        <v>591</v>
      </c>
      <c r="C593" s="1" t="s">
        <v>33</v>
      </c>
      <c r="D593" s="1" t="s">
        <v>33</v>
      </c>
      <c r="E593" s="1">
        <f t="shared" si="18"/>
        <v>1</v>
      </c>
      <c r="F593" s="1">
        <f t="shared" si="19"/>
        <v>1</v>
      </c>
    </row>
    <row r="594" spans="2:6">
      <c r="B594" s="1">
        <v>592</v>
      </c>
      <c r="C594" s="1" t="s">
        <v>33</v>
      </c>
      <c r="D594" s="1" t="s">
        <v>33</v>
      </c>
      <c r="E594" s="1">
        <f t="shared" si="18"/>
        <v>1</v>
      </c>
      <c r="F594" s="1">
        <f t="shared" si="19"/>
        <v>1</v>
      </c>
    </row>
    <row r="595" spans="2:6">
      <c r="B595" s="1">
        <v>593</v>
      </c>
      <c r="C595" s="1" t="s">
        <v>29</v>
      </c>
      <c r="D595" s="1" t="s">
        <v>33</v>
      </c>
      <c r="E595" s="1">
        <f t="shared" si="18"/>
        <v>0</v>
      </c>
      <c r="F595" s="1">
        <f t="shared" si="19"/>
        <v>1</v>
      </c>
    </row>
    <row r="596" spans="2:6">
      <c r="B596" s="1">
        <v>594</v>
      </c>
      <c r="C596" s="1" t="s">
        <v>33</v>
      </c>
      <c r="D596" s="1" t="s">
        <v>33</v>
      </c>
      <c r="E596" s="1">
        <f t="shared" si="18"/>
        <v>1</v>
      </c>
      <c r="F596" s="1">
        <f t="shared" si="19"/>
        <v>1</v>
      </c>
    </row>
    <row r="597" spans="2:6">
      <c r="B597" s="1">
        <v>595</v>
      </c>
      <c r="C597" s="1" t="s">
        <v>33</v>
      </c>
      <c r="D597" s="1" t="s">
        <v>33</v>
      </c>
      <c r="E597" s="1">
        <f t="shared" si="18"/>
        <v>1</v>
      </c>
      <c r="F597" s="1">
        <f t="shared" si="19"/>
        <v>1</v>
      </c>
    </row>
    <row r="598" spans="2:6">
      <c r="B598" s="1">
        <v>596</v>
      </c>
      <c r="C598" s="1" t="s">
        <v>29</v>
      </c>
      <c r="D598" s="1" t="s">
        <v>33</v>
      </c>
      <c r="E598" s="1">
        <f t="shared" si="18"/>
        <v>0</v>
      </c>
      <c r="F598" s="1">
        <f t="shared" si="19"/>
        <v>1</v>
      </c>
    </row>
    <row r="599" spans="2:6">
      <c r="B599" s="1">
        <v>597</v>
      </c>
      <c r="C599" s="1" t="s">
        <v>29</v>
      </c>
      <c r="D599" s="1" t="s">
        <v>33</v>
      </c>
      <c r="E599" s="1">
        <f t="shared" si="18"/>
        <v>0</v>
      </c>
      <c r="F599" s="1">
        <f t="shared" si="19"/>
        <v>1</v>
      </c>
    </row>
    <row r="600" spans="2:6">
      <c r="B600" s="1">
        <v>598</v>
      </c>
      <c r="C600" s="1" t="s">
        <v>33</v>
      </c>
      <c r="D600" s="1" t="s">
        <v>33</v>
      </c>
      <c r="E600" s="1">
        <f t="shared" si="18"/>
        <v>1</v>
      </c>
      <c r="F600" s="1">
        <f t="shared" si="19"/>
        <v>1</v>
      </c>
    </row>
    <row r="601" spans="2:6">
      <c r="B601" s="1">
        <v>599</v>
      </c>
      <c r="C601" s="1" t="s">
        <v>29</v>
      </c>
      <c r="D601" s="1" t="s">
        <v>33</v>
      </c>
      <c r="E601" s="1">
        <f t="shared" si="18"/>
        <v>0</v>
      </c>
      <c r="F601" s="1">
        <f t="shared" si="19"/>
        <v>1</v>
      </c>
    </row>
    <row r="602" spans="2:6">
      <c r="B602" s="1">
        <v>600</v>
      </c>
      <c r="C602" s="1" t="s">
        <v>29</v>
      </c>
      <c r="D602" s="1" t="s">
        <v>33</v>
      </c>
      <c r="E602" s="1">
        <f t="shared" si="18"/>
        <v>0</v>
      </c>
      <c r="F602" s="1">
        <f t="shared" si="19"/>
        <v>1</v>
      </c>
    </row>
    <row r="603" spans="2:6">
      <c r="B603" s="1">
        <v>601</v>
      </c>
      <c r="C603" s="1" t="s">
        <v>29</v>
      </c>
      <c r="D603" s="1" t="s">
        <v>33</v>
      </c>
      <c r="E603" s="1">
        <f t="shared" si="18"/>
        <v>0</v>
      </c>
      <c r="F603" s="1">
        <f t="shared" si="19"/>
        <v>1</v>
      </c>
    </row>
    <row r="604" spans="2:6">
      <c r="B604" s="1">
        <v>602</v>
      </c>
      <c r="C604" s="1" t="s">
        <v>29</v>
      </c>
      <c r="D604" s="1" t="s">
        <v>33</v>
      </c>
      <c r="E604" s="1">
        <f t="shared" si="18"/>
        <v>0</v>
      </c>
      <c r="F604" s="1">
        <f t="shared" si="19"/>
        <v>1</v>
      </c>
    </row>
    <row r="605" spans="2:6">
      <c r="B605" s="1">
        <v>603</v>
      </c>
      <c r="C605" s="1" t="s">
        <v>29</v>
      </c>
      <c r="D605" s="1" t="s">
        <v>33</v>
      </c>
      <c r="E605" s="1">
        <f t="shared" si="18"/>
        <v>0</v>
      </c>
      <c r="F605" s="1">
        <f t="shared" si="19"/>
        <v>1</v>
      </c>
    </row>
    <row r="606" spans="2:6">
      <c r="B606" s="1">
        <v>604</v>
      </c>
      <c r="C606" s="1" t="s">
        <v>33</v>
      </c>
      <c r="D606" s="1" t="s">
        <v>33</v>
      </c>
      <c r="E606" s="1">
        <f t="shared" si="18"/>
        <v>1</v>
      </c>
      <c r="F606" s="1">
        <f t="shared" si="19"/>
        <v>1</v>
      </c>
    </row>
    <row r="607" spans="2:6">
      <c r="B607" s="1">
        <v>605</v>
      </c>
      <c r="C607" s="1" t="s">
        <v>29</v>
      </c>
      <c r="D607" s="1" t="s">
        <v>33</v>
      </c>
      <c r="E607" s="1">
        <f t="shared" si="18"/>
        <v>0</v>
      </c>
      <c r="F607" s="1">
        <f t="shared" si="19"/>
        <v>1</v>
      </c>
    </row>
    <row r="608" spans="2:6">
      <c r="B608" s="1">
        <v>606</v>
      </c>
      <c r="C608" s="1" t="s">
        <v>33</v>
      </c>
      <c r="D608" s="1" t="s">
        <v>33</v>
      </c>
      <c r="E608" s="1">
        <f t="shared" si="18"/>
        <v>1</v>
      </c>
      <c r="F608" s="1">
        <f t="shared" si="19"/>
        <v>1</v>
      </c>
    </row>
    <row r="609" spans="2:6">
      <c r="B609" s="1">
        <v>607</v>
      </c>
      <c r="C609" s="1" t="s">
        <v>33</v>
      </c>
      <c r="D609" s="1" t="s">
        <v>33</v>
      </c>
      <c r="E609" s="1">
        <f t="shared" si="18"/>
        <v>1</v>
      </c>
      <c r="F609" s="1">
        <f t="shared" si="19"/>
        <v>1</v>
      </c>
    </row>
    <row r="610" spans="2:6">
      <c r="B610" s="1">
        <v>608</v>
      </c>
      <c r="C610" s="1" t="s">
        <v>29</v>
      </c>
      <c r="D610" s="1" t="s">
        <v>33</v>
      </c>
      <c r="E610" s="1">
        <f t="shared" si="18"/>
        <v>0</v>
      </c>
      <c r="F610" s="1">
        <f t="shared" si="19"/>
        <v>1</v>
      </c>
    </row>
    <row r="611" spans="2:6">
      <c r="B611" s="1">
        <v>609</v>
      </c>
      <c r="C611" s="1" t="s">
        <v>29</v>
      </c>
      <c r="D611" s="1" t="s">
        <v>33</v>
      </c>
      <c r="E611" s="1">
        <f t="shared" si="18"/>
        <v>0</v>
      </c>
      <c r="F611" s="1">
        <f t="shared" si="19"/>
        <v>1</v>
      </c>
    </row>
    <row r="612" spans="2:6">
      <c r="B612" s="1">
        <v>610</v>
      </c>
      <c r="C612" s="1" t="s">
        <v>29</v>
      </c>
      <c r="D612" s="1" t="s">
        <v>33</v>
      </c>
      <c r="E612" s="1">
        <f t="shared" si="18"/>
        <v>0</v>
      </c>
      <c r="F612" s="1">
        <f t="shared" si="19"/>
        <v>1</v>
      </c>
    </row>
    <row r="613" spans="2:6">
      <c r="B613" s="1">
        <v>611</v>
      </c>
      <c r="C613" s="1" t="s">
        <v>29</v>
      </c>
      <c r="D613" s="1" t="s">
        <v>33</v>
      </c>
      <c r="E613" s="1">
        <f t="shared" si="18"/>
        <v>0</v>
      </c>
      <c r="F613" s="1">
        <f t="shared" si="19"/>
        <v>1</v>
      </c>
    </row>
    <row r="614" spans="2:6">
      <c r="B614" s="1">
        <v>612</v>
      </c>
      <c r="C614" s="1" t="s">
        <v>29</v>
      </c>
      <c r="D614" s="1" t="s">
        <v>33</v>
      </c>
      <c r="E614" s="1">
        <f t="shared" si="18"/>
        <v>0</v>
      </c>
      <c r="F614" s="1">
        <f t="shared" si="19"/>
        <v>1</v>
      </c>
    </row>
    <row r="615" spans="2:6">
      <c r="B615" s="1">
        <v>613</v>
      </c>
      <c r="C615" s="1" t="s">
        <v>29</v>
      </c>
      <c r="D615" s="1" t="s">
        <v>33</v>
      </c>
      <c r="E615" s="1">
        <f t="shared" si="18"/>
        <v>0</v>
      </c>
      <c r="F615" s="1">
        <f t="shared" si="19"/>
        <v>1</v>
      </c>
    </row>
    <row r="616" spans="2:6">
      <c r="B616" s="1">
        <v>614</v>
      </c>
      <c r="C616" s="1" t="s">
        <v>29</v>
      </c>
      <c r="D616" s="1" t="s">
        <v>66</v>
      </c>
      <c r="E616" s="1">
        <f t="shared" si="18"/>
        <v>0</v>
      </c>
      <c r="F616" s="1">
        <f t="shared" si="19"/>
        <v>0</v>
      </c>
    </row>
    <row r="617" spans="2:6">
      <c r="B617" s="1">
        <v>615</v>
      </c>
      <c r="C617" s="1" t="s">
        <v>29</v>
      </c>
      <c r="D617" s="1" t="s">
        <v>33</v>
      </c>
      <c r="E617" s="1">
        <f t="shared" si="18"/>
        <v>0</v>
      </c>
      <c r="F617" s="1">
        <f t="shared" si="19"/>
        <v>1</v>
      </c>
    </row>
    <row r="618" spans="2:6">
      <c r="B618" s="1">
        <v>616</v>
      </c>
      <c r="C618" s="1" t="s">
        <v>33</v>
      </c>
      <c r="D618" s="1" t="s">
        <v>33</v>
      </c>
      <c r="E618" s="1">
        <f t="shared" si="18"/>
        <v>1</v>
      </c>
      <c r="F618" s="1">
        <f t="shared" si="19"/>
        <v>1</v>
      </c>
    </row>
    <row r="619" spans="2:6">
      <c r="B619" s="1">
        <v>617</v>
      </c>
      <c r="C619" s="1" t="s">
        <v>29</v>
      </c>
      <c r="D619" s="1" t="s">
        <v>33</v>
      </c>
      <c r="E619" s="1">
        <f t="shared" si="18"/>
        <v>0</v>
      </c>
      <c r="F619" s="1">
        <f t="shared" si="19"/>
        <v>1</v>
      </c>
    </row>
    <row r="620" spans="2:6">
      <c r="B620" s="1">
        <v>618</v>
      </c>
      <c r="C620" s="1" t="s">
        <v>29</v>
      </c>
      <c r="D620" s="1" t="s">
        <v>33</v>
      </c>
      <c r="E620" s="1">
        <f t="shared" si="18"/>
        <v>0</v>
      </c>
      <c r="F620" s="1">
        <f t="shared" si="19"/>
        <v>1</v>
      </c>
    </row>
    <row r="621" spans="2:6">
      <c r="B621" s="1">
        <v>619</v>
      </c>
      <c r="C621" s="1" t="s">
        <v>29</v>
      </c>
      <c r="D621" s="1" t="s">
        <v>33</v>
      </c>
      <c r="E621" s="1">
        <f t="shared" si="18"/>
        <v>0</v>
      </c>
      <c r="F621" s="1">
        <f t="shared" si="19"/>
        <v>1</v>
      </c>
    </row>
    <row r="622" spans="2:6">
      <c r="B622" s="1">
        <v>620</v>
      </c>
      <c r="C622" s="1" t="s">
        <v>29</v>
      </c>
      <c r="D622" s="1" t="s">
        <v>33</v>
      </c>
      <c r="E622" s="1">
        <f t="shared" si="18"/>
        <v>0</v>
      </c>
      <c r="F622" s="1">
        <f t="shared" si="19"/>
        <v>1</v>
      </c>
    </row>
    <row r="623" spans="2:6">
      <c r="B623" s="1">
        <v>621</v>
      </c>
      <c r="C623" s="1" t="s">
        <v>29</v>
      </c>
      <c r="D623" s="1" t="s">
        <v>33</v>
      </c>
      <c r="E623" s="1">
        <f t="shared" si="18"/>
        <v>0</v>
      </c>
      <c r="F623" s="1">
        <f t="shared" si="19"/>
        <v>1</v>
      </c>
    </row>
    <row r="624" spans="2:6">
      <c r="B624" s="1">
        <v>622</v>
      </c>
      <c r="C624" s="1" t="s">
        <v>29</v>
      </c>
      <c r="D624" s="1" t="s">
        <v>33</v>
      </c>
      <c r="E624" s="1">
        <f t="shared" si="18"/>
        <v>0</v>
      </c>
      <c r="F624" s="1">
        <f t="shared" si="19"/>
        <v>1</v>
      </c>
    </row>
    <row r="625" spans="2:6">
      <c r="B625" s="1">
        <v>623</v>
      </c>
      <c r="C625" s="1" t="s">
        <v>29</v>
      </c>
      <c r="D625" s="1" t="s">
        <v>33</v>
      </c>
      <c r="E625" s="1">
        <f t="shared" si="18"/>
        <v>0</v>
      </c>
      <c r="F625" s="1">
        <f t="shared" si="19"/>
        <v>1</v>
      </c>
    </row>
    <row r="626" spans="2:6">
      <c r="B626" s="1">
        <v>624</v>
      </c>
      <c r="C626" s="1" t="s">
        <v>29</v>
      </c>
      <c r="D626" s="1" t="s">
        <v>33</v>
      </c>
      <c r="E626" s="1">
        <f t="shared" si="18"/>
        <v>0</v>
      </c>
      <c r="F626" s="1">
        <f t="shared" si="19"/>
        <v>1</v>
      </c>
    </row>
    <row r="627" spans="2:6">
      <c r="B627" s="1">
        <v>625</v>
      </c>
      <c r="C627" s="1" t="s">
        <v>29</v>
      </c>
      <c r="D627" s="1" t="s">
        <v>33</v>
      </c>
      <c r="E627" s="1">
        <f t="shared" si="18"/>
        <v>0</v>
      </c>
      <c r="F627" s="1">
        <f t="shared" si="19"/>
        <v>1</v>
      </c>
    </row>
    <row r="628" spans="2:6">
      <c r="B628" s="1">
        <v>626</v>
      </c>
      <c r="C628" s="1" t="s">
        <v>29</v>
      </c>
      <c r="D628" s="1" t="s">
        <v>33</v>
      </c>
      <c r="E628" s="1">
        <f t="shared" si="18"/>
        <v>0</v>
      </c>
      <c r="F628" s="1">
        <f t="shared" si="19"/>
        <v>1</v>
      </c>
    </row>
    <row r="629" spans="2:6">
      <c r="B629" s="1">
        <v>627</v>
      </c>
      <c r="C629" s="1" t="s">
        <v>33</v>
      </c>
      <c r="D629" s="1" t="s">
        <v>33</v>
      </c>
      <c r="E629" s="1">
        <f t="shared" si="18"/>
        <v>1</v>
      </c>
      <c r="F629" s="1">
        <f t="shared" si="19"/>
        <v>1</v>
      </c>
    </row>
    <row r="630" spans="2:6">
      <c r="B630" s="1">
        <v>628</v>
      </c>
      <c r="C630" s="1" t="s">
        <v>29</v>
      </c>
      <c r="D630" s="1" t="s">
        <v>33</v>
      </c>
      <c r="E630" s="1">
        <f t="shared" si="18"/>
        <v>0</v>
      </c>
      <c r="F630" s="1">
        <f t="shared" si="19"/>
        <v>1</v>
      </c>
    </row>
    <row r="631" spans="2:6">
      <c r="B631" s="1">
        <v>629</v>
      </c>
      <c r="C631" s="1" t="s">
        <v>33</v>
      </c>
      <c r="D631" s="1" t="s">
        <v>33</v>
      </c>
      <c r="E631" s="1">
        <f t="shared" si="18"/>
        <v>1</v>
      </c>
      <c r="F631" s="1">
        <f t="shared" si="19"/>
        <v>1</v>
      </c>
    </row>
    <row r="632" spans="2:6">
      <c r="B632" s="1">
        <v>630</v>
      </c>
      <c r="C632" s="1" t="s">
        <v>29</v>
      </c>
      <c r="D632" s="1" t="s">
        <v>33</v>
      </c>
      <c r="E632" s="1">
        <f t="shared" si="18"/>
        <v>0</v>
      </c>
      <c r="F632" s="1">
        <f t="shared" si="19"/>
        <v>1</v>
      </c>
    </row>
    <row r="633" spans="2:6">
      <c r="B633" s="1">
        <v>631</v>
      </c>
      <c r="C633" s="1" t="s">
        <v>29</v>
      </c>
      <c r="D633" s="1" t="s">
        <v>33</v>
      </c>
      <c r="E633" s="1">
        <f t="shared" si="18"/>
        <v>0</v>
      </c>
      <c r="F633" s="1">
        <f t="shared" si="19"/>
        <v>1</v>
      </c>
    </row>
    <row r="634" spans="2:6">
      <c r="B634" s="1">
        <v>632</v>
      </c>
      <c r="C634" s="1" t="s">
        <v>29</v>
      </c>
      <c r="D634" s="1" t="s">
        <v>33</v>
      </c>
      <c r="E634" s="1">
        <f t="shared" si="18"/>
        <v>0</v>
      </c>
      <c r="F634" s="1">
        <f t="shared" si="19"/>
        <v>1</v>
      </c>
    </row>
    <row r="635" spans="2:6">
      <c r="B635" s="1">
        <v>633</v>
      </c>
      <c r="C635" s="1" t="s">
        <v>29</v>
      </c>
      <c r="D635" s="1" t="s">
        <v>33</v>
      </c>
      <c r="E635" s="1">
        <f t="shared" si="18"/>
        <v>0</v>
      </c>
      <c r="F635" s="1">
        <f t="shared" si="19"/>
        <v>1</v>
      </c>
    </row>
    <row r="636" spans="2:6">
      <c r="B636" s="1">
        <v>634</v>
      </c>
      <c r="C636" s="1" t="s">
        <v>29</v>
      </c>
      <c r="D636" s="1" t="s">
        <v>33</v>
      </c>
      <c r="E636" s="1">
        <f t="shared" si="18"/>
        <v>0</v>
      </c>
      <c r="F636" s="1">
        <f t="shared" si="19"/>
        <v>1</v>
      </c>
    </row>
    <row r="637" spans="2:6">
      <c r="B637" s="1">
        <v>635</v>
      </c>
      <c r="C637" s="1" t="s">
        <v>33</v>
      </c>
      <c r="D637" s="1" t="s">
        <v>33</v>
      </c>
      <c r="E637" s="1">
        <f t="shared" si="18"/>
        <v>1</v>
      </c>
      <c r="F637" s="1">
        <f t="shared" si="19"/>
        <v>1</v>
      </c>
    </row>
    <row r="638" spans="2:6">
      <c r="B638" s="1">
        <v>636</v>
      </c>
      <c r="C638" s="1" t="s">
        <v>33</v>
      </c>
      <c r="D638" s="1" t="s">
        <v>33</v>
      </c>
      <c r="E638" s="1">
        <f t="shared" si="18"/>
        <v>1</v>
      </c>
      <c r="F638" s="1">
        <f t="shared" si="19"/>
        <v>1</v>
      </c>
    </row>
    <row r="639" spans="2:6">
      <c r="B639" s="1">
        <v>637</v>
      </c>
      <c r="C639" s="1" t="s">
        <v>29</v>
      </c>
      <c r="D639" s="1" t="s">
        <v>33</v>
      </c>
      <c r="E639" s="1">
        <f t="shared" si="18"/>
        <v>0</v>
      </c>
      <c r="F639" s="1">
        <f t="shared" si="19"/>
        <v>1</v>
      </c>
    </row>
    <row r="640" spans="2:6">
      <c r="B640" s="1">
        <v>638</v>
      </c>
      <c r="C640" s="1" t="s">
        <v>33</v>
      </c>
      <c r="D640" s="1" t="s">
        <v>33</v>
      </c>
      <c r="E640" s="1">
        <f t="shared" si="18"/>
        <v>1</v>
      </c>
      <c r="F640" s="1">
        <f t="shared" si="19"/>
        <v>1</v>
      </c>
    </row>
    <row r="641" spans="2:6">
      <c r="B641" s="1">
        <v>639</v>
      </c>
      <c r="C641" s="1" t="s">
        <v>29</v>
      </c>
      <c r="D641" s="1" t="s">
        <v>33</v>
      </c>
      <c r="E641" s="1">
        <f t="shared" si="18"/>
        <v>0</v>
      </c>
      <c r="F641" s="1">
        <f t="shared" si="19"/>
        <v>1</v>
      </c>
    </row>
    <row r="642" spans="2:6">
      <c r="B642" s="1">
        <v>640</v>
      </c>
      <c r="C642" s="1" t="s">
        <v>33</v>
      </c>
      <c r="D642" s="1" t="s">
        <v>33</v>
      </c>
      <c r="E642" s="1">
        <f t="shared" si="18"/>
        <v>1</v>
      </c>
      <c r="F642" s="1">
        <f t="shared" si="19"/>
        <v>1</v>
      </c>
    </row>
    <row r="643" spans="2:6">
      <c r="B643" s="1">
        <v>641</v>
      </c>
      <c r="C643" s="1" t="s">
        <v>29</v>
      </c>
      <c r="D643" s="1" t="s">
        <v>33</v>
      </c>
      <c r="E643" s="1">
        <f t="shared" si="18"/>
        <v>0</v>
      </c>
      <c r="F643" s="1">
        <f t="shared" si="19"/>
        <v>1</v>
      </c>
    </row>
    <row r="644" spans="2:6">
      <c r="B644" s="1">
        <v>642</v>
      </c>
      <c r="C644" s="1" t="s">
        <v>29</v>
      </c>
      <c r="D644" s="1" t="s">
        <v>33</v>
      </c>
      <c r="E644" s="1">
        <f t="shared" ref="E644:E707" si="20">IF(C644="yes",1,0)</f>
        <v>0</v>
      </c>
      <c r="F644" s="1">
        <f t="shared" ref="F644:F707" si="21">IF(D644="yes",1,0)</f>
        <v>1</v>
      </c>
    </row>
    <row r="645" spans="2:6">
      <c r="B645" s="1">
        <v>643</v>
      </c>
      <c r="C645" s="1" t="s">
        <v>33</v>
      </c>
      <c r="D645" s="1" t="s">
        <v>33</v>
      </c>
      <c r="E645" s="1">
        <f t="shared" si="20"/>
        <v>1</v>
      </c>
      <c r="F645" s="1">
        <f t="shared" si="21"/>
        <v>1</v>
      </c>
    </row>
    <row r="646" spans="2:6">
      <c r="B646" s="1">
        <v>644</v>
      </c>
      <c r="C646" s="1" t="s">
        <v>33</v>
      </c>
      <c r="D646" s="1" t="s">
        <v>33</v>
      </c>
      <c r="E646" s="1">
        <f t="shared" si="20"/>
        <v>1</v>
      </c>
      <c r="F646" s="1">
        <f t="shared" si="21"/>
        <v>1</v>
      </c>
    </row>
    <row r="647" spans="2:6">
      <c r="B647" s="1">
        <v>645</v>
      </c>
      <c r="C647" s="1" t="s">
        <v>33</v>
      </c>
      <c r="D647" s="1" t="s">
        <v>33</v>
      </c>
      <c r="E647" s="1">
        <f t="shared" si="20"/>
        <v>1</v>
      </c>
      <c r="F647" s="1">
        <f t="shared" si="21"/>
        <v>1</v>
      </c>
    </row>
    <row r="648" spans="2:6">
      <c r="B648" s="1">
        <v>646</v>
      </c>
      <c r="C648" s="1" t="s">
        <v>33</v>
      </c>
      <c r="D648" s="1" t="s">
        <v>33</v>
      </c>
      <c r="E648" s="1">
        <f t="shared" si="20"/>
        <v>1</v>
      </c>
      <c r="F648" s="1">
        <f t="shared" si="21"/>
        <v>1</v>
      </c>
    </row>
    <row r="649" spans="2:6">
      <c r="B649" s="1">
        <v>647</v>
      </c>
      <c r="C649" s="1" t="s">
        <v>29</v>
      </c>
      <c r="D649" s="1" t="s">
        <v>33</v>
      </c>
      <c r="E649" s="1">
        <f t="shared" si="20"/>
        <v>0</v>
      </c>
      <c r="F649" s="1">
        <f t="shared" si="21"/>
        <v>1</v>
      </c>
    </row>
    <row r="650" spans="2:6">
      <c r="B650" s="1">
        <v>648</v>
      </c>
      <c r="C650" s="1" t="s">
        <v>29</v>
      </c>
      <c r="D650" s="1" t="s">
        <v>33</v>
      </c>
      <c r="E650" s="1">
        <f t="shared" si="20"/>
        <v>0</v>
      </c>
      <c r="F650" s="1">
        <f t="shared" si="21"/>
        <v>1</v>
      </c>
    </row>
    <row r="651" spans="2:6">
      <c r="B651" s="1">
        <v>649</v>
      </c>
      <c r="C651" s="1" t="s">
        <v>29</v>
      </c>
      <c r="D651" s="1" t="s">
        <v>33</v>
      </c>
      <c r="E651" s="1">
        <f t="shared" si="20"/>
        <v>0</v>
      </c>
      <c r="F651" s="1">
        <f t="shared" si="21"/>
        <v>1</v>
      </c>
    </row>
    <row r="652" spans="2:6">
      <c r="B652" s="1">
        <v>650</v>
      </c>
      <c r="C652" s="1" t="s">
        <v>29</v>
      </c>
      <c r="D652" s="1" t="s">
        <v>33</v>
      </c>
      <c r="E652" s="1">
        <f t="shared" si="20"/>
        <v>0</v>
      </c>
      <c r="F652" s="1">
        <f t="shared" si="21"/>
        <v>1</v>
      </c>
    </row>
    <row r="653" spans="2:6">
      <c r="B653" s="1">
        <v>651</v>
      </c>
      <c r="C653" s="1" t="s">
        <v>33</v>
      </c>
      <c r="D653" s="1" t="s">
        <v>33</v>
      </c>
      <c r="E653" s="1">
        <f t="shared" si="20"/>
        <v>1</v>
      </c>
      <c r="F653" s="1">
        <f t="shared" si="21"/>
        <v>1</v>
      </c>
    </row>
    <row r="654" spans="2:6">
      <c r="B654" s="1">
        <v>652</v>
      </c>
      <c r="C654" s="1" t="s">
        <v>29</v>
      </c>
      <c r="D654" s="1" t="s">
        <v>33</v>
      </c>
      <c r="E654" s="1">
        <f t="shared" si="20"/>
        <v>0</v>
      </c>
      <c r="F654" s="1">
        <f t="shared" si="21"/>
        <v>1</v>
      </c>
    </row>
    <row r="655" spans="2:6">
      <c r="B655" s="1">
        <v>653</v>
      </c>
      <c r="C655" s="1" t="s">
        <v>29</v>
      </c>
      <c r="D655" s="1" t="s">
        <v>33</v>
      </c>
      <c r="E655" s="1">
        <f t="shared" si="20"/>
        <v>0</v>
      </c>
      <c r="F655" s="1">
        <f t="shared" si="21"/>
        <v>1</v>
      </c>
    </row>
    <row r="656" spans="2:6">
      <c r="B656" s="1">
        <v>654</v>
      </c>
      <c r="C656" s="1" t="s">
        <v>33</v>
      </c>
      <c r="D656" s="1" t="s">
        <v>33</v>
      </c>
      <c r="E656" s="1">
        <f t="shared" si="20"/>
        <v>1</v>
      </c>
      <c r="F656" s="1">
        <f t="shared" si="21"/>
        <v>1</v>
      </c>
    </row>
    <row r="657" spans="2:6">
      <c r="B657" s="1">
        <v>655</v>
      </c>
      <c r="C657" s="1" t="s">
        <v>33</v>
      </c>
      <c r="D657" s="1" t="s">
        <v>33</v>
      </c>
      <c r="E657" s="1">
        <f t="shared" si="20"/>
        <v>1</v>
      </c>
      <c r="F657" s="1">
        <f t="shared" si="21"/>
        <v>1</v>
      </c>
    </row>
    <row r="658" spans="2:6">
      <c r="B658" s="1">
        <v>656</v>
      </c>
      <c r="C658" s="1" t="s">
        <v>29</v>
      </c>
      <c r="D658" s="1" t="s">
        <v>33</v>
      </c>
      <c r="E658" s="1">
        <f t="shared" si="20"/>
        <v>0</v>
      </c>
      <c r="F658" s="1">
        <f t="shared" si="21"/>
        <v>1</v>
      </c>
    </row>
    <row r="659" spans="2:6">
      <c r="B659" s="1">
        <v>657</v>
      </c>
      <c r="C659" s="1" t="s">
        <v>29</v>
      </c>
      <c r="D659" s="1" t="s">
        <v>33</v>
      </c>
      <c r="E659" s="1">
        <f t="shared" si="20"/>
        <v>0</v>
      </c>
      <c r="F659" s="1">
        <f t="shared" si="21"/>
        <v>1</v>
      </c>
    </row>
    <row r="660" spans="2:6">
      <c r="B660" s="1">
        <v>658</v>
      </c>
      <c r="C660" s="1" t="s">
        <v>33</v>
      </c>
      <c r="D660" s="1" t="s">
        <v>33</v>
      </c>
      <c r="E660" s="1">
        <f t="shared" si="20"/>
        <v>1</v>
      </c>
      <c r="F660" s="1">
        <f t="shared" si="21"/>
        <v>1</v>
      </c>
    </row>
    <row r="661" spans="2:6">
      <c r="B661" s="1">
        <v>659</v>
      </c>
      <c r="C661" s="1" t="s">
        <v>29</v>
      </c>
      <c r="D661" s="1" t="s">
        <v>33</v>
      </c>
      <c r="E661" s="1">
        <f t="shared" si="20"/>
        <v>0</v>
      </c>
      <c r="F661" s="1">
        <f t="shared" si="21"/>
        <v>1</v>
      </c>
    </row>
    <row r="662" spans="2:6">
      <c r="B662" s="1">
        <v>660</v>
      </c>
      <c r="C662" s="1" t="s">
        <v>33</v>
      </c>
      <c r="D662" s="1" t="s">
        <v>33</v>
      </c>
      <c r="E662" s="1">
        <f t="shared" si="20"/>
        <v>1</v>
      </c>
      <c r="F662" s="1">
        <f t="shared" si="21"/>
        <v>1</v>
      </c>
    </row>
    <row r="663" spans="2:6">
      <c r="B663" s="1">
        <v>661</v>
      </c>
      <c r="C663" s="1" t="s">
        <v>29</v>
      </c>
      <c r="D663" s="1" t="s">
        <v>33</v>
      </c>
      <c r="E663" s="1">
        <f t="shared" si="20"/>
        <v>0</v>
      </c>
      <c r="F663" s="1">
        <f t="shared" si="21"/>
        <v>1</v>
      </c>
    </row>
    <row r="664" spans="2:6">
      <c r="B664" s="1">
        <v>662</v>
      </c>
      <c r="C664" s="1" t="s">
        <v>29</v>
      </c>
      <c r="D664" s="1" t="s">
        <v>33</v>
      </c>
      <c r="E664" s="1">
        <f t="shared" si="20"/>
        <v>0</v>
      </c>
      <c r="F664" s="1">
        <f t="shared" si="21"/>
        <v>1</v>
      </c>
    </row>
    <row r="665" spans="2:6">
      <c r="B665" s="1">
        <v>663</v>
      </c>
      <c r="C665" s="1" t="s">
        <v>29</v>
      </c>
      <c r="D665" s="1" t="s">
        <v>33</v>
      </c>
      <c r="E665" s="1">
        <f t="shared" si="20"/>
        <v>0</v>
      </c>
      <c r="F665" s="1">
        <f t="shared" si="21"/>
        <v>1</v>
      </c>
    </row>
    <row r="666" spans="2:6">
      <c r="B666" s="1">
        <v>664</v>
      </c>
      <c r="C666" s="1" t="s">
        <v>33</v>
      </c>
      <c r="D666" s="1" t="s">
        <v>33</v>
      </c>
      <c r="E666" s="1">
        <f t="shared" si="20"/>
        <v>1</v>
      </c>
      <c r="F666" s="1">
        <f t="shared" si="21"/>
        <v>1</v>
      </c>
    </row>
    <row r="667" spans="2:6">
      <c r="B667" s="1">
        <v>665</v>
      </c>
      <c r="C667" s="1" t="s">
        <v>29</v>
      </c>
      <c r="D667" s="1" t="s">
        <v>33</v>
      </c>
      <c r="E667" s="1">
        <f t="shared" si="20"/>
        <v>0</v>
      </c>
      <c r="F667" s="1">
        <f t="shared" si="21"/>
        <v>1</v>
      </c>
    </row>
    <row r="668" spans="2:6">
      <c r="B668" s="1">
        <v>666</v>
      </c>
      <c r="C668" s="1" t="s">
        <v>33</v>
      </c>
      <c r="D668" s="1" t="s">
        <v>33</v>
      </c>
      <c r="E668" s="1">
        <f t="shared" si="20"/>
        <v>1</v>
      </c>
      <c r="F668" s="1">
        <f t="shared" si="21"/>
        <v>1</v>
      </c>
    </row>
    <row r="669" spans="2:6">
      <c r="B669" s="1">
        <v>667</v>
      </c>
      <c r="C669" s="1" t="s">
        <v>33</v>
      </c>
      <c r="D669" s="1" t="s">
        <v>33</v>
      </c>
      <c r="E669" s="1">
        <f t="shared" si="20"/>
        <v>1</v>
      </c>
      <c r="F669" s="1">
        <f t="shared" si="21"/>
        <v>1</v>
      </c>
    </row>
    <row r="670" spans="2:6">
      <c r="B670" s="1">
        <v>668</v>
      </c>
      <c r="C670" s="1" t="s">
        <v>29</v>
      </c>
      <c r="D670" s="1" t="s">
        <v>33</v>
      </c>
      <c r="E670" s="1">
        <f t="shared" si="20"/>
        <v>0</v>
      </c>
      <c r="F670" s="1">
        <f t="shared" si="21"/>
        <v>1</v>
      </c>
    </row>
    <row r="671" spans="2:6">
      <c r="B671" s="1">
        <v>669</v>
      </c>
      <c r="C671" s="1" t="s">
        <v>33</v>
      </c>
      <c r="D671" s="1" t="s">
        <v>33</v>
      </c>
      <c r="E671" s="1">
        <f t="shared" si="20"/>
        <v>1</v>
      </c>
      <c r="F671" s="1">
        <f t="shared" si="21"/>
        <v>1</v>
      </c>
    </row>
    <row r="672" spans="2:6">
      <c r="B672" s="1">
        <v>670</v>
      </c>
      <c r="C672" s="1" t="s">
        <v>29</v>
      </c>
      <c r="D672" s="1" t="s">
        <v>33</v>
      </c>
      <c r="E672" s="1">
        <f t="shared" si="20"/>
        <v>0</v>
      </c>
      <c r="F672" s="1">
        <f t="shared" si="21"/>
        <v>1</v>
      </c>
    </row>
    <row r="673" spans="2:6">
      <c r="B673" s="1">
        <v>671</v>
      </c>
      <c r="C673" s="1" t="s">
        <v>33</v>
      </c>
      <c r="D673" s="1" t="s">
        <v>33</v>
      </c>
      <c r="E673" s="1">
        <f t="shared" si="20"/>
        <v>1</v>
      </c>
      <c r="F673" s="1">
        <f t="shared" si="21"/>
        <v>1</v>
      </c>
    </row>
    <row r="674" spans="2:6">
      <c r="B674" s="1">
        <v>672</v>
      </c>
      <c r="C674" s="1" t="s">
        <v>33</v>
      </c>
      <c r="D674" s="1" t="s">
        <v>33</v>
      </c>
      <c r="E674" s="1">
        <f t="shared" si="20"/>
        <v>1</v>
      </c>
      <c r="F674" s="1">
        <f t="shared" si="21"/>
        <v>1</v>
      </c>
    </row>
    <row r="675" spans="2:6">
      <c r="B675" s="1">
        <v>673</v>
      </c>
      <c r="C675" s="1" t="s">
        <v>33</v>
      </c>
      <c r="D675" s="1" t="s">
        <v>33</v>
      </c>
      <c r="E675" s="1">
        <f t="shared" si="20"/>
        <v>1</v>
      </c>
      <c r="F675" s="1">
        <f t="shared" si="21"/>
        <v>1</v>
      </c>
    </row>
    <row r="676" spans="2:6">
      <c r="B676" s="1">
        <v>674</v>
      </c>
      <c r="C676" s="1" t="s">
        <v>29</v>
      </c>
      <c r="D676" s="1" t="s">
        <v>33</v>
      </c>
      <c r="E676" s="1">
        <f t="shared" si="20"/>
        <v>0</v>
      </c>
      <c r="F676" s="1">
        <f t="shared" si="21"/>
        <v>1</v>
      </c>
    </row>
    <row r="677" spans="2:6">
      <c r="B677" s="1">
        <v>675</v>
      </c>
      <c r="C677" s="1" t="s">
        <v>29</v>
      </c>
      <c r="D677" s="1" t="s">
        <v>33</v>
      </c>
      <c r="E677" s="1">
        <f t="shared" si="20"/>
        <v>0</v>
      </c>
      <c r="F677" s="1">
        <f t="shared" si="21"/>
        <v>1</v>
      </c>
    </row>
    <row r="678" spans="2:6">
      <c r="B678" s="1">
        <v>676</v>
      </c>
      <c r="C678" s="1" t="s">
        <v>33</v>
      </c>
      <c r="D678" s="1" t="s">
        <v>33</v>
      </c>
      <c r="E678" s="1">
        <f t="shared" si="20"/>
        <v>1</v>
      </c>
      <c r="F678" s="1">
        <f t="shared" si="21"/>
        <v>1</v>
      </c>
    </row>
    <row r="679" spans="2:6">
      <c r="B679" s="1">
        <v>677</v>
      </c>
      <c r="C679" s="1" t="s">
        <v>33</v>
      </c>
      <c r="D679" s="1" t="s">
        <v>33</v>
      </c>
      <c r="E679" s="1">
        <f t="shared" si="20"/>
        <v>1</v>
      </c>
      <c r="F679" s="1">
        <f t="shared" si="21"/>
        <v>1</v>
      </c>
    </row>
    <row r="680" spans="2:6">
      <c r="B680" s="1">
        <v>678</v>
      </c>
      <c r="C680" s="1" t="s">
        <v>29</v>
      </c>
      <c r="D680" s="1" t="s">
        <v>33</v>
      </c>
      <c r="E680" s="1">
        <f t="shared" si="20"/>
        <v>0</v>
      </c>
      <c r="F680" s="1">
        <f t="shared" si="21"/>
        <v>1</v>
      </c>
    </row>
    <row r="681" spans="2:6">
      <c r="B681" s="1">
        <v>679</v>
      </c>
      <c r="C681" s="1" t="s">
        <v>29</v>
      </c>
      <c r="D681" s="1" t="s">
        <v>33</v>
      </c>
      <c r="E681" s="1">
        <f t="shared" si="20"/>
        <v>0</v>
      </c>
      <c r="F681" s="1">
        <f t="shared" si="21"/>
        <v>1</v>
      </c>
    </row>
    <row r="682" spans="2:6">
      <c r="B682" s="1">
        <v>680</v>
      </c>
      <c r="C682" s="1" t="s">
        <v>29</v>
      </c>
      <c r="D682" s="1" t="s">
        <v>33</v>
      </c>
      <c r="E682" s="1">
        <f t="shared" si="20"/>
        <v>0</v>
      </c>
      <c r="F682" s="1">
        <f t="shared" si="21"/>
        <v>1</v>
      </c>
    </row>
    <row r="683" spans="2:6">
      <c r="B683" s="1">
        <v>681</v>
      </c>
      <c r="C683" s="1" t="s">
        <v>29</v>
      </c>
      <c r="D683" s="1" t="s">
        <v>33</v>
      </c>
      <c r="E683" s="1">
        <f t="shared" si="20"/>
        <v>0</v>
      </c>
      <c r="F683" s="1">
        <f t="shared" si="21"/>
        <v>1</v>
      </c>
    </row>
    <row r="684" spans="2:6">
      <c r="B684" s="1">
        <v>682</v>
      </c>
      <c r="C684" s="1" t="s">
        <v>33</v>
      </c>
      <c r="D684" s="1" t="s">
        <v>33</v>
      </c>
      <c r="E684" s="1">
        <f t="shared" si="20"/>
        <v>1</v>
      </c>
      <c r="F684" s="1">
        <f t="shared" si="21"/>
        <v>1</v>
      </c>
    </row>
    <row r="685" spans="2:6">
      <c r="B685" s="1">
        <v>683</v>
      </c>
      <c r="C685" s="1" t="s">
        <v>29</v>
      </c>
      <c r="D685" s="1" t="s">
        <v>33</v>
      </c>
      <c r="E685" s="1">
        <f t="shared" si="20"/>
        <v>0</v>
      </c>
      <c r="F685" s="1">
        <f t="shared" si="21"/>
        <v>1</v>
      </c>
    </row>
    <row r="686" spans="2:6">
      <c r="B686" s="1">
        <v>684</v>
      </c>
      <c r="C686" s="1" t="s">
        <v>33</v>
      </c>
      <c r="D686" s="1" t="s">
        <v>33</v>
      </c>
      <c r="E686" s="1">
        <f t="shared" si="20"/>
        <v>1</v>
      </c>
      <c r="F686" s="1">
        <f t="shared" si="21"/>
        <v>1</v>
      </c>
    </row>
    <row r="687" spans="2:6">
      <c r="B687" s="1">
        <v>685</v>
      </c>
      <c r="C687" s="1" t="s">
        <v>33</v>
      </c>
      <c r="D687" s="1" t="s">
        <v>33</v>
      </c>
      <c r="E687" s="1">
        <f t="shared" si="20"/>
        <v>1</v>
      </c>
      <c r="F687" s="1">
        <f t="shared" si="21"/>
        <v>1</v>
      </c>
    </row>
    <row r="688" spans="2:6">
      <c r="B688" s="1">
        <v>686</v>
      </c>
      <c r="C688" s="1" t="s">
        <v>33</v>
      </c>
      <c r="D688" s="1" t="s">
        <v>33</v>
      </c>
      <c r="E688" s="1">
        <f t="shared" si="20"/>
        <v>1</v>
      </c>
      <c r="F688" s="1">
        <f t="shared" si="21"/>
        <v>1</v>
      </c>
    </row>
    <row r="689" spans="2:6">
      <c r="B689" s="1">
        <v>687</v>
      </c>
      <c r="C689" s="1" t="s">
        <v>33</v>
      </c>
      <c r="D689" s="1" t="s">
        <v>33</v>
      </c>
      <c r="E689" s="1">
        <f t="shared" si="20"/>
        <v>1</v>
      </c>
      <c r="F689" s="1">
        <f t="shared" si="21"/>
        <v>1</v>
      </c>
    </row>
    <row r="690" spans="2:6">
      <c r="B690" s="1">
        <v>688</v>
      </c>
      <c r="C690" s="1" t="s">
        <v>29</v>
      </c>
      <c r="D690" s="1" t="s">
        <v>33</v>
      </c>
      <c r="E690" s="1">
        <f t="shared" si="20"/>
        <v>0</v>
      </c>
      <c r="F690" s="1">
        <f t="shared" si="21"/>
        <v>1</v>
      </c>
    </row>
    <row r="691" spans="2:6">
      <c r="B691" s="1">
        <v>689</v>
      </c>
      <c r="C691" s="1" t="s">
        <v>33</v>
      </c>
      <c r="D691" s="1" t="s">
        <v>33</v>
      </c>
      <c r="E691" s="1">
        <f t="shared" si="20"/>
        <v>1</v>
      </c>
      <c r="F691" s="1">
        <f t="shared" si="21"/>
        <v>1</v>
      </c>
    </row>
    <row r="692" spans="2:6">
      <c r="B692" s="1">
        <v>690</v>
      </c>
      <c r="C692" s="1" t="s">
        <v>29</v>
      </c>
      <c r="D692" s="1" t="s">
        <v>33</v>
      </c>
      <c r="E692" s="1">
        <f t="shared" si="20"/>
        <v>0</v>
      </c>
      <c r="F692" s="1">
        <f t="shared" si="21"/>
        <v>1</v>
      </c>
    </row>
    <row r="693" spans="2:6">
      <c r="B693" s="1">
        <v>691</v>
      </c>
      <c r="C693" s="1" t="s">
        <v>29</v>
      </c>
      <c r="D693" s="1" t="s">
        <v>33</v>
      </c>
      <c r="E693" s="1">
        <f t="shared" si="20"/>
        <v>0</v>
      </c>
      <c r="F693" s="1">
        <f t="shared" si="21"/>
        <v>1</v>
      </c>
    </row>
    <row r="694" spans="2:6">
      <c r="B694" s="1">
        <v>692</v>
      </c>
      <c r="C694" s="1" t="s">
        <v>29</v>
      </c>
      <c r="D694" s="1" t="s">
        <v>33</v>
      </c>
      <c r="E694" s="1">
        <f t="shared" si="20"/>
        <v>0</v>
      </c>
      <c r="F694" s="1">
        <f t="shared" si="21"/>
        <v>1</v>
      </c>
    </row>
    <row r="695" spans="2:6">
      <c r="B695" s="1">
        <v>693</v>
      </c>
      <c r="C695" s="1" t="s">
        <v>29</v>
      </c>
      <c r="D695" s="1" t="s">
        <v>33</v>
      </c>
      <c r="E695" s="1">
        <f t="shared" si="20"/>
        <v>0</v>
      </c>
      <c r="F695" s="1">
        <f t="shared" si="21"/>
        <v>1</v>
      </c>
    </row>
    <row r="696" spans="2:6">
      <c r="B696" s="1">
        <v>694</v>
      </c>
      <c r="C696" s="1" t="s">
        <v>29</v>
      </c>
      <c r="D696" s="1" t="s">
        <v>33</v>
      </c>
      <c r="E696" s="1">
        <f t="shared" si="20"/>
        <v>0</v>
      </c>
      <c r="F696" s="1">
        <f t="shared" si="21"/>
        <v>1</v>
      </c>
    </row>
    <row r="697" spans="2:6">
      <c r="B697" s="1">
        <v>695</v>
      </c>
      <c r="C697" s="1" t="s">
        <v>33</v>
      </c>
      <c r="D697" s="1" t="s">
        <v>33</v>
      </c>
      <c r="E697" s="1">
        <f t="shared" si="20"/>
        <v>1</v>
      </c>
      <c r="F697" s="1">
        <f t="shared" si="21"/>
        <v>1</v>
      </c>
    </row>
    <row r="698" spans="2:6">
      <c r="B698" s="1">
        <v>696</v>
      </c>
      <c r="C698" s="1" t="s">
        <v>29</v>
      </c>
      <c r="D698" s="1" t="s">
        <v>33</v>
      </c>
      <c r="E698" s="1">
        <f t="shared" si="20"/>
        <v>0</v>
      </c>
      <c r="F698" s="1">
        <f t="shared" si="21"/>
        <v>1</v>
      </c>
    </row>
    <row r="699" spans="2:6">
      <c r="B699" s="1">
        <v>697</v>
      </c>
      <c r="C699" s="1" t="s">
        <v>29</v>
      </c>
      <c r="D699" s="1" t="s">
        <v>66</v>
      </c>
      <c r="E699" s="1">
        <f t="shared" si="20"/>
        <v>0</v>
      </c>
      <c r="F699" s="1">
        <f t="shared" si="21"/>
        <v>0</v>
      </c>
    </row>
    <row r="700" spans="2:6">
      <c r="B700" s="1">
        <v>698</v>
      </c>
      <c r="C700" s="1" t="s">
        <v>29</v>
      </c>
      <c r="D700" s="1" t="s">
        <v>33</v>
      </c>
      <c r="E700" s="1">
        <f t="shared" si="20"/>
        <v>0</v>
      </c>
      <c r="F700" s="1">
        <f t="shared" si="21"/>
        <v>1</v>
      </c>
    </row>
    <row r="701" spans="2:6">
      <c r="B701" s="1">
        <v>699</v>
      </c>
      <c r="C701" s="1" t="s">
        <v>29</v>
      </c>
      <c r="D701" s="1" t="s">
        <v>33</v>
      </c>
      <c r="E701" s="1">
        <f t="shared" si="20"/>
        <v>0</v>
      </c>
      <c r="F701" s="1">
        <f t="shared" si="21"/>
        <v>1</v>
      </c>
    </row>
    <row r="702" spans="2:6">
      <c r="B702" s="1">
        <v>700</v>
      </c>
      <c r="C702" s="1" t="s">
        <v>33</v>
      </c>
      <c r="D702" s="1" t="s">
        <v>33</v>
      </c>
      <c r="E702" s="1">
        <f t="shared" si="20"/>
        <v>1</v>
      </c>
      <c r="F702" s="1">
        <f t="shared" si="21"/>
        <v>1</v>
      </c>
    </row>
    <row r="703" spans="2:6">
      <c r="B703" s="1">
        <v>701</v>
      </c>
      <c r="C703" s="1" t="s">
        <v>29</v>
      </c>
      <c r="D703" s="1" t="s">
        <v>33</v>
      </c>
      <c r="E703" s="1">
        <f t="shared" si="20"/>
        <v>0</v>
      </c>
      <c r="F703" s="1">
        <f t="shared" si="21"/>
        <v>1</v>
      </c>
    </row>
    <row r="704" spans="2:6">
      <c r="B704" s="1">
        <v>702</v>
      </c>
      <c r="C704" s="1" t="s">
        <v>33</v>
      </c>
      <c r="D704" s="1" t="s">
        <v>33</v>
      </c>
      <c r="E704" s="1">
        <f t="shared" si="20"/>
        <v>1</v>
      </c>
      <c r="F704" s="1">
        <f t="shared" si="21"/>
        <v>1</v>
      </c>
    </row>
    <row r="705" spans="2:6">
      <c r="B705" s="1">
        <v>703</v>
      </c>
      <c r="C705" s="1" t="s">
        <v>33</v>
      </c>
      <c r="D705" s="1" t="s">
        <v>33</v>
      </c>
      <c r="E705" s="1">
        <f t="shared" si="20"/>
        <v>1</v>
      </c>
      <c r="F705" s="1">
        <f t="shared" si="21"/>
        <v>1</v>
      </c>
    </row>
    <row r="706" spans="2:6">
      <c r="B706" s="1">
        <v>704</v>
      </c>
      <c r="C706" s="1" t="s">
        <v>29</v>
      </c>
      <c r="D706" s="1" t="s">
        <v>33</v>
      </c>
      <c r="E706" s="1">
        <f t="shared" si="20"/>
        <v>0</v>
      </c>
      <c r="F706" s="1">
        <f t="shared" si="21"/>
        <v>1</v>
      </c>
    </row>
    <row r="707" spans="2:6">
      <c r="B707" s="1">
        <v>705</v>
      </c>
      <c r="C707" s="1" t="s">
        <v>33</v>
      </c>
      <c r="D707" s="1" t="s">
        <v>33</v>
      </c>
      <c r="E707" s="1">
        <f t="shared" si="20"/>
        <v>1</v>
      </c>
      <c r="F707" s="1">
        <f t="shared" si="21"/>
        <v>1</v>
      </c>
    </row>
    <row r="708" spans="2:6">
      <c r="B708" s="1">
        <v>706</v>
      </c>
      <c r="C708" s="1" t="s">
        <v>29</v>
      </c>
      <c r="D708" s="1" t="s">
        <v>33</v>
      </c>
      <c r="E708" s="1">
        <f t="shared" ref="E708:E771" si="22">IF(C708="yes",1,0)</f>
        <v>0</v>
      </c>
      <c r="F708" s="1">
        <f t="shared" ref="F708:F771" si="23">IF(D708="yes",1,0)</f>
        <v>1</v>
      </c>
    </row>
    <row r="709" spans="2:6">
      <c r="B709" s="1">
        <v>707</v>
      </c>
      <c r="C709" s="1" t="s">
        <v>29</v>
      </c>
      <c r="D709" s="1" t="s">
        <v>33</v>
      </c>
      <c r="E709" s="1">
        <f t="shared" si="22"/>
        <v>0</v>
      </c>
      <c r="F709" s="1">
        <f t="shared" si="23"/>
        <v>1</v>
      </c>
    </row>
    <row r="710" spans="2:6">
      <c r="B710" s="1">
        <v>708</v>
      </c>
      <c r="C710" s="1" t="s">
        <v>29</v>
      </c>
      <c r="D710" s="1" t="s">
        <v>33</v>
      </c>
      <c r="E710" s="1">
        <f t="shared" si="22"/>
        <v>0</v>
      </c>
      <c r="F710" s="1">
        <f t="shared" si="23"/>
        <v>1</v>
      </c>
    </row>
    <row r="711" spans="2:6">
      <c r="B711" s="1">
        <v>709</v>
      </c>
      <c r="C711" s="1" t="s">
        <v>29</v>
      </c>
      <c r="D711" s="1" t="s">
        <v>33</v>
      </c>
      <c r="E711" s="1">
        <f t="shared" si="22"/>
        <v>0</v>
      </c>
      <c r="F711" s="1">
        <f t="shared" si="23"/>
        <v>1</v>
      </c>
    </row>
    <row r="712" spans="2:6">
      <c r="B712" s="1">
        <v>710</v>
      </c>
      <c r="C712" s="1" t="s">
        <v>29</v>
      </c>
      <c r="D712" s="1" t="s">
        <v>33</v>
      </c>
      <c r="E712" s="1">
        <f t="shared" si="22"/>
        <v>0</v>
      </c>
      <c r="F712" s="1">
        <f t="shared" si="23"/>
        <v>1</v>
      </c>
    </row>
    <row r="713" spans="2:6">
      <c r="B713" s="1">
        <v>711</v>
      </c>
      <c r="C713" s="1" t="s">
        <v>33</v>
      </c>
      <c r="D713" s="1" t="s">
        <v>33</v>
      </c>
      <c r="E713" s="1">
        <f t="shared" si="22"/>
        <v>1</v>
      </c>
      <c r="F713" s="1">
        <f t="shared" si="23"/>
        <v>1</v>
      </c>
    </row>
    <row r="714" spans="2:6">
      <c r="B714" s="1">
        <v>712</v>
      </c>
      <c r="C714" s="1" t="s">
        <v>29</v>
      </c>
      <c r="D714" s="1" t="s">
        <v>33</v>
      </c>
      <c r="E714" s="1">
        <f t="shared" si="22"/>
        <v>0</v>
      </c>
      <c r="F714" s="1">
        <f t="shared" si="23"/>
        <v>1</v>
      </c>
    </row>
    <row r="715" spans="2:6">
      <c r="B715" s="1">
        <v>713</v>
      </c>
      <c r="C715" s="1" t="s">
        <v>33</v>
      </c>
      <c r="D715" s="1" t="s">
        <v>33</v>
      </c>
      <c r="E715" s="1">
        <f t="shared" si="22"/>
        <v>1</v>
      </c>
      <c r="F715" s="1">
        <f t="shared" si="23"/>
        <v>1</v>
      </c>
    </row>
    <row r="716" spans="2:6">
      <c r="B716" s="1">
        <v>714</v>
      </c>
      <c r="C716" s="1" t="s">
        <v>29</v>
      </c>
      <c r="D716" s="1" t="s">
        <v>33</v>
      </c>
      <c r="E716" s="1">
        <f t="shared" si="22"/>
        <v>0</v>
      </c>
      <c r="F716" s="1">
        <f t="shared" si="23"/>
        <v>1</v>
      </c>
    </row>
    <row r="717" spans="2:6">
      <c r="B717" s="1">
        <v>715</v>
      </c>
      <c r="C717" s="1" t="s">
        <v>33</v>
      </c>
      <c r="D717" s="1" t="s">
        <v>33</v>
      </c>
      <c r="E717" s="1">
        <f t="shared" si="22"/>
        <v>1</v>
      </c>
      <c r="F717" s="1">
        <f t="shared" si="23"/>
        <v>1</v>
      </c>
    </row>
    <row r="718" spans="2:6">
      <c r="B718" s="1">
        <v>716</v>
      </c>
      <c r="C718" s="1" t="s">
        <v>29</v>
      </c>
      <c r="D718" s="1" t="s">
        <v>33</v>
      </c>
      <c r="E718" s="1">
        <f t="shared" si="22"/>
        <v>0</v>
      </c>
      <c r="F718" s="1">
        <f t="shared" si="23"/>
        <v>1</v>
      </c>
    </row>
    <row r="719" spans="2:6">
      <c r="B719" s="1">
        <v>717</v>
      </c>
      <c r="C719" s="1" t="s">
        <v>33</v>
      </c>
      <c r="D719" s="1" t="s">
        <v>33</v>
      </c>
      <c r="E719" s="1">
        <f t="shared" si="22"/>
        <v>1</v>
      </c>
      <c r="F719" s="1">
        <f t="shared" si="23"/>
        <v>1</v>
      </c>
    </row>
    <row r="720" spans="2:6">
      <c r="B720" s="1">
        <v>718</v>
      </c>
      <c r="C720" s="1" t="s">
        <v>33</v>
      </c>
      <c r="D720" s="1" t="s">
        <v>33</v>
      </c>
      <c r="E720" s="1">
        <f t="shared" si="22"/>
        <v>1</v>
      </c>
      <c r="F720" s="1">
        <f t="shared" si="23"/>
        <v>1</v>
      </c>
    </row>
    <row r="721" spans="2:6">
      <c r="B721" s="1">
        <v>719</v>
      </c>
      <c r="C721" s="1" t="s">
        <v>33</v>
      </c>
      <c r="D721" s="1" t="s">
        <v>33</v>
      </c>
      <c r="E721" s="1">
        <f t="shared" si="22"/>
        <v>1</v>
      </c>
      <c r="F721" s="1">
        <f t="shared" si="23"/>
        <v>1</v>
      </c>
    </row>
    <row r="722" spans="2:6">
      <c r="B722" s="1">
        <v>720</v>
      </c>
      <c r="C722" s="1" t="s">
        <v>33</v>
      </c>
      <c r="D722" s="1" t="s">
        <v>33</v>
      </c>
      <c r="E722" s="1">
        <f t="shared" si="22"/>
        <v>1</v>
      </c>
      <c r="F722" s="1">
        <f t="shared" si="23"/>
        <v>1</v>
      </c>
    </row>
    <row r="723" spans="2:6">
      <c r="B723" s="1">
        <v>721</v>
      </c>
      <c r="C723" s="1" t="s">
        <v>33</v>
      </c>
      <c r="D723" s="1" t="s">
        <v>33</v>
      </c>
      <c r="E723" s="1">
        <f t="shared" si="22"/>
        <v>1</v>
      </c>
      <c r="F723" s="1">
        <f t="shared" si="23"/>
        <v>1</v>
      </c>
    </row>
    <row r="724" spans="2:6">
      <c r="B724" s="1">
        <v>722</v>
      </c>
      <c r="C724" s="1" t="s">
        <v>29</v>
      </c>
      <c r="D724" s="1" t="s">
        <v>33</v>
      </c>
      <c r="E724" s="1">
        <f t="shared" si="22"/>
        <v>0</v>
      </c>
      <c r="F724" s="1">
        <f t="shared" si="23"/>
        <v>1</v>
      </c>
    </row>
    <row r="725" spans="2:6">
      <c r="B725" s="1">
        <v>723</v>
      </c>
      <c r="C725" s="1" t="s">
        <v>29</v>
      </c>
      <c r="D725" s="1" t="s">
        <v>33</v>
      </c>
      <c r="E725" s="1">
        <f t="shared" si="22"/>
        <v>0</v>
      </c>
      <c r="F725" s="1">
        <f t="shared" si="23"/>
        <v>1</v>
      </c>
    </row>
    <row r="726" spans="2:6">
      <c r="B726" s="1">
        <v>724</v>
      </c>
      <c r="C726" s="1" t="s">
        <v>29</v>
      </c>
      <c r="D726" s="1" t="s">
        <v>33</v>
      </c>
      <c r="E726" s="1">
        <f t="shared" si="22"/>
        <v>0</v>
      </c>
      <c r="F726" s="1">
        <f t="shared" si="23"/>
        <v>1</v>
      </c>
    </row>
    <row r="727" spans="2:6">
      <c r="B727" s="1">
        <v>725</v>
      </c>
      <c r="C727" s="1" t="s">
        <v>29</v>
      </c>
      <c r="D727" s="1" t="s">
        <v>33</v>
      </c>
      <c r="E727" s="1">
        <f t="shared" si="22"/>
        <v>0</v>
      </c>
      <c r="F727" s="1">
        <f t="shared" si="23"/>
        <v>1</v>
      </c>
    </row>
    <row r="728" spans="2:6">
      <c r="B728" s="1">
        <v>726</v>
      </c>
      <c r="C728" s="1" t="s">
        <v>29</v>
      </c>
      <c r="D728" s="1" t="s">
        <v>33</v>
      </c>
      <c r="E728" s="1">
        <f t="shared" si="22"/>
        <v>0</v>
      </c>
      <c r="F728" s="1">
        <f t="shared" si="23"/>
        <v>1</v>
      </c>
    </row>
    <row r="729" spans="2:6">
      <c r="B729" s="1">
        <v>727</v>
      </c>
      <c r="C729" s="1" t="s">
        <v>29</v>
      </c>
      <c r="D729" s="1" t="s">
        <v>33</v>
      </c>
      <c r="E729" s="1">
        <f t="shared" si="22"/>
        <v>0</v>
      </c>
      <c r="F729" s="1">
        <f t="shared" si="23"/>
        <v>1</v>
      </c>
    </row>
    <row r="730" spans="2:6">
      <c r="B730" s="1">
        <v>728</v>
      </c>
      <c r="C730" s="1" t="s">
        <v>29</v>
      </c>
      <c r="D730" s="1" t="s">
        <v>33</v>
      </c>
      <c r="E730" s="1">
        <f t="shared" si="22"/>
        <v>0</v>
      </c>
      <c r="F730" s="1">
        <f t="shared" si="23"/>
        <v>1</v>
      </c>
    </row>
    <row r="731" spans="2:6">
      <c r="B731" s="1">
        <v>729</v>
      </c>
      <c r="C731" s="1" t="s">
        <v>29</v>
      </c>
      <c r="D731" s="1" t="s">
        <v>33</v>
      </c>
      <c r="E731" s="1">
        <f t="shared" si="22"/>
        <v>0</v>
      </c>
      <c r="F731" s="1">
        <f t="shared" si="23"/>
        <v>1</v>
      </c>
    </row>
    <row r="732" spans="2:6">
      <c r="B732" s="1">
        <v>730</v>
      </c>
      <c r="C732" s="1" t="s">
        <v>33</v>
      </c>
      <c r="D732" s="1" t="s">
        <v>33</v>
      </c>
      <c r="E732" s="1">
        <f t="shared" si="22"/>
        <v>1</v>
      </c>
      <c r="F732" s="1">
        <f t="shared" si="23"/>
        <v>1</v>
      </c>
    </row>
    <row r="733" spans="2:6">
      <c r="B733" s="1">
        <v>731</v>
      </c>
      <c r="C733" s="1" t="s">
        <v>29</v>
      </c>
      <c r="D733" s="1" t="s">
        <v>33</v>
      </c>
      <c r="E733" s="1">
        <f t="shared" si="22"/>
        <v>0</v>
      </c>
      <c r="F733" s="1">
        <f t="shared" si="23"/>
        <v>1</v>
      </c>
    </row>
    <row r="734" spans="2:6">
      <c r="B734" s="1">
        <v>732</v>
      </c>
      <c r="C734" s="1" t="s">
        <v>29</v>
      </c>
      <c r="D734" s="1" t="s">
        <v>33</v>
      </c>
      <c r="E734" s="1">
        <f t="shared" si="22"/>
        <v>0</v>
      </c>
      <c r="F734" s="1">
        <f t="shared" si="23"/>
        <v>1</v>
      </c>
    </row>
    <row r="735" spans="2:6">
      <c r="B735" s="1">
        <v>733</v>
      </c>
      <c r="C735" s="1" t="s">
        <v>29</v>
      </c>
      <c r="D735" s="1" t="s">
        <v>33</v>
      </c>
      <c r="E735" s="1">
        <f t="shared" si="22"/>
        <v>0</v>
      </c>
      <c r="F735" s="1">
        <f t="shared" si="23"/>
        <v>1</v>
      </c>
    </row>
    <row r="736" spans="2:6">
      <c r="B736" s="1">
        <v>734</v>
      </c>
      <c r="C736" s="1" t="s">
        <v>33</v>
      </c>
      <c r="D736" s="1" t="s">
        <v>33</v>
      </c>
      <c r="E736" s="1">
        <f t="shared" si="22"/>
        <v>1</v>
      </c>
      <c r="F736" s="1">
        <f t="shared" si="23"/>
        <v>1</v>
      </c>
    </row>
    <row r="737" spans="2:6">
      <c r="B737" s="1">
        <v>735</v>
      </c>
      <c r="C737" s="1" t="s">
        <v>29</v>
      </c>
      <c r="D737" s="1" t="s">
        <v>33</v>
      </c>
      <c r="E737" s="1">
        <f t="shared" si="22"/>
        <v>0</v>
      </c>
      <c r="F737" s="1">
        <f t="shared" si="23"/>
        <v>1</v>
      </c>
    </row>
    <row r="738" spans="2:6">
      <c r="B738" s="1">
        <v>736</v>
      </c>
      <c r="C738" s="1" t="s">
        <v>29</v>
      </c>
      <c r="D738" s="1" t="s">
        <v>33</v>
      </c>
      <c r="E738" s="1">
        <f t="shared" si="22"/>
        <v>0</v>
      </c>
      <c r="F738" s="1">
        <f t="shared" si="23"/>
        <v>1</v>
      </c>
    </row>
    <row r="739" spans="2:6">
      <c r="B739" s="1">
        <v>737</v>
      </c>
      <c r="C739" s="1" t="s">
        <v>29</v>
      </c>
      <c r="D739" s="1" t="s">
        <v>33</v>
      </c>
      <c r="E739" s="1">
        <f t="shared" si="22"/>
        <v>0</v>
      </c>
      <c r="F739" s="1">
        <f t="shared" si="23"/>
        <v>1</v>
      </c>
    </row>
    <row r="740" spans="2:6">
      <c r="B740" s="1">
        <v>738</v>
      </c>
      <c r="C740" s="1" t="s">
        <v>33</v>
      </c>
      <c r="D740" s="1" t="s">
        <v>33</v>
      </c>
      <c r="E740" s="1">
        <f t="shared" si="22"/>
        <v>1</v>
      </c>
      <c r="F740" s="1">
        <f t="shared" si="23"/>
        <v>1</v>
      </c>
    </row>
    <row r="741" spans="2:6">
      <c r="B741" s="1">
        <v>739</v>
      </c>
      <c r="C741" s="1" t="s">
        <v>33</v>
      </c>
      <c r="D741" s="1" t="s">
        <v>33</v>
      </c>
      <c r="E741" s="1">
        <f t="shared" si="22"/>
        <v>1</v>
      </c>
      <c r="F741" s="1">
        <f t="shared" si="23"/>
        <v>1</v>
      </c>
    </row>
    <row r="742" spans="2:6">
      <c r="B742" s="1">
        <v>740</v>
      </c>
      <c r="C742" s="1" t="s">
        <v>29</v>
      </c>
      <c r="D742" s="1" t="s">
        <v>33</v>
      </c>
      <c r="E742" s="1">
        <f t="shared" si="22"/>
        <v>0</v>
      </c>
      <c r="F742" s="1">
        <f t="shared" si="23"/>
        <v>1</v>
      </c>
    </row>
    <row r="743" spans="2:6">
      <c r="B743" s="1">
        <v>741</v>
      </c>
      <c r="C743" s="1" t="s">
        <v>29</v>
      </c>
      <c r="D743" s="1" t="s">
        <v>33</v>
      </c>
      <c r="E743" s="1">
        <f t="shared" si="22"/>
        <v>0</v>
      </c>
      <c r="F743" s="1">
        <f t="shared" si="23"/>
        <v>1</v>
      </c>
    </row>
    <row r="744" spans="2:6">
      <c r="B744" s="1">
        <v>742</v>
      </c>
      <c r="C744" s="1" t="s">
        <v>29</v>
      </c>
      <c r="D744" s="1" t="s">
        <v>33</v>
      </c>
      <c r="E744" s="1">
        <f t="shared" si="22"/>
        <v>0</v>
      </c>
      <c r="F744" s="1">
        <f t="shared" si="23"/>
        <v>1</v>
      </c>
    </row>
    <row r="745" spans="2:6">
      <c r="B745" s="1">
        <v>743</v>
      </c>
      <c r="C745" s="1" t="s">
        <v>33</v>
      </c>
      <c r="D745" s="1" t="s">
        <v>33</v>
      </c>
      <c r="E745" s="1">
        <f t="shared" si="22"/>
        <v>1</v>
      </c>
      <c r="F745" s="1">
        <f t="shared" si="23"/>
        <v>1</v>
      </c>
    </row>
    <row r="746" spans="2:6">
      <c r="B746" s="1">
        <v>744</v>
      </c>
      <c r="C746" s="1" t="s">
        <v>33</v>
      </c>
      <c r="D746" s="1" t="s">
        <v>33</v>
      </c>
      <c r="E746" s="1">
        <f t="shared" si="22"/>
        <v>1</v>
      </c>
      <c r="F746" s="1">
        <f t="shared" si="23"/>
        <v>1</v>
      </c>
    </row>
    <row r="747" spans="2:6">
      <c r="B747" s="1">
        <v>745</v>
      </c>
      <c r="C747" s="1" t="s">
        <v>33</v>
      </c>
      <c r="D747" s="1" t="s">
        <v>33</v>
      </c>
      <c r="E747" s="1">
        <f t="shared" si="22"/>
        <v>1</v>
      </c>
      <c r="F747" s="1">
        <f t="shared" si="23"/>
        <v>1</v>
      </c>
    </row>
    <row r="748" spans="2:6">
      <c r="B748" s="1">
        <v>746</v>
      </c>
      <c r="C748" s="1" t="s">
        <v>29</v>
      </c>
      <c r="D748" s="1" t="s">
        <v>33</v>
      </c>
      <c r="E748" s="1">
        <f t="shared" si="22"/>
        <v>0</v>
      </c>
      <c r="F748" s="1">
        <f t="shared" si="23"/>
        <v>1</v>
      </c>
    </row>
    <row r="749" spans="2:6">
      <c r="B749" s="1">
        <v>747</v>
      </c>
      <c r="C749" s="1" t="s">
        <v>29</v>
      </c>
      <c r="D749" s="1" t="s">
        <v>33</v>
      </c>
      <c r="E749" s="1">
        <f t="shared" si="22"/>
        <v>0</v>
      </c>
      <c r="F749" s="1">
        <f t="shared" si="23"/>
        <v>1</v>
      </c>
    </row>
    <row r="750" spans="2:6">
      <c r="B750" s="1">
        <v>748</v>
      </c>
      <c r="C750" s="1" t="s">
        <v>29</v>
      </c>
      <c r="D750" s="1" t="s">
        <v>33</v>
      </c>
      <c r="E750" s="1">
        <f t="shared" si="22"/>
        <v>0</v>
      </c>
      <c r="F750" s="1">
        <f t="shared" si="23"/>
        <v>1</v>
      </c>
    </row>
    <row r="751" spans="2:6">
      <c r="B751" s="1">
        <v>749</v>
      </c>
      <c r="C751" s="1" t="s">
        <v>29</v>
      </c>
      <c r="D751" s="1" t="s">
        <v>33</v>
      </c>
      <c r="E751" s="1">
        <f t="shared" si="22"/>
        <v>0</v>
      </c>
      <c r="F751" s="1">
        <f t="shared" si="23"/>
        <v>1</v>
      </c>
    </row>
    <row r="752" spans="2:6">
      <c r="B752" s="1">
        <v>750</v>
      </c>
      <c r="C752" s="1" t="s">
        <v>29</v>
      </c>
      <c r="D752" s="1" t="s">
        <v>33</v>
      </c>
      <c r="E752" s="1">
        <f t="shared" si="22"/>
        <v>0</v>
      </c>
      <c r="F752" s="1">
        <f t="shared" si="23"/>
        <v>1</v>
      </c>
    </row>
    <row r="753" spans="2:6">
      <c r="B753" s="1">
        <v>751</v>
      </c>
      <c r="C753" s="1" t="s">
        <v>33</v>
      </c>
      <c r="D753" s="1" t="s">
        <v>33</v>
      </c>
      <c r="E753" s="1">
        <f t="shared" si="22"/>
        <v>1</v>
      </c>
      <c r="F753" s="1">
        <f t="shared" si="23"/>
        <v>1</v>
      </c>
    </row>
    <row r="754" spans="2:6">
      <c r="B754" s="1">
        <v>752</v>
      </c>
      <c r="C754" s="1" t="s">
        <v>29</v>
      </c>
      <c r="D754" s="1" t="s">
        <v>33</v>
      </c>
      <c r="E754" s="1">
        <f t="shared" si="22"/>
        <v>0</v>
      </c>
      <c r="F754" s="1">
        <f t="shared" si="23"/>
        <v>1</v>
      </c>
    </row>
    <row r="755" spans="2:6">
      <c r="B755" s="1">
        <v>753</v>
      </c>
      <c r="C755" s="1" t="s">
        <v>29</v>
      </c>
      <c r="D755" s="1" t="s">
        <v>33</v>
      </c>
      <c r="E755" s="1">
        <f t="shared" si="22"/>
        <v>0</v>
      </c>
      <c r="F755" s="1">
        <f t="shared" si="23"/>
        <v>1</v>
      </c>
    </row>
    <row r="756" spans="2:6">
      <c r="B756" s="1">
        <v>754</v>
      </c>
      <c r="C756" s="1" t="s">
        <v>29</v>
      </c>
      <c r="D756" s="1" t="s">
        <v>33</v>
      </c>
      <c r="E756" s="1">
        <f t="shared" si="22"/>
        <v>0</v>
      </c>
      <c r="F756" s="1">
        <f t="shared" si="23"/>
        <v>1</v>
      </c>
    </row>
    <row r="757" spans="2:6">
      <c r="B757" s="1">
        <v>755</v>
      </c>
      <c r="C757" s="1" t="s">
        <v>29</v>
      </c>
      <c r="D757" s="1" t="s">
        <v>33</v>
      </c>
      <c r="E757" s="1">
        <f t="shared" si="22"/>
        <v>0</v>
      </c>
      <c r="F757" s="1">
        <f t="shared" si="23"/>
        <v>1</v>
      </c>
    </row>
    <row r="758" spans="2:6">
      <c r="B758" s="1">
        <v>756</v>
      </c>
      <c r="C758" s="1" t="s">
        <v>29</v>
      </c>
      <c r="D758" s="1" t="s">
        <v>33</v>
      </c>
      <c r="E758" s="1">
        <f t="shared" si="22"/>
        <v>0</v>
      </c>
      <c r="F758" s="1">
        <f t="shared" si="23"/>
        <v>1</v>
      </c>
    </row>
    <row r="759" spans="2:6">
      <c r="B759" s="1">
        <v>757</v>
      </c>
      <c r="C759" s="1" t="s">
        <v>29</v>
      </c>
      <c r="D759" s="1" t="s">
        <v>66</v>
      </c>
      <c r="E759" s="1">
        <f t="shared" si="22"/>
        <v>0</v>
      </c>
      <c r="F759" s="1">
        <f t="shared" si="23"/>
        <v>0</v>
      </c>
    </row>
    <row r="760" spans="2:6">
      <c r="B760" s="1">
        <v>758</v>
      </c>
      <c r="C760" s="1" t="s">
        <v>33</v>
      </c>
      <c r="D760" s="1" t="s">
        <v>33</v>
      </c>
      <c r="E760" s="1">
        <f t="shared" si="22"/>
        <v>1</v>
      </c>
      <c r="F760" s="1">
        <f t="shared" si="23"/>
        <v>1</v>
      </c>
    </row>
    <row r="761" spans="2:6">
      <c r="B761" s="1">
        <v>759</v>
      </c>
      <c r="C761" s="1" t="s">
        <v>33</v>
      </c>
      <c r="D761" s="1" t="s">
        <v>33</v>
      </c>
      <c r="E761" s="1">
        <f t="shared" si="22"/>
        <v>1</v>
      </c>
      <c r="F761" s="1">
        <f t="shared" si="23"/>
        <v>1</v>
      </c>
    </row>
    <row r="762" spans="2:6">
      <c r="B762" s="1">
        <v>760</v>
      </c>
      <c r="C762" s="1" t="s">
        <v>29</v>
      </c>
      <c r="D762" s="1" t="s">
        <v>33</v>
      </c>
      <c r="E762" s="1">
        <f t="shared" si="22"/>
        <v>0</v>
      </c>
      <c r="F762" s="1">
        <f t="shared" si="23"/>
        <v>1</v>
      </c>
    </row>
    <row r="763" spans="2:6">
      <c r="B763" s="1">
        <v>761</v>
      </c>
      <c r="C763" s="1" t="s">
        <v>33</v>
      </c>
      <c r="D763" s="1" t="s">
        <v>33</v>
      </c>
      <c r="E763" s="1">
        <f t="shared" si="22"/>
        <v>1</v>
      </c>
      <c r="F763" s="1">
        <f t="shared" si="23"/>
        <v>1</v>
      </c>
    </row>
    <row r="764" spans="2:6">
      <c r="B764" s="1">
        <v>762</v>
      </c>
      <c r="C764" s="1" t="s">
        <v>29</v>
      </c>
      <c r="D764" s="1" t="s">
        <v>33</v>
      </c>
      <c r="E764" s="1">
        <f t="shared" si="22"/>
        <v>0</v>
      </c>
      <c r="F764" s="1">
        <f t="shared" si="23"/>
        <v>1</v>
      </c>
    </row>
    <row r="765" spans="2:6">
      <c r="B765" s="1">
        <v>763</v>
      </c>
      <c r="C765" s="1" t="s">
        <v>29</v>
      </c>
      <c r="D765" s="1" t="s">
        <v>33</v>
      </c>
      <c r="E765" s="1">
        <f t="shared" si="22"/>
        <v>0</v>
      </c>
      <c r="F765" s="1">
        <f t="shared" si="23"/>
        <v>1</v>
      </c>
    </row>
    <row r="766" spans="2:6">
      <c r="B766" s="1">
        <v>764</v>
      </c>
      <c r="C766" s="1" t="s">
        <v>33</v>
      </c>
      <c r="D766" s="1" t="s">
        <v>33</v>
      </c>
      <c r="E766" s="1">
        <f t="shared" si="22"/>
        <v>1</v>
      </c>
      <c r="F766" s="1">
        <f t="shared" si="23"/>
        <v>1</v>
      </c>
    </row>
    <row r="767" spans="2:6">
      <c r="B767" s="1">
        <v>765</v>
      </c>
      <c r="C767" s="1" t="s">
        <v>33</v>
      </c>
      <c r="D767" s="1" t="s">
        <v>33</v>
      </c>
      <c r="E767" s="1">
        <f t="shared" si="22"/>
        <v>1</v>
      </c>
      <c r="F767" s="1">
        <f t="shared" si="23"/>
        <v>1</v>
      </c>
    </row>
    <row r="768" spans="2:6">
      <c r="B768" s="1">
        <v>766</v>
      </c>
      <c r="C768" s="1" t="s">
        <v>29</v>
      </c>
      <c r="D768" s="1" t="s">
        <v>33</v>
      </c>
      <c r="E768" s="1">
        <f t="shared" si="22"/>
        <v>0</v>
      </c>
      <c r="F768" s="1">
        <f t="shared" si="23"/>
        <v>1</v>
      </c>
    </row>
    <row r="769" spans="2:6">
      <c r="B769" s="1">
        <v>767</v>
      </c>
      <c r="C769" s="1" t="s">
        <v>29</v>
      </c>
      <c r="D769" s="1" t="s">
        <v>33</v>
      </c>
      <c r="E769" s="1">
        <f t="shared" si="22"/>
        <v>0</v>
      </c>
      <c r="F769" s="1">
        <f t="shared" si="23"/>
        <v>1</v>
      </c>
    </row>
    <row r="770" spans="2:6">
      <c r="B770" s="1">
        <v>768</v>
      </c>
      <c r="C770" s="1" t="s">
        <v>29</v>
      </c>
      <c r="D770" s="1" t="s">
        <v>33</v>
      </c>
      <c r="E770" s="1">
        <f t="shared" si="22"/>
        <v>0</v>
      </c>
      <c r="F770" s="1">
        <f t="shared" si="23"/>
        <v>1</v>
      </c>
    </row>
    <row r="771" spans="2:6">
      <c r="B771" s="1">
        <v>769</v>
      </c>
      <c r="C771" s="1" t="s">
        <v>33</v>
      </c>
      <c r="D771" s="1" t="s">
        <v>33</v>
      </c>
      <c r="E771" s="1">
        <f t="shared" si="22"/>
        <v>1</v>
      </c>
      <c r="F771" s="1">
        <f t="shared" si="23"/>
        <v>1</v>
      </c>
    </row>
    <row r="772" spans="2:6">
      <c r="B772" s="1">
        <v>770</v>
      </c>
      <c r="C772" s="1" t="s">
        <v>33</v>
      </c>
      <c r="D772" s="1" t="s">
        <v>33</v>
      </c>
      <c r="E772" s="1">
        <f t="shared" ref="E772:E835" si="24">IF(C772="yes",1,0)</f>
        <v>1</v>
      </c>
      <c r="F772" s="1">
        <f t="shared" ref="F772:F835" si="25">IF(D772="yes",1,0)</f>
        <v>1</v>
      </c>
    </row>
    <row r="773" spans="2:6">
      <c r="B773" s="1">
        <v>771</v>
      </c>
      <c r="C773" s="1" t="s">
        <v>29</v>
      </c>
      <c r="D773" s="1" t="s">
        <v>33</v>
      </c>
      <c r="E773" s="1">
        <f t="shared" si="24"/>
        <v>0</v>
      </c>
      <c r="F773" s="1">
        <f t="shared" si="25"/>
        <v>1</v>
      </c>
    </row>
    <row r="774" spans="2:6">
      <c r="B774" s="1">
        <v>772</v>
      </c>
      <c r="C774" s="1" t="s">
        <v>33</v>
      </c>
      <c r="D774" s="1" t="s">
        <v>33</v>
      </c>
      <c r="E774" s="1">
        <f t="shared" si="24"/>
        <v>1</v>
      </c>
      <c r="F774" s="1">
        <f t="shared" si="25"/>
        <v>1</v>
      </c>
    </row>
    <row r="775" spans="2:6">
      <c r="B775" s="1">
        <v>773</v>
      </c>
      <c r="C775" s="1" t="s">
        <v>33</v>
      </c>
      <c r="D775" s="1" t="s">
        <v>33</v>
      </c>
      <c r="E775" s="1">
        <f t="shared" si="24"/>
        <v>1</v>
      </c>
      <c r="F775" s="1">
        <f t="shared" si="25"/>
        <v>1</v>
      </c>
    </row>
    <row r="776" spans="2:6">
      <c r="B776" s="1">
        <v>774</v>
      </c>
      <c r="C776" s="1" t="s">
        <v>29</v>
      </c>
      <c r="D776" s="1" t="s">
        <v>33</v>
      </c>
      <c r="E776" s="1">
        <f t="shared" si="24"/>
        <v>0</v>
      </c>
      <c r="F776" s="1">
        <f t="shared" si="25"/>
        <v>1</v>
      </c>
    </row>
    <row r="777" spans="2:6">
      <c r="B777" s="1">
        <v>775</v>
      </c>
      <c r="C777" s="1" t="s">
        <v>29</v>
      </c>
      <c r="D777" s="1" t="s">
        <v>33</v>
      </c>
      <c r="E777" s="1">
        <f t="shared" si="24"/>
        <v>0</v>
      </c>
      <c r="F777" s="1">
        <f t="shared" si="25"/>
        <v>1</v>
      </c>
    </row>
    <row r="778" spans="2:6">
      <c r="B778" s="1">
        <v>776</v>
      </c>
      <c r="C778" s="1" t="s">
        <v>29</v>
      </c>
      <c r="D778" s="1" t="s">
        <v>33</v>
      </c>
      <c r="E778" s="1">
        <f t="shared" si="24"/>
        <v>0</v>
      </c>
      <c r="F778" s="1">
        <f t="shared" si="25"/>
        <v>1</v>
      </c>
    </row>
    <row r="779" spans="2:6">
      <c r="B779" s="1">
        <v>777</v>
      </c>
      <c r="C779" s="1" t="s">
        <v>33</v>
      </c>
      <c r="D779" s="1" t="s">
        <v>33</v>
      </c>
      <c r="E779" s="1">
        <f t="shared" si="24"/>
        <v>1</v>
      </c>
      <c r="F779" s="1">
        <f t="shared" si="25"/>
        <v>1</v>
      </c>
    </row>
    <row r="780" spans="2:6">
      <c r="B780" s="1">
        <v>778</v>
      </c>
      <c r="C780" s="1" t="s">
        <v>29</v>
      </c>
      <c r="D780" s="1" t="s">
        <v>33</v>
      </c>
      <c r="E780" s="1">
        <f t="shared" si="24"/>
        <v>0</v>
      </c>
      <c r="F780" s="1">
        <f t="shared" si="25"/>
        <v>1</v>
      </c>
    </row>
    <row r="781" spans="2:6">
      <c r="B781" s="1">
        <v>779</v>
      </c>
      <c r="C781" s="1" t="s">
        <v>33</v>
      </c>
      <c r="D781" s="1" t="s">
        <v>33</v>
      </c>
      <c r="E781" s="1">
        <f t="shared" si="24"/>
        <v>1</v>
      </c>
      <c r="F781" s="1">
        <f t="shared" si="25"/>
        <v>1</v>
      </c>
    </row>
    <row r="782" spans="2:6">
      <c r="B782" s="1">
        <v>780</v>
      </c>
      <c r="C782" s="1" t="s">
        <v>33</v>
      </c>
      <c r="D782" s="1" t="s">
        <v>33</v>
      </c>
      <c r="E782" s="1">
        <f t="shared" si="24"/>
        <v>1</v>
      </c>
      <c r="F782" s="1">
        <f t="shared" si="25"/>
        <v>1</v>
      </c>
    </row>
    <row r="783" spans="2:6">
      <c r="B783" s="1">
        <v>781</v>
      </c>
      <c r="C783" s="1" t="s">
        <v>29</v>
      </c>
      <c r="D783" s="1" t="s">
        <v>33</v>
      </c>
      <c r="E783" s="1">
        <f t="shared" si="24"/>
        <v>0</v>
      </c>
      <c r="F783" s="1">
        <f t="shared" si="25"/>
        <v>1</v>
      </c>
    </row>
    <row r="784" spans="2:6">
      <c r="B784" s="1">
        <v>782</v>
      </c>
      <c r="C784" s="1" t="s">
        <v>33</v>
      </c>
      <c r="D784" s="1" t="s">
        <v>33</v>
      </c>
      <c r="E784" s="1">
        <f t="shared" si="24"/>
        <v>1</v>
      </c>
      <c r="F784" s="1">
        <f t="shared" si="25"/>
        <v>1</v>
      </c>
    </row>
    <row r="785" spans="2:6">
      <c r="B785" s="1">
        <v>783</v>
      </c>
      <c r="C785" s="1" t="s">
        <v>33</v>
      </c>
      <c r="D785" s="1" t="s">
        <v>33</v>
      </c>
      <c r="E785" s="1">
        <f t="shared" si="24"/>
        <v>1</v>
      </c>
      <c r="F785" s="1">
        <f t="shared" si="25"/>
        <v>1</v>
      </c>
    </row>
    <row r="786" spans="2:6">
      <c r="B786" s="1">
        <v>784</v>
      </c>
      <c r="C786" s="1" t="s">
        <v>29</v>
      </c>
      <c r="D786" s="1" t="s">
        <v>33</v>
      </c>
      <c r="E786" s="1">
        <f t="shared" si="24"/>
        <v>0</v>
      </c>
      <c r="F786" s="1">
        <f t="shared" si="25"/>
        <v>1</v>
      </c>
    </row>
    <row r="787" spans="2:6">
      <c r="B787" s="1">
        <v>785</v>
      </c>
      <c r="C787" s="1" t="s">
        <v>33</v>
      </c>
      <c r="D787" s="1" t="s">
        <v>33</v>
      </c>
      <c r="E787" s="1">
        <f t="shared" si="24"/>
        <v>1</v>
      </c>
      <c r="F787" s="1">
        <f t="shared" si="25"/>
        <v>1</v>
      </c>
    </row>
    <row r="788" spans="2:6">
      <c r="B788" s="1">
        <v>786</v>
      </c>
      <c r="C788" s="1" t="s">
        <v>33</v>
      </c>
      <c r="D788" s="1" t="s">
        <v>33</v>
      </c>
      <c r="E788" s="1">
        <f t="shared" si="24"/>
        <v>1</v>
      </c>
      <c r="F788" s="1">
        <f t="shared" si="25"/>
        <v>1</v>
      </c>
    </row>
    <row r="789" spans="2:6">
      <c r="B789" s="1">
        <v>787</v>
      </c>
      <c r="C789" s="1" t="s">
        <v>29</v>
      </c>
      <c r="D789" s="1" t="s">
        <v>33</v>
      </c>
      <c r="E789" s="1">
        <f t="shared" si="24"/>
        <v>0</v>
      </c>
      <c r="F789" s="1">
        <f t="shared" si="25"/>
        <v>1</v>
      </c>
    </row>
    <row r="790" spans="2:6">
      <c r="B790" s="1">
        <v>788</v>
      </c>
      <c r="C790" s="1" t="s">
        <v>33</v>
      </c>
      <c r="D790" s="1" t="s">
        <v>33</v>
      </c>
      <c r="E790" s="1">
        <f t="shared" si="24"/>
        <v>1</v>
      </c>
      <c r="F790" s="1">
        <f t="shared" si="25"/>
        <v>1</v>
      </c>
    </row>
    <row r="791" spans="2:6">
      <c r="B791" s="1">
        <v>789</v>
      </c>
      <c r="C791" s="1" t="s">
        <v>29</v>
      </c>
      <c r="D791" s="1" t="s">
        <v>33</v>
      </c>
      <c r="E791" s="1">
        <f t="shared" si="24"/>
        <v>0</v>
      </c>
      <c r="F791" s="1">
        <f t="shared" si="25"/>
        <v>1</v>
      </c>
    </row>
    <row r="792" spans="2:6">
      <c r="B792" s="1">
        <v>790</v>
      </c>
      <c r="C792" s="1" t="s">
        <v>33</v>
      </c>
      <c r="D792" s="1" t="s">
        <v>33</v>
      </c>
      <c r="E792" s="1">
        <f t="shared" si="24"/>
        <v>1</v>
      </c>
      <c r="F792" s="1">
        <f t="shared" si="25"/>
        <v>1</v>
      </c>
    </row>
    <row r="793" spans="2:6">
      <c r="B793" s="1">
        <v>791</v>
      </c>
      <c r="C793" s="1" t="s">
        <v>29</v>
      </c>
      <c r="D793" s="1" t="s">
        <v>33</v>
      </c>
      <c r="E793" s="1">
        <f t="shared" si="24"/>
        <v>0</v>
      </c>
      <c r="F793" s="1">
        <f t="shared" si="25"/>
        <v>1</v>
      </c>
    </row>
    <row r="794" spans="2:6">
      <c r="B794" s="1">
        <v>792</v>
      </c>
      <c r="C794" s="1" t="s">
        <v>33</v>
      </c>
      <c r="D794" s="1" t="s">
        <v>33</v>
      </c>
      <c r="E794" s="1">
        <f t="shared" si="24"/>
        <v>1</v>
      </c>
      <c r="F794" s="1">
        <f t="shared" si="25"/>
        <v>1</v>
      </c>
    </row>
    <row r="795" spans="2:6">
      <c r="B795" s="1">
        <v>793</v>
      </c>
      <c r="C795" s="1" t="s">
        <v>29</v>
      </c>
      <c r="D795" s="1" t="s">
        <v>33</v>
      </c>
      <c r="E795" s="1">
        <f t="shared" si="24"/>
        <v>0</v>
      </c>
      <c r="F795" s="1">
        <f t="shared" si="25"/>
        <v>1</v>
      </c>
    </row>
    <row r="796" spans="2:6">
      <c r="B796" s="1">
        <v>794</v>
      </c>
      <c r="C796" s="1" t="s">
        <v>29</v>
      </c>
      <c r="D796" s="1" t="s">
        <v>33</v>
      </c>
      <c r="E796" s="1">
        <f t="shared" si="24"/>
        <v>0</v>
      </c>
      <c r="F796" s="1">
        <f t="shared" si="25"/>
        <v>1</v>
      </c>
    </row>
    <row r="797" spans="2:6">
      <c r="B797" s="1">
        <v>795</v>
      </c>
      <c r="C797" s="1" t="s">
        <v>33</v>
      </c>
      <c r="D797" s="1" t="s">
        <v>33</v>
      </c>
      <c r="E797" s="1">
        <f t="shared" si="24"/>
        <v>1</v>
      </c>
      <c r="F797" s="1">
        <f t="shared" si="25"/>
        <v>1</v>
      </c>
    </row>
    <row r="798" spans="2:6">
      <c r="B798" s="1">
        <v>796</v>
      </c>
      <c r="C798" s="1" t="s">
        <v>29</v>
      </c>
      <c r="D798" s="1" t="s">
        <v>33</v>
      </c>
      <c r="E798" s="1">
        <f t="shared" si="24"/>
        <v>0</v>
      </c>
      <c r="F798" s="1">
        <f t="shared" si="25"/>
        <v>1</v>
      </c>
    </row>
    <row r="799" spans="2:6">
      <c r="B799" s="1">
        <v>797</v>
      </c>
      <c r="C799" s="1" t="s">
        <v>33</v>
      </c>
      <c r="D799" s="1" t="s">
        <v>33</v>
      </c>
      <c r="E799" s="1">
        <f t="shared" si="24"/>
        <v>1</v>
      </c>
      <c r="F799" s="1">
        <f t="shared" si="25"/>
        <v>1</v>
      </c>
    </row>
    <row r="800" spans="2:6">
      <c r="B800" s="1">
        <v>798</v>
      </c>
      <c r="C800" s="1" t="s">
        <v>29</v>
      </c>
      <c r="D800" s="1" t="s">
        <v>33</v>
      </c>
      <c r="E800" s="1">
        <f t="shared" si="24"/>
        <v>0</v>
      </c>
      <c r="F800" s="1">
        <f t="shared" si="25"/>
        <v>1</v>
      </c>
    </row>
    <row r="801" spans="2:6">
      <c r="B801" s="1">
        <v>799</v>
      </c>
      <c r="C801" s="1" t="s">
        <v>33</v>
      </c>
      <c r="D801" s="1" t="s">
        <v>33</v>
      </c>
      <c r="E801" s="1">
        <f t="shared" si="24"/>
        <v>1</v>
      </c>
      <c r="F801" s="1">
        <f t="shared" si="25"/>
        <v>1</v>
      </c>
    </row>
    <row r="802" spans="2:6">
      <c r="B802" s="1">
        <v>800</v>
      </c>
      <c r="C802" s="1" t="s">
        <v>29</v>
      </c>
      <c r="D802" s="1" t="s">
        <v>33</v>
      </c>
      <c r="E802" s="1">
        <f t="shared" si="24"/>
        <v>0</v>
      </c>
      <c r="F802" s="1">
        <f t="shared" si="25"/>
        <v>1</v>
      </c>
    </row>
    <row r="803" spans="2:6">
      <c r="B803" s="1">
        <v>801</v>
      </c>
      <c r="C803" s="1" t="s">
        <v>29</v>
      </c>
      <c r="D803" s="1" t="s">
        <v>33</v>
      </c>
      <c r="E803" s="1">
        <f t="shared" si="24"/>
        <v>0</v>
      </c>
      <c r="F803" s="1">
        <f t="shared" si="25"/>
        <v>1</v>
      </c>
    </row>
    <row r="804" spans="2:6">
      <c r="B804" s="1">
        <v>802</v>
      </c>
      <c r="C804" s="1" t="s">
        <v>33</v>
      </c>
      <c r="D804" s="1" t="s">
        <v>33</v>
      </c>
      <c r="E804" s="1">
        <f t="shared" si="24"/>
        <v>1</v>
      </c>
      <c r="F804" s="1">
        <f t="shared" si="25"/>
        <v>1</v>
      </c>
    </row>
    <row r="805" spans="2:6">
      <c r="B805" s="1">
        <v>803</v>
      </c>
      <c r="C805" s="1" t="s">
        <v>29</v>
      </c>
      <c r="D805" s="1" t="s">
        <v>33</v>
      </c>
      <c r="E805" s="1">
        <f t="shared" si="24"/>
        <v>0</v>
      </c>
      <c r="F805" s="1">
        <f t="shared" si="25"/>
        <v>1</v>
      </c>
    </row>
    <row r="806" spans="2:6">
      <c r="B806" s="1">
        <v>804</v>
      </c>
      <c r="C806" s="1" t="s">
        <v>29</v>
      </c>
      <c r="D806" s="1" t="s">
        <v>33</v>
      </c>
      <c r="E806" s="1">
        <f t="shared" si="24"/>
        <v>0</v>
      </c>
      <c r="F806" s="1">
        <f t="shared" si="25"/>
        <v>1</v>
      </c>
    </row>
    <row r="807" spans="2:6">
      <c r="B807" s="1">
        <v>805</v>
      </c>
      <c r="C807" s="1" t="s">
        <v>29</v>
      </c>
      <c r="D807" s="1" t="s">
        <v>33</v>
      </c>
      <c r="E807" s="1">
        <f t="shared" si="24"/>
        <v>0</v>
      </c>
      <c r="F807" s="1">
        <f t="shared" si="25"/>
        <v>1</v>
      </c>
    </row>
    <row r="808" spans="2:6">
      <c r="B808" s="1">
        <v>806</v>
      </c>
      <c r="C808" s="1" t="s">
        <v>33</v>
      </c>
      <c r="D808" s="1" t="s">
        <v>33</v>
      </c>
      <c r="E808" s="1">
        <f t="shared" si="24"/>
        <v>1</v>
      </c>
      <c r="F808" s="1">
        <f t="shared" si="25"/>
        <v>1</v>
      </c>
    </row>
    <row r="809" spans="2:6">
      <c r="B809" s="1">
        <v>807</v>
      </c>
      <c r="C809" s="1" t="s">
        <v>29</v>
      </c>
      <c r="D809" s="1" t="s">
        <v>66</v>
      </c>
      <c r="E809" s="1">
        <f t="shared" si="24"/>
        <v>0</v>
      </c>
      <c r="F809" s="1">
        <f t="shared" si="25"/>
        <v>0</v>
      </c>
    </row>
    <row r="810" spans="2:6">
      <c r="B810" s="1">
        <v>808</v>
      </c>
      <c r="C810" s="1" t="s">
        <v>29</v>
      </c>
      <c r="D810" s="1" t="s">
        <v>33</v>
      </c>
      <c r="E810" s="1">
        <f t="shared" si="24"/>
        <v>0</v>
      </c>
      <c r="F810" s="1">
        <f t="shared" si="25"/>
        <v>1</v>
      </c>
    </row>
    <row r="811" spans="2:6">
      <c r="B811" s="1">
        <v>809</v>
      </c>
      <c r="C811" s="1" t="s">
        <v>33</v>
      </c>
      <c r="D811" s="1" t="s">
        <v>33</v>
      </c>
      <c r="E811" s="1">
        <f t="shared" si="24"/>
        <v>1</v>
      </c>
      <c r="F811" s="1">
        <f t="shared" si="25"/>
        <v>1</v>
      </c>
    </row>
    <row r="812" spans="2:6">
      <c r="B812" s="1">
        <v>810</v>
      </c>
      <c r="C812" s="1" t="s">
        <v>29</v>
      </c>
      <c r="D812" s="1" t="s">
        <v>33</v>
      </c>
      <c r="E812" s="1">
        <f t="shared" si="24"/>
        <v>0</v>
      </c>
      <c r="F812" s="1">
        <f t="shared" si="25"/>
        <v>1</v>
      </c>
    </row>
    <row r="813" spans="2:6">
      <c r="B813" s="1">
        <v>811</v>
      </c>
      <c r="C813" s="1" t="s">
        <v>33</v>
      </c>
      <c r="D813" s="1" t="s">
        <v>33</v>
      </c>
      <c r="E813" s="1">
        <f t="shared" si="24"/>
        <v>1</v>
      </c>
      <c r="F813" s="1">
        <f t="shared" si="25"/>
        <v>1</v>
      </c>
    </row>
    <row r="814" spans="2:6">
      <c r="B814" s="1">
        <v>812</v>
      </c>
      <c r="C814" s="1" t="s">
        <v>29</v>
      </c>
      <c r="D814" s="1" t="s">
        <v>33</v>
      </c>
      <c r="E814" s="1">
        <f t="shared" si="24"/>
        <v>0</v>
      </c>
      <c r="F814" s="1">
        <f t="shared" si="25"/>
        <v>1</v>
      </c>
    </row>
    <row r="815" spans="2:6">
      <c r="B815" s="1">
        <v>813</v>
      </c>
      <c r="C815" s="1" t="s">
        <v>33</v>
      </c>
      <c r="D815" s="1" t="s">
        <v>33</v>
      </c>
      <c r="E815" s="1">
        <f t="shared" si="24"/>
        <v>1</v>
      </c>
      <c r="F815" s="1">
        <f t="shared" si="25"/>
        <v>1</v>
      </c>
    </row>
    <row r="816" spans="2:6">
      <c r="B816" s="1">
        <v>814</v>
      </c>
      <c r="C816" s="1" t="s">
        <v>29</v>
      </c>
      <c r="D816" s="1" t="s">
        <v>33</v>
      </c>
      <c r="E816" s="1">
        <f t="shared" si="24"/>
        <v>0</v>
      </c>
      <c r="F816" s="1">
        <f t="shared" si="25"/>
        <v>1</v>
      </c>
    </row>
    <row r="817" spans="2:6">
      <c r="B817" s="1">
        <v>815</v>
      </c>
      <c r="C817" s="1" t="s">
        <v>29</v>
      </c>
      <c r="D817" s="1" t="s">
        <v>33</v>
      </c>
      <c r="E817" s="1">
        <f t="shared" si="24"/>
        <v>0</v>
      </c>
      <c r="F817" s="1">
        <f t="shared" si="25"/>
        <v>1</v>
      </c>
    </row>
    <row r="818" spans="2:6">
      <c r="B818" s="1">
        <v>816</v>
      </c>
      <c r="C818" s="1" t="s">
        <v>29</v>
      </c>
      <c r="D818" s="1" t="s">
        <v>33</v>
      </c>
      <c r="E818" s="1">
        <f t="shared" si="24"/>
        <v>0</v>
      </c>
      <c r="F818" s="1">
        <f t="shared" si="25"/>
        <v>1</v>
      </c>
    </row>
    <row r="819" spans="2:6">
      <c r="B819" s="1">
        <v>817</v>
      </c>
      <c r="C819" s="1" t="s">
        <v>29</v>
      </c>
      <c r="D819" s="1" t="s">
        <v>33</v>
      </c>
      <c r="E819" s="1">
        <f t="shared" si="24"/>
        <v>0</v>
      </c>
      <c r="F819" s="1">
        <f t="shared" si="25"/>
        <v>1</v>
      </c>
    </row>
    <row r="820" spans="2:6">
      <c r="B820" s="1">
        <v>818</v>
      </c>
      <c r="C820" s="1" t="s">
        <v>33</v>
      </c>
      <c r="D820" s="1" t="s">
        <v>33</v>
      </c>
      <c r="E820" s="1">
        <f t="shared" si="24"/>
        <v>1</v>
      </c>
      <c r="F820" s="1">
        <f t="shared" si="25"/>
        <v>1</v>
      </c>
    </row>
    <row r="821" spans="2:6">
      <c r="B821" s="1">
        <v>819</v>
      </c>
      <c r="C821" s="1" t="s">
        <v>29</v>
      </c>
      <c r="D821" s="1" t="s">
        <v>33</v>
      </c>
      <c r="E821" s="1">
        <f t="shared" si="24"/>
        <v>0</v>
      </c>
      <c r="F821" s="1">
        <f t="shared" si="25"/>
        <v>1</v>
      </c>
    </row>
    <row r="822" spans="2:6">
      <c r="B822" s="1">
        <v>820</v>
      </c>
      <c r="C822" s="1" t="s">
        <v>29</v>
      </c>
      <c r="D822" s="1" t="s">
        <v>33</v>
      </c>
      <c r="E822" s="1">
        <f t="shared" si="24"/>
        <v>0</v>
      </c>
      <c r="F822" s="1">
        <f t="shared" si="25"/>
        <v>1</v>
      </c>
    </row>
    <row r="823" spans="2:6">
      <c r="B823" s="1">
        <v>821</v>
      </c>
      <c r="C823" s="1" t="s">
        <v>33</v>
      </c>
      <c r="D823" s="1" t="s">
        <v>33</v>
      </c>
      <c r="E823" s="1">
        <f t="shared" si="24"/>
        <v>1</v>
      </c>
      <c r="F823" s="1">
        <f t="shared" si="25"/>
        <v>1</v>
      </c>
    </row>
    <row r="824" spans="2:6">
      <c r="B824" s="1">
        <v>822</v>
      </c>
      <c r="C824" s="1" t="s">
        <v>29</v>
      </c>
      <c r="D824" s="1" t="s">
        <v>33</v>
      </c>
      <c r="E824" s="1">
        <f t="shared" si="24"/>
        <v>0</v>
      </c>
      <c r="F824" s="1">
        <f t="shared" si="25"/>
        <v>1</v>
      </c>
    </row>
    <row r="825" spans="2:6">
      <c r="B825" s="1">
        <v>823</v>
      </c>
      <c r="C825" s="1" t="s">
        <v>29</v>
      </c>
      <c r="D825" s="1" t="s">
        <v>33</v>
      </c>
      <c r="E825" s="1">
        <f t="shared" si="24"/>
        <v>0</v>
      </c>
      <c r="F825" s="1">
        <f t="shared" si="25"/>
        <v>1</v>
      </c>
    </row>
    <row r="826" spans="2:6">
      <c r="B826" s="1">
        <v>824</v>
      </c>
      <c r="C826" s="1" t="s">
        <v>29</v>
      </c>
      <c r="D826" s="1" t="s">
        <v>33</v>
      </c>
      <c r="E826" s="1">
        <f t="shared" si="24"/>
        <v>0</v>
      </c>
      <c r="F826" s="1">
        <f t="shared" si="25"/>
        <v>1</v>
      </c>
    </row>
    <row r="827" spans="2:6">
      <c r="B827" s="1">
        <v>825</v>
      </c>
      <c r="C827" s="1" t="s">
        <v>33</v>
      </c>
      <c r="D827" s="1" t="s">
        <v>33</v>
      </c>
      <c r="E827" s="1">
        <f t="shared" si="24"/>
        <v>1</v>
      </c>
      <c r="F827" s="1">
        <f t="shared" si="25"/>
        <v>1</v>
      </c>
    </row>
    <row r="828" spans="2:6">
      <c r="B828" s="1">
        <v>826</v>
      </c>
      <c r="C828" s="1" t="s">
        <v>33</v>
      </c>
      <c r="D828" s="1" t="s">
        <v>33</v>
      </c>
      <c r="E828" s="1">
        <f t="shared" si="24"/>
        <v>1</v>
      </c>
      <c r="F828" s="1">
        <f t="shared" si="25"/>
        <v>1</v>
      </c>
    </row>
    <row r="829" spans="2:6">
      <c r="B829" s="1">
        <v>827</v>
      </c>
      <c r="C829" s="1" t="s">
        <v>33</v>
      </c>
      <c r="D829" s="1" t="s">
        <v>33</v>
      </c>
      <c r="E829" s="1">
        <f t="shared" si="24"/>
        <v>1</v>
      </c>
      <c r="F829" s="1">
        <f t="shared" si="25"/>
        <v>1</v>
      </c>
    </row>
    <row r="830" spans="2:6">
      <c r="B830" s="1">
        <v>828</v>
      </c>
      <c r="C830" s="1" t="s">
        <v>29</v>
      </c>
      <c r="D830" s="1" t="s">
        <v>33</v>
      </c>
      <c r="E830" s="1">
        <f t="shared" si="24"/>
        <v>0</v>
      </c>
      <c r="F830" s="1">
        <f t="shared" si="25"/>
        <v>1</v>
      </c>
    </row>
    <row r="831" spans="2:6">
      <c r="B831" s="1">
        <v>829</v>
      </c>
      <c r="C831" s="1" t="s">
        <v>29</v>
      </c>
      <c r="D831" s="1" t="s">
        <v>33</v>
      </c>
      <c r="E831" s="1">
        <f t="shared" si="24"/>
        <v>0</v>
      </c>
      <c r="F831" s="1">
        <f t="shared" si="25"/>
        <v>1</v>
      </c>
    </row>
    <row r="832" spans="2:6">
      <c r="B832" s="1">
        <v>830</v>
      </c>
      <c r="C832" s="1" t="s">
        <v>33</v>
      </c>
      <c r="D832" s="1" t="s">
        <v>33</v>
      </c>
      <c r="E832" s="1">
        <f t="shared" si="24"/>
        <v>1</v>
      </c>
      <c r="F832" s="1">
        <f t="shared" si="25"/>
        <v>1</v>
      </c>
    </row>
    <row r="833" spans="2:6">
      <c r="B833" s="1">
        <v>831</v>
      </c>
      <c r="C833" s="1" t="s">
        <v>33</v>
      </c>
      <c r="D833" s="1" t="s">
        <v>33</v>
      </c>
      <c r="E833" s="1">
        <f t="shared" si="24"/>
        <v>1</v>
      </c>
      <c r="F833" s="1">
        <f t="shared" si="25"/>
        <v>1</v>
      </c>
    </row>
    <row r="834" spans="2:6">
      <c r="B834" s="1">
        <v>832</v>
      </c>
      <c r="C834" s="1" t="s">
        <v>33</v>
      </c>
      <c r="D834" s="1" t="s">
        <v>33</v>
      </c>
      <c r="E834" s="1">
        <f t="shared" si="24"/>
        <v>1</v>
      </c>
      <c r="F834" s="1">
        <f t="shared" si="25"/>
        <v>1</v>
      </c>
    </row>
    <row r="835" spans="2:6">
      <c r="B835" s="1">
        <v>833</v>
      </c>
      <c r="C835" s="1" t="s">
        <v>29</v>
      </c>
      <c r="D835" s="1" t="s">
        <v>33</v>
      </c>
      <c r="E835" s="1">
        <f t="shared" si="24"/>
        <v>0</v>
      </c>
      <c r="F835" s="1">
        <f t="shared" si="25"/>
        <v>1</v>
      </c>
    </row>
    <row r="836" spans="2:6">
      <c r="B836" s="1">
        <v>834</v>
      </c>
      <c r="C836" s="1" t="s">
        <v>33</v>
      </c>
      <c r="D836" s="1" t="s">
        <v>33</v>
      </c>
      <c r="E836" s="1">
        <f t="shared" ref="E836:E899" si="26">IF(C836="yes",1,0)</f>
        <v>1</v>
      </c>
      <c r="F836" s="1">
        <f t="shared" ref="F836:F899" si="27">IF(D836="yes",1,0)</f>
        <v>1</v>
      </c>
    </row>
    <row r="837" spans="2:6">
      <c r="B837" s="1">
        <v>835</v>
      </c>
      <c r="C837" s="1" t="s">
        <v>29</v>
      </c>
      <c r="D837" s="1" t="s">
        <v>33</v>
      </c>
      <c r="E837" s="1">
        <f t="shared" si="26"/>
        <v>0</v>
      </c>
      <c r="F837" s="1">
        <f t="shared" si="27"/>
        <v>1</v>
      </c>
    </row>
    <row r="838" spans="2:6">
      <c r="B838" s="1">
        <v>836</v>
      </c>
      <c r="C838" s="1" t="s">
        <v>29</v>
      </c>
      <c r="D838" s="1" t="s">
        <v>33</v>
      </c>
      <c r="E838" s="1">
        <f t="shared" si="26"/>
        <v>0</v>
      </c>
      <c r="F838" s="1">
        <f t="shared" si="27"/>
        <v>1</v>
      </c>
    </row>
    <row r="839" spans="2:6">
      <c r="B839" s="1">
        <v>837</v>
      </c>
      <c r="C839" s="1" t="s">
        <v>29</v>
      </c>
      <c r="D839" s="1" t="s">
        <v>33</v>
      </c>
      <c r="E839" s="1">
        <f t="shared" si="26"/>
        <v>0</v>
      </c>
      <c r="F839" s="1">
        <f t="shared" si="27"/>
        <v>1</v>
      </c>
    </row>
    <row r="840" spans="2:6">
      <c r="B840" s="1">
        <v>838</v>
      </c>
      <c r="C840" s="1" t="s">
        <v>29</v>
      </c>
      <c r="D840" s="1" t="s">
        <v>33</v>
      </c>
      <c r="E840" s="1">
        <f t="shared" si="26"/>
        <v>0</v>
      </c>
      <c r="F840" s="1">
        <f t="shared" si="27"/>
        <v>1</v>
      </c>
    </row>
    <row r="841" spans="2:6">
      <c r="B841" s="1">
        <v>839</v>
      </c>
      <c r="C841" s="1" t="s">
        <v>33</v>
      </c>
      <c r="D841" s="1" t="s">
        <v>33</v>
      </c>
      <c r="E841" s="1">
        <f t="shared" si="26"/>
        <v>1</v>
      </c>
      <c r="F841" s="1">
        <f t="shared" si="27"/>
        <v>1</v>
      </c>
    </row>
    <row r="842" spans="2:6">
      <c r="B842" s="1">
        <v>840</v>
      </c>
      <c r="C842" s="1" t="s">
        <v>29</v>
      </c>
      <c r="D842" s="1" t="s">
        <v>33</v>
      </c>
      <c r="E842" s="1">
        <f t="shared" si="26"/>
        <v>0</v>
      </c>
      <c r="F842" s="1">
        <f t="shared" si="27"/>
        <v>1</v>
      </c>
    </row>
    <row r="843" spans="2:6">
      <c r="B843" s="1">
        <v>841</v>
      </c>
      <c r="C843" s="1" t="s">
        <v>29</v>
      </c>
      <c r="D843" s="1" t="s">
        <v>33</v>
      </c>
      <c r="E843" s="1">
        <f t="shared" si="26"/>
        <v>0</v>
      </c>
      <c r="F843" s="1">
        <f t="shared" si="27"/>
        <v>1</v>
      </c>
    </row>
    <row r="844" spans="2:6">
      <c r="B844" s="1">
        <v>842</v>
      </c>
      <c r="C844" s="1" t="s">
        <v>29</v>
      </c>
      <c r="D844" s="1" t="s">
        <v>33</v>
      </c>
      <c r="E844" s="1">
        <f t="shared" si="26"/>
        <v>0</v>
      </c>
      <c r="F844" s="1">
        <f t="shared" si="27"/>
        <v>1</v>
      </c>
    </row>
    <row r="845" spans="2:6">
      <c r="B845" s="1">
        <v>843</v>
      </c>
      <c r="C845" s="1" t="s">
        <v>29</v>
      </c>
      <c r="D845" s="1" t="s">
        <v>33</v>
      </c>
      <c r="E845" s="1">
        <f t="shared" si="26"/>
        <v>0</v>
      </c>
      <c r="F845" s="1">
        <f t="shared" si="27"/>
        <v>1</v>
      </c>
    </row>
    <row r="846" spans="2:6">
      <c r="B846" s="1">
        <v>844</v>
      </c>
      <c r="C846" s="1" t="s">
        <v>33</v>
      </c>
      <c r="D846" s="1" t="s">
        <v>33</v>
      </c>
      <c r="E846" s="1">
        <f t="shared" si="26"/>
        <v>1</v>
      </c>
      <c r="F846" s="1">
        <f t="shared" si="27"/>
        <v>1</v>
      </c>
    </row>
    <row r="847" spans="2:6">
      <c r="B847" s="1">
        <v>845</v>
      </c>
      <c r="C847" s="1" t="s">
        <v>33</v>
      </c>
      <c r="D847" s="1" t="s">
        <v>33</v>
      </c>
      <c r="E847" s="1">
        <f t="shared" si="26"/>
        <v>1</v>
      </c>
      <c r="F847" s="1">
        <f t="shared" si="27"/>
        <v>1</v>
      </c>
    </row>
    <row r="848" spans="2:6">
      <c r="B848" s="1">
        <v>846</v>
      </c>
      <c r="C848" s="1" t="s">
        <v>33</v>
      </c>
      <c r="D848" s="1" t="s">
        <v>33</v>
      </c>
      <c r="E848" s="1">
        <f t="shared" si="26"/>
        <v>1</v>
      </c>
      <c r="F848" s="1">
        <f t="shared" si="27"/>
        <v>1</v>
      </c>
    </row>
    <row r="849" spans="2:6">
      <c r="B849" s="1">
        <v>847</v>
      </c>
      <c r="C849" s="1" t="s">
        <v>29</v>
      </c>
      <c r="D849" s="1" t="s">
        <v>33</v>
      </c>
      <c r="E849" s="1">
        <f t="shared" si="26"/>
        <v>0</v>
      </c>
      <c r="F849" s="1">
        <f t="shared" si="27"/>
        <v>1</v>
      </c>
    </row>
    <row r="850" spans="2:6">
      <c r="B850" s="1">
        <v>848</v>
      </c>
      <c r="C850" s="1" t="s">
        <v>29</v>
      </c>
      <c r="D850" s="1" t="s">
        <v>33</v>
      </c>
      <c r="E850" s="1">
        <f t="shared" si="26"/>
        <v>0</v>
      </c>
      <c r="F850" s="1">
        <f t="shared" si="27"/>
        <v>1</v>
      </c>
    </row>
    <row r="851" spans="2:6">
      <c r="B851" s="1">
        <v>849</v>
      </c>
      <c r="C851" s="1" t="s">
        <v>29</v>
      </c>
      <c r="D851" s="1" t="s">
        <v>33</v>
      </c>
      <c r="E851" s="1">
        <f t="shared" si="26"/>
        <v>0</v>
      </c>
      <c r="F851" s="1">
        <f t="shared" si="27"/>
        <v>1</v>
      </c>
    </row>
    <row r="852" spans="2:6">
      <c r="B852" s="1">
        <v>850</v>
      </c>
      <c r="C852" s="1" t="s">
        <v>29</v>
      </c>
      <c r="D852" s="1" t="s">
        <v>33</v>
      </c>
      <c r="E852" s="1">
        <f t="shared" si="26"/>
        <v>0</v>
      </c>
      <c r="F852" s="1">
        <f t="shared" si="27"/>
        <v>1</v>
      </c>
    </row>
    <row r="853" spans="2:6">
      <c r="B853" s="1">
        <v>851</v>
      </c>
      <c r="C853" s="1" t="s">
        <v>29</v>
      </c>
      <c r="D853" s="1" t="s">
        <v>66</v>
      </c>
      <c r="E853" s="1">
        <f t="shared" si="26"/>
        <v>0</v>
      </c>
      <c r="F853" s="1">
        <f t="shared" si="27"/>
        <v>0</v>
      </c>
    </row>
    <row r="854" spans="2:6">
      <c r="B854" s="1">
        <v>852</v>
      </c>
      <c r="C854" s="1" t="s">
        <v>33</v>
      </c>
      <c r="D854" s="1" t="s">
        <v>33</v>
      </c>
      <c r="E854" s="1">
        <f t="shared" si="26"/>
        <v>1</v>
      </c>
      <c r="F854" s="1">
        <f t="shared" si="27"/>
        <v>1</v>
      </c>
    </row>
    <row r="855" spans="2:6">
      <c r="B855" s="1">
        <v>853</v>
      </c>
      <c r="C855" s="1" t="s">
        <v>33</v>
      </c>
      <c r="D855" s="1" t="s">
        <v>33</v>
      </c>
      <c r="E855" s="1">
        <f t="shared" si="26"/>
        <v>1</v>
      </c>
      <c r="F855" s="1">
        <f t="shared" si="27"/>
        <v>1</v>
      </c>
    </row>
    <row r="856" spans="2:6">
      <c r="B856" s="1">
        <v>854</v>
      </c>
      <c r="C856" s="1" t="s">
        <v>29</v>
      </c>
      <c r="D856" s="1" t="s">
        <v>33</v>
      </c>
      <c r="E856" s="1">
        <f t="shared" si="26"/>
        <v>0</v>
      </c>
      <c r="F856" s="1">
        <f t="shared" si="27"/>
        <v>1</v>
      </c>
    </row>
    <row r="857" spans="2:6">
      <c r="B857" s="1">
        <v>855</v>
      </c>
      <c r="C857" s="1" t="s">
        <v>33</v>
      </c>
      <c r="D857" s="1" t="s">
        <v>33</v>
      </c>
      <c r="E857" s="1">
        <f t="shared" si="26"/>
        <v>1</v>
      </c>
      <c r="F857" s="1">
        <f t="shared" si="27"/>
        <v>1</v>
      </c>
    </row>
    <row r="858" spans="2:6">
      <c r="B858" s="1">
        <v>856</v>
      </c>
      <c r="C858" s="1" t="s">
        <v>33</v>
      </c>
      <c r="D858" s="1" t="s">
        <v>33</v>
      </c>
      <c r="E858" s="1">
        <f t="shared" si="26"/>
        <v>1</v>
      </c>
      <c r="F858" s="1">
        <f t="shared" si="27"/>
        <v>1</v>
      </c>
    </row>
    <row r="859" spans="2:6">
      <c r="B859" s="1">
        <v>857</v>
      </c>
      <c r="C859" s="1" t="s">
        <v>33</v>
      </c>
      <c r="D859" s="1" t="s">
        <v>33</v>
      </c>
      <c r="E859" s="1">
        <f t="shared" si="26"/>
        <v>1</v>
      </c>
      <c r="F859" s="1">
        <f t="shared" si="27"/>
        <v>1</v>
      </c>
    </row>
    <row r="860" spans="2:6">
      <c r="B860" s="1">
        <v>858</v>
      </c>
      <c r="C860" s="1" t="s">
        <v>33</v>
      </c>
      <c r="D860" s="1" t="s">
        <v>33</v>
      </c>
      <c r="E860" s="1">
        <f t="shared" si="26"/>
        <v>1</v>
      </c>
      <c r="F860" s="1">
        <f t="shared" si="27"/>
        <v>1</v>
      </c>
    </row>
    <row r="861" spans="2:6">
      <c r="B861" s="1">
        <v>859</v>
      </c>
      <c r="C861" s="1" t="s">
        <v>33</v>
      </c>
      <c r="D861" s="1" t="s">
        <v>33</v>
      </c>
      <c r="E861" s="1">
        <f t="shared" si="26"/>
        <v>1</v>
      </c>
      <c r="F861" s="1">
        <f t="shared" si="27"/>
        <v>1</v>
      </c>
    </row>
    <row r="862" spans="2:6">
      <c r="B862" s="1">
        <v>860</v>
      </c>
      <c r="C862" s="1" t="s">
        <v>29</v>
      </c>
      <c r="D862" s="1" t="s">
        <v>66</v>
      </c>
      <c r="E862" s="1">
        <f t="shared" si="26"/>
        <v>0</v>
      </c>
      <c r="F862" s="1">
        <f t="shared" si="27"/>
        <v>0</v>
      </c>
    </row>
    <row r="863" spans="2:6">
      <c r="B863" s="1">
        <v>861</v>
      </c>
      <c r="C863" s="1" t="s">
        <v>29</v>
      </c>
      <c r="D863" s="1" t="s">
        <v>33</v>
      </c>
      <c r="E863" s="1">
        <f t="shared" si="26"/>
        <v>0</v>
      </c>
      <c r="F863" s="1">
        <f t="shared" si="27"/>
        <v>1</v>
      </c>
    </row>
    <row r="864" spans="2:6">
      <c r="B864" s="1">
        <v>862</v>
      </c>
      <c r="C864" s="1" t="s">
        <v>33</v>
      </c>
      <c r="D864" s="1" t="s">
        <v>33</v>
      </c>
      <c r="E864" s="1">
        <f t="shared" si="26"/>
        <v>1</v>
      </c>
      <c r="F864" s="1">
        <f t="shared" si="27"/>
        <v>1</v>
      </c>
    </row>
    <row r="865" spans="2:6">
      <c r="B865" s="1">
        <v>863</v>
      </c>
      <c r="C865" s="1" t="s">
        <v>33</v>
      </c>
      <c r="D865" s="1" t="s">
        <v>33</v>
      </c>
      <c r="E865" s="1">
        <f t="shared" si="26"/>
        <v>1</v>
      </c>
      <c r="F865" s="1">
        <f t="shared" si="27"/>
        <v>1</v>
      </c>
    </row>
    <row r="866" spans="2:6">
      <c r="B866" s="1">
        <v>864</v>
      </c>
      <c r="C866" s="1" t="s">
        <v>33</v>
      </c>
      <c r="D866" s="1" t="s">
        <v>33</v>
      </c>
      <c r="E866" s="1">
        <f t="shared" si="26"/>
        <v>1</v>
      </c>
      <c r="F866" s="1">
        <f t="shared" si="27"/>
        <v>1</v>
      </c>
    </row>
    <row r="867" spans="2:6">
      <c r="B867" s="1">
        <v>865</v>
      </c>
      <c r="C867" s="1" t="s">
        <v>29</v>
      </c>
      <c r="D867" s="1" t="s">
        <v>33</v>
      </c>
      <c r="E867" s="1">
        <f t="shared" si="26"/>
        <v>0</v>
      </c>
      <c r="F867" s="1">
        <f t="shared" si="27"/>
        <v>1</v>
      </c>
    </row>
    <row r="868" spans="2:6">
      <c r="B868" s="1">
        <v>866</v>
      </c>
      <c r="C868" s="1" t="s">
        <v>29</v>
      </c>
      <c r="D868" s="1" t="s">
        <v>33</v>
      </c>
      <c r="E868" s="1">
        <f t="shared" si="26"/>
        <v>0</v>
      </c>
      <c r="F868" s="1">
        <f t="shared" si="27"/>
        <v>1</v>
      </c>
    </row>
    <row r="869" spans="2:6">
      <c r="B869" s="1">
        <v>867</v>
      </c>
      <c r="C869" s="1" t="s">
        <v>29</v>
      </c>
      <c r="D869" s="1" t="s">
        <v>33</v>
      </c>
      <c r="E869" s="1">
        <f t="shared" si="26"/>
        <v>0</v>
      </c>
      <c r="F869" s="1">
        <f t="shared" si="27"/>
        <v>1</v>
      </c>
    </row>
    <row r="870" spans="2:6">
      <c r="B870" s="1">
        <v>868</v>
      </c>
      <c r="C870" s="1" t="s">
        <v>29</v>
      </c>
      <c r="D870" s="1" t="s">
        <v>33</v>
      </c>
      <c r="E870" s="1">
        <f t="shared" si="26"/>
        <v>0</v>
      </c>
      <c r="F870" s="1">
        <f t="shared" si="27"/>
        <v>1</v>
      </c>
    </row>
    <row r="871" spans="2:6">
      <c r="B871" s="1">
        <v>869</v>
      </c>
      <c r="C871" s="1" t="s">
        <v>29</v>
      </c>
      <c r="D871" s="1" t="s">
        <v>33</v>
      </c>
      <c r="E871" s="1">
        <f t="shared" si="26"/>
        <v>0</v>
      </c>
      <c r="F871" s="1">
        <f t="shared" si="27"/>
        <v>1</v>
      </c>
    </row>
    <row r="872" spans="2:6">
      <c r="B872" s="1">
        <v>870</v>
      </c>
      <c r="C872" s="1" t="s">
        <v>29</v>
      </c>
      <c r="D872" s="1" t="s">
        <v>33</v>
      </c>
      <c r="E872" s="1">
        <f t="shared" si="26"/>
        <v>0</v>
      </c>
      <c r="F872" s="1">
        <f t="shared" si="27"/>
        <v>1</v>
      </c>
    </row>
    <row r="873" spans="2:6">
      <c r="B873" s="1">
        <v>871</v>
      </c>
      <c r="C873" s="1" t="s">
        <v>33</v>
      </c>
      <c r="D873" s="1" t="s">
        <v>33</v>
      </c>
      <c r="E873" s="1">
        <f t="shared" si="26"/>
        <v>1</v>
      </c>
      <c r="F873" s="1">
        <f t="shared" si="27"/>
        <v>1</v>
      </c>
    </row>
    <row r="874" spans="2:6">
      <c r="B874" s="1">
        <v>872</v>
      </c>
      <c r="C874" s="1" t="s">
        <v>29</v>
      </c>
      <c r="D874" s="1" t="s">
        <v>66</v>
      </c>
      <c r="E874" s="1">
        <f t="shared" si="26"/>
        <v>0</v>
      </c>
      <c r="F874" s="1">
        <f t="shared" si="27"/>
        <v>0</v>
      </c>
    </row>
    <row r="875" spans="2:6">
      <c r="B875" s="1">
        <v>873</v>
      </c>
      <c r="C875" s="1" t="s">
        <v>33</v>
      </c>
      <c r="D875" s="1" t="s">
        <v>33</v>
      </c>
      <c r="E875" s="1">
        <f t="shared" si="26"/>
        <v>1</v>
      </c>
      <c r="F875" s="1">
        <f t="shared" si="27"/>
        <v>1</v>
      </c>
    </row>
    <row r="876" spans="2:6">
      <c r="B876" s="1">
        <v>874</v>
      </c>
      <c r="C876" s="1" t="s">
        <v>29</v>
      </c>
      <c r="D876" s="1" t="s">
        <v>33</v>
      </c>
      <c r="E876" s="1">
        <f t="shared" si="26"/>
        <v>0</v>
      </c>
      <c r="F876" s="1">
        <f t="shared" si="27"/>
        <v>1</v>
      </c>
    </row>
    <row r="877" spans="2:6">
      <c r="B877" s="1">
        <v>875</v>
      </c>
      <c r="C877" s="1" t="s">
        <v>29</v>
      </c>
      <c r="D877" s="1" t="s">
        <v>33</v>
      </c>
      <c r="E877" s="1">
        <f t="shared" si="26"/>
        <v>0</v>
      </c>
      <c r="F877" s="1">
        <f t="shared" si="27"/>
        <v>1</v>
      </c>
    </row>
    <row r="878" spans="2:6">
      <c r="B878" s="1">
        <v>876</v>
      </c>
      <c r="C878" s="1" t="s">
        <v>29</v>
      </c>
      <c r="D878" s="1" t="s">
        <v>33</v>
      </c>
      <c r="E878" s="1">
        <f t="shared" si="26"/>
        <v>0</v>
      </c>
      <c r="F878" s="1">
        <f t="shared" si="27"/>
        <v>1</v>
      </c>
    </row>
    <row r="879" spans="2:6">
      <c r="B879" s="1">
        <v>877</v>
      </c>
      <c r="C879" s="1" t="s">
        <v>33</v>
      </c>
      <c r="D879" s="1" t="s">
        <v>33</v>
      </c>
      <c r="E879" s="1">
        <f t="shared" si="26"/>
        <v>1</v>
      </c>
      <c r="F879" s="1">
        <f t="shared" si="27"/>
        <v>1</v>
      </c>
    </row>
    <row r="880" spans="2:6">
      <c r="B880" s="1">
        <v>878</v>
      </c>
      <c r="C880" s="1" t="s">
        <v>29</v>
      </c>
      <c r="D880" s="1" t="s">
        <v>33</v>
      </c>
      <c r="E880" s="1">
        <f t="shared" si="26"/>
        <v>0</v>
      </c>
      <c r="F880" s="1">
        <f t="shared" si="27"/>
        <v>1</v>
      </c>
    </row>
    <row r="881" spans="2:6">
      <c r="B881" s="1">
        <v>879</v>
      </c>
      <c r="C881" s="1" t="s">
        <v>33</v>
      </c>
      <c r="D881" s="1" t="s">
        <v>33</v>
      </c>
      <c r="E881" s="1">
        <f t="shared" si="26"/>
        <v>1</v>
      </c>
      <c r="F881" s="1">
        <f t="shared" si="27"/>
        <v>1</v>
      </c>
    </row>
    <row r="882" spans="2:6">
      <c r="B882" s="1">
        <v>880</v>
      </c>
      <c r="C882" s="1" t="s">
        <v>29</v>
      </c>
      <c r="D882" s="1" t="s">
        <v>33</v>
      </c>
      <c r="E882" s="1">
        <f t="shared" si="26"/>
        <v>0</v>
      </c>
      <c r="F882" s="1">
        <f t="shared" si="27"/>
        <v>1</v>
      </c>
    </row>
    <row r="883" spans="2:6">
      <c r="B883" s="1">
        <v>881</v>
      </c>
      <c r="C883" s="1" t="s">
        <v>33</v>
      </c>
      <c r="D883" s="1" t="s">
        <v>33</v>
      </c>
      <c r="E883" s="1">
        <f t="shared" si="26"/>
        <v>1</v>
      </c>
      <c r="F883" s="1">
        <f t="shared" si="27"/>
        <v>1</v>
      </c>
    </row>
    <row r="884" spans="2:6">
      <c r="B884" s="1">
        <v>882</v>
      </c>
      <c r="C884" s="1" t="s">
        <v>33</v>
      </c>
      <c r="D884" s="1" t="s">
        <v>33</v>
      </c>
      <c r="E884" s="1">
        <f t="shared" si="26"/>
        <v>1</v>
      </c>
      <c r="F884" s="1">
        <f t="shared" si="27"/>
        <v>1</v>
      </c>
    </row>
    <row r="885" spans="2:6">
      <c r="B885" s="1">
        <v>883</v>
      </c>
      <c r="C885" s="1" t="s">
        <v>29</v>
      </c>
      <c r="D885" s="1" t="s">
        <v>33</v>
      </c>
      <c r="E885" s="1">
        <f t="shared" si="26"/>
        <v>0</v>
      </c>
      <c r="F885" s="1">
        <f t="shared" si="27"/>
        <v>1</v>
      </c>
    </row>
    <row r="886" spans="2:6">
      <c r="B886" s="1">
        <v>884</v>
      </c>
      <c r="C886" s="1" t="s">
        <v>29</v>
      </c>
      <c r="D886" s="1" t="s">
        <v>33</v>
      </c>
      <c r="E886" s="1">
        <f t="shared" si="26"/>
        <v>0</v>
      </c>
      <c r="F886" s="1">
        <f t="shared" si="27"/>
        <v>1</v>
      </c>
    </row>
    <row r="887" spans="2:6">
      <c r="B887" s="1">
        <v>885</v>
      </c>
      <c r="C887" s="1" t="s">
        <v>33</v>
      </c>
      <c r="D887" s="1" t="s">
        <v>33</v>
      </c>
      <c r="E887" s="1">
        <f t="shared" si="26"/>
        <v>1</v>
      </c>
      <c r="F887" s="1">
        <f t="shared" si="27"/>
        <v>1</v>
      </c>
    </row>
    <row r="888" spans="2:6">
      <c r="B888" s="1">
        <v>886</v>
      </c>
      <c r="C888" s="1" t="s">
        <v>29</v>
      </c>
      <c r="D888" s="1" t="s">
        <v>33</v>
      </c>
      <c r="E888" s="1">
        <f t="shared" si="26"/>
        <v>0</v>
      </c>
      <c r="F888" s="1">
        <f t="shared" si="27"/>
        <v>1</v>
      </c>
    </row>
    <row r="889" spans="2:6">
      <c r="B889" s="1">
        <v>887</v>
      </c>
      <c r="C889" s="1" t="s">
        <v>33</v>
      </c>
      <c r="D889" s="1" t="s">
        <v>33</v>
      </c>
      <c r="E889" s="1">
        <f t="shared" si="26"/>
        <v>1</v>
      </c>
      <c r="F889" s="1">
        <f t="shared" si="27"/>
        <v>1</v>
      </c>
    </row>
    <row r="890" spans="2:6">
      <c r="B890" s="1">
        <v>888</v>
      </c>
      <c r="C890" s="1" t="s">
        <v>33</v>
      </c>
      <c r="D890" s="1" t="s">
        <v>33</v>
      </c>
      <c r="E890" s="1">
        <f t="shared" si="26"/>
        <v>1</v>
      </c>
      <c r="F890" s="1">
        <f t="shared" si="27"/>
        <v>1</v>
      </c>
    </row>
    <row r="891" spans="2:6">
      <c r="B891" s="1">
        <v>889</v>
      </c>
      <c r="C891" s="1" t="s">
        <v>33</v>
      </c>
      <c r="D891" s="1" t="s">
        <v>33</v>
      </c>
      <c r="E891" s="1">
        <f t="shared" si="26"/>
        <v>1</v>
      </c>
      <c r="F891" s="1">
        <f t="shared" si="27"/>
        <v>1</v>
      </c>
    </row>
    <row r="892" spans="2:6">
      <c r="B892" s="1">
        <v>890</v>
      </c>
      <c r="C892" s="1" t="s">
        <v>33</v>
      </c>
      <c r="D892" s="1" t="s">
        <v>33</v>
      </c>
      <c r="E892" s="1">
        <f t="shared" si="26"/>
        <v>1</v>
      </c>
      <c r="F892" s="1">
        <f t="shared" si="27"/>
        <v>1</v>
      </c>
    </row>
    <row r="893" spans="2:6">
      <c r="B893" s="1">
        <v>891</v>
      </c>
      <c r="C893" s="1" t="s">
        <v>33</v>
      </c>
      <c r="D893" s="1" t="s">
        <v>33</v>
      </c>
      <c r="E893" s="1">
        <f t="shared" si="26"/>
        <v>1</v>
      </c>
      <c r="F893" s="1">
        <f t="shared" si="27"/>
        <v>1</v>
      </c>
    </row>
    <row r="894" spans="2:6">
      <c r="B894" s="1">
        <v>892</v>
      </c>
      <c r="C894" s="1" t="s">
        <v>33</v>
      </c>
      <c r="D894" s="1" t="s">
        <v>33</v>
      </c>
      <c r="E894" s="1">
        <f t="shared" si="26"/>
        <v>1</v>
      </c>
      <c r="F894" s="1">
        <f t="shared" si="27"/>
        <v>1</v>
      </c>
    </row>
    <row r="895" spans="2:6">
      <c r="B895" s="1">
        <v>893</v>
      </c>
      <c r="C895" s="1" t="s">
        <v>29</v>
      </c>
      <c r="D895" s="1" t="s">
        <v>66</v>
      </c>
      <c r="E895" s="1">
        <f t="shared" si="26"/>
        <v>0</v>
      </c>
      <c r="F895" s="1">
        <f t="shared" si="27"/>
        <v>0</v>
      </c>
    </row>
    <row r="896" spans="2:6">
      <c r="B896" s="1">
        <v>894</v>
      </c>
      <c r="C896" s="1" t="s">
        <v>33</v>
      </c>
      <c r="D896" s="1" t="s">
        <v>33</v>
      </c>
      <c r="E896" s="1">
        <f t="shared" si="26"/>
        <v>1</v>
      </c>
      <c r="F896" s="1">
        <f t="shared" si="27"/>
        <v>1</v>
      </c>
    </row>
    <row r="897" spans="2:6">
      <c r="B897" s="1">
        <v>895</v>
      </c>
      <c r="C897" s="1" t="s">
        <v>33</v>
      </c>
      <c r="D897" s="1" t="s">
        <v>33</v>
      </c>
      <c r="E897" s="1">
        <f t="shared" si="26"/>
        <v>1</v>
      </c>
      <c r="F897" s="1">
        <f t="shared" si="27"/>
        <v>1</v>
      </c>
    </row>
    <row r="898" spans="2:6">
      <c r="B898" s="1">
        <v>896</v>
      </c>
      <c r="C898" s="1" t="s">
        <v>33</v>
      </c>
      <c r="D898" s="1" t="s">
        <v>33</v>
      </c>
      <c r="E898" s="1">
        <f t="shared" si="26"/>
        <v>1</v>
      </c>
      <c r="F898" s="1">
        <f t="shared" si="27"/>
        <v>1</v>
      </c>
    </row>
    <row r="899" spans="2:6">
      <c r="B899" s="1">
        <v>897</v>
      </c>
      <c r="C899" s="1" t="s">
        <v>33</v>
      </c>
      <c r="D899" s="1" t="s">
        <v>33</v>
      </c>
      <c r="E899" s="1">
        <f t="shared" si="26"/>
        <v>1</v>
      </c>
      <c r="F899" s="1">
        <f t="shared" si="27"/>
        <v>1</v>
      </c>
    </row>
    <row r="900" spans="2:6">
      <c r="B900" s="1">
        <v>898</v>
      </c>
      <c r="C900" s="1" t="s">
        <v>29</v>
      </c>
      <c r="D900" s="1" t="s">
        <v>66</v>
      </c>
      <c r="E900" s="1">
        <f t="shared" ref="E900:E963" si="28">IF(C900="yes",1,0)</f>
        <v>0</v>
      </c>
      <c r="F900" s="1">
        <f t="shared" ref="F900:F963" si="29">IF(D900="yes",1,0)</f>
        <v>0</v>
      </c>
    </row>
    <row r="901" spans="2:6">
      <c r="B901" s="1">
        <v>899</v>
      </c>
      <c r="C901" s="1" t="s">
        <v>29</v>
      </c>
      <c r="D901" s="1" t="s">
        <v>33</v>
      </c>
      <c r="E901" s="1">
        <f t="shared" si="28"/>
        <v>0</v>
      </c>
      <c r="F901" s="1">
        <f t="shared" si="29"/>
        <v>1</v>
      </c>
    </row>
    <row r="902" spans="2:6">
      <c r="B902" s="1">
        <v>900</v>
      </c>
      <c r="C902" s="1" t="s">
        <v>29</v>
      </c>
      <c r="D902" s="1" t="s">
        <v>33</v>
      </c>
      <c r="E902" s="1">
        <f t="shared" si="28"/>
        <v>0</v>
      </c>
      <c r="F902" s="1">
        <f t="shared" si="29"/>
        <v>1</v>
      </c>
    </row>
    <row r="903" spans="2:6">
      <c r="B903" s="1">
        <v>901</v>
      </c>
      <c r="C903" s="1" t="s">
        <v>33</v>
      </c>
      <c r="D903" s="1" t="s">
        <v>33</v>
      </c>
      <c r="E903" s="1">
        <f t="shared" si="28"/>
        <v>1</v>
      </c>
      <c r="F903" s="1">
        <f t="shared" si="29"/>
        <v>1</v>
      </c>
    </row>
    <row r="904" spans="2:6">
      <c r="B904" s="1">
        <v>902</v>
      </c>
      <c r="C904" s="1" t="s">
        <v>33</v>
      </c>
      <c r="D904" s="1" t="s">
        <v>33</v>
      </c>
      <c r="E904" s="1">
        <f t="shared" si="28"/>
        <v>1</v>
      </c>
      <c r="F904" s="1">
        <f t="shared" si="29"/>
        <v>1</v>
      </c>
    </row>
    <row r="905" spans="2:6">
      <c r="B905" s="1">
        <v>903</v>
      </c>
      <c r="C905" s="1" t="s">
        <v>29</v>
      </c>
      <c r="D905" s="1" t="s">
        <v>33</v>
      </c>
      <c r="E905" s="1">
        <f t="shared" si="28"/>
        <v>0</v>
      </c>
      <c r="F905" s="1">
        <f t="shared" si="29"/>
        <v>1</v>
      </c>
    </row>
    <row r="906" spans="2:6">
      <c r="B906" s="1">
        <v>904</v>
      </c>
      <c r="C906" s="1" t="s">
        <v>33</v>
      </c>
      <c r="D906" s="1" t="s">
        <v>33</v>
      </c>
      <c r="E906" s="1">
        <f t="shared" si="28"/>
        <v>1</v>
      </c>
      <c r="F906" s="1">
        <f t="shared" si="29"/>
        <v>1</v>
      </c>
    </row>
    <row r="907" spans="2:6">
      <c r="B907" s="1">
        <v>905</v>
      </c>
      <c r="C907" s="1" t="s">
        <v>33</v>
      </c>
      <c r="D907" s="1" t="s">
        <v>33</v>
      </c>
      <c r="E907" s="1">
        <f t="shared" si="28"/>
        <v>1</v>
      </c>
      <c r="F907" s="1">
        <f t="shared" si="29"/>
        <v>1</v>
      </c>
    </row>
    <row r="908" spans="2:6">
      <c r="B908" s="1">
        <v>906</v>
      </c>
      <c r="C908" s="1" t="s">
        <v>33</v>
      </c>
      <c r="D908" s="1" t="s">
        <v>33</v>
      </c>
      <c r="E908" s="1">
        <f t="shared" si="28"/>
        <v>1</v>
      </c>
      <c r="F908" s="1">
        <f t="shared" si="29"/>
        <v>1</v>
      </c>
    </row>
    <row r="909" spans="2:6">
      <c r="B909" s="1">
        <v>907</v>
      </c>
      <c r="C909" s="1" t="s">
        <v>29</v>
      </c>
      <c r="D909" s="1" t="s">
        <v>66</v>
      </c>
      <c r="E909" s="1">
        <f t="shared" si="28"/>
        <v>0</v>
      </c>
      <c r="F909" s="1">
        <f t="shared" si="29"/>
        <v>0</v>
      </c>
    </row>
    <row r="910" spans="2:6">
      <c r="B910" s="1">
        <v>908</v>
      </c>
      <c r="C910" s="1" t="s">
        <v>29</v>
      </c>
      <c r="D910" s="1" t="s">
        <v>33</v>
      </c>
      <c r="E910" s="1">
        <f t="shared" si="28"/>
        <v>0</v>
      </c>
      <c r="F910" s="1">
        <f t="shared" si="29"/>
        <v>1</v>
      </c>
    </row>
    <row r="911" spans="2:6">
      <c r="B911" s="1">
        <v>909</v>
      </c>
      <c r="C911" s="1" t="s">
        <v>29</v>
      </c>
      <c r="D911" s="1" t="s">
        <v>33</v>
      </c>
      <c r="E911" s="1">
        <f t="shared" si="28"/>
        <v>0</v>
      </c>
      <c r="F911" s="1">
        <f t="shared" si="29"/>
        <v>1</v>
      </c>
    </row>
    <row r="912" spans="2:6">
      <c r="B912" s="1">
        <v>910</v>
      </c>
      <c r="C912" s="1" t="s">
        <v>29</v>
      </c>
      <c r="D912" s="1" t="s">
        <v>33</v>
      </c>
      <c r="E912" s="1">
        <f t="shared" si="28"/>
        <v>0</v>
      </c>
      <c r="F912" s="1">
        <f t="shared" si="29"/>
        <v>1</v>
      </c>
    </row>
    <row r="913" spans="2:6">
      <c r="B913" s="1">
        <v>911</v>
      </c>
      <c r="C913" s="1" t="s">
        <v>29</v>
      </c>
      <c r="D913" s="1" t="s">
        <v>33</v>
      </c>
      <c r="E913" s="1">
        <f t="shared" si="28"/>
        <v>0</v>
      </c>
      <c r="F913" s="1">
        <f t="shared" si="29"/>
        <v>1</v>
      </c>
    </row>
    <row r="914" spans="2:6">
      <c r="B914" s="1">
        <v>912</v>
      </c>
      <c r="C914" s="1" t="s">
        <v>29</v>
      </c>
      <c r="D914" s="1" t="s">
        <v>33</v>
      </c>
      <c r="E914" s="1">
        <f t="shared" si="28"/>
        <v>0</v>
      </c>
      <c r="F914" s="1">
        <f t="shared" si="29"/>
        <v>1</v>
      </c>
    </row>
    <row r="915" spans="2:6">
      <c r="B915" s="1">
        <v>913</v>
      </c>
      <c r="C915" s="1" t="s">
        <v>29</v>
      </c>
      <c r="D915" s="1" t="s">
        <v>33</v>
      </c>
      <c r="E915" s="1">
        <f t="shared" si="28"/>
        <v>0</v>
      </c>
      <c r="F915" s="1">
        <f t="shared" si="29"/>
        <v>1</v>
      </c>
    </row>
    <row r="916" spans="2:6">
      <c r="B916" s="1">
        <v>914</v>
      </c>
      <c r="C916" s="1" t="s">
        <v>33</v>
      </c>
      <c r="D916" s="1" t="s">
        <v>33</v>
      </c>
      <c r="E916" s="1">
        <f t="shared" si="28"/>
        <v>1</v>
      </c>
      <c r="F916" s="1">
        <f t="shared" si="29"/>
        <v>1</v>
      </c>
    </row>
    <row r="917" spans="2:6">
      <c r="B917" s="1">
        <v>915</v>
      </c>
      <c r="C917" s="1" t="s">
        <v>33</v>
      </c>
      <c r="D917" s="1" t="s">
        <v>33</v>
      </c>
      <c r="E917" s="1">
        <f t="shared" si="28"/>
        <v>1</v>
      </c>
      <c r="F917" s="1">
        <f t="shared" si="29"/>
        <v>1</v>
      </c>
    </row>
    <row r="918" spans="2:6">
      <c r="B918" s="1">
        <v>916</v>
      </c>
      <c r="C918" s="1" t="s">
        <v>33</v>
      </c>
      <c r="D918" s="1" t="s">
        <v>66</v>
      </c>
      <c r="E918" s="1">
        <f t="shared" si="28"/>
        <v>1</v>
      </c>
      <c r="F918" s="1">
        <f t="shared" si="29"/>
        <v>0</v>
      </c>
    </row>
    <row r="919" spans="2:6">
      <c r="B919" s="1">
        <v>917</v>
      </c>
      <c r="C919" s="1" t="s">
        <v>29</v>
      </c>
      <c r="D919" s="1" t="s">
        <v>33</v>
      </c>
      <c r="E919" s="1">
        <f t="shared" si="28"/>
        <v>0</v>
      </c>
      <c r="F919" s="1">
        <f t="shared" si="29"/>
        <v>1</v>
      </c>
    </row>
    <row r="920" spans="2:6">
      <c r="B920" s="1">
        <v>918</v>
      </c>
      <c r="C920" s="1" t="s">
        <v>33</v>
      </c>
      <c r="D920" s="1" t="s">
        <v>33</v>
      </c>
      <c r="E920" s="1">
        <f t="shared" si="28"/>
        <v>1</v>
      </c>
      <c r="F920" s="1">
        <f t="shared" si="29"/>
        <v>1</v>
      </c>
    </row>
    <row r="921" spans="2:6">
      <c r="B921" s="1">
        <v>919</v>
      </c>
      <c r="C921" s="1" t="s">
        <v>29</v>
      </c>
      <c r="D921" s="1" t="s">
        <v>33</v>
      </c>
      <c r="E921" s="1">
        <f t="shared" si="28"/>
        <v>0</v>
      </c>
      <c r="F921" s="1">
        <f t="shared" si="29"/>
        <v>1</v>
      </c>
    </row>
    <row r="922" spans="2:6">
      <c r="B922" s="1">
        <v>920</v>
      </c>
      <c r="C922" s="1" t="s">
        <v>33</v>
      </c>
      <c r="D922" s="1" t="s">
        <v>33</v>
      </c>
      <c r="E922" s="1">
        <f t="shared" si="28"/>
        <v>1</v>
      </c>
      <c r="F922" s="1">
        <f t="shared" si="29"/>
        <v>1</v>
      </c>
    </row>
    <row r="923" spans="2:6">
      <c r="B923" s="1">
        <v>921</v>
      </c>
      <c r="C923" s="1" t="s">
        <v>29</v>
      </c>
      <c r="D923" s="1" t="s">
        <v>33</v>
      </c>
      <c r="E923" s="1">
        <f t="shared" si="28"/>
        <v>0</v>
      </c>
      <c r="F923" s="1">
        <f t="shared" si="29"/>
        <v>1</v>
      </c>
    </row>
    <row r="924" spans="2:6">
      <c r="B924" s="1">
        <v>922</v>
      </c>
      <c r="C924" s="1" t="s">
        <v>33</v>
      </c>
      <c r="D924" s="1" t="s">
        <v>33</v>
      </c>
      <c r="E924" s="1">
        <f t="shared" si="28"/>
        <v>1</v>
      </c>
      <c r="F924" s="1">
        <f t="shared" si="29"/>
        <v>1</v>
      </c>
    </row>
    <row r="925" spans="2:6">
      <c r="B925" s="1">
        <v>923</v>
      </c>
      <c r="C925" s="1" t="s">
        <v>29</v>
      </c>
      <c r="D925" s="1" t="s">
        <v>33</v>
      </c>
      <c r="E925" s="1">
        <f t="shared" si="28"/>
        <v>0</v>
      </c>
      <c r="F925" s="1">
        <f t="shared" si="29"/>
        <v>1</v>
      </c>
    </row>
    <row r="926" spans="2:6">
      <c r="B926" s="1">
        <v>924</v>
      </c>
      <c r="C926" s="1" t="s">
        <v>33</v>
      </c>
      <c r="D926" s="1" t="s">
        <v>33</v>
      </c>
      <c r="E926" s="1">
        <f t="shared" si="28"/>
        <v>1</v>
      </c>
      <c r="F926" s="1">
        <f t="shared" si="29"/>
        <v>1</v>
      </c>
    </row>
    <row r="927" spans="2:6">
      <c r="B927" s="1">
        <v>925</v>
      </c>
      <c r="C927" s="1" t="s">
        <v>33</v>
      </c>
      <c r="D927" s="1" t="s">
        <v>33</v>
      </c>
      <c r="E927" s="1">
        <f t="shared" si="28"/>
        <v>1</v>
      </c>
      <c r="F927" s="1">
        <f t="shared" si="29"/>
        <v>1</v>
      </c>
    </row>
    <row r="928" spans="2:6">
      <c r="B928" s="1">
        <v>926</v>
      </c>
      <c r="C928" s="1" t="s">
        <v>33</v>
      </c>
      <c r="D928" s="1" t="s">
        <v>33</v>
      </c>
      <c r="E928" s="1">
        <f t="shared" si="28"/>
        <v>1</v>
      </c>
      <c r="F928" s="1">
        <f t="shared" si="29"/>
        <v>1</v>
      </c>
    </row>
    <row r="929" spans="2:6">
      <c r="B929" s="1">
        <v>927</v>
      </c>
      <c r="C929" s="1" t="s">
        <v>29</v>
      </c>
      <c r="D929" s="1" t="s">
        <v>33</v>
      </c>
      <c r="E929" s="1">
        <f t="shared" si="28"/>
        <v>0</v>
      </c>
      <c r="F929" s="1">
        <f t="shared" si="29"/>
        <v>1</v>
      </c>
    </row>
    <row r="930" spans="2:6">
      <c r="B930" s="1">
        <v>928</v>
      </c>
      <c r="C930" s="1" t="s">
        <v>33</v>
      </c>
      <c r="D930" s="1" t="s">
        <v>33</v>
      </c>
      <c r="E930" s="1">
        <f t="shared" si="28"/>
        <v>1</v>
      </c>
      <c r="F930" s="1">
        <f t="shared" si="29"/>
        <v>1</v>
      </c>
    </row>
    <row r="931" spans="2:6">
      <c r="B931" s="1">
        <v>929</v>
      </c>
      <c r="C931" s="1" t="s">
        <v>33</v>
      </c>
      <c r="D931" s="1" t="s">
        <v>33</v>
      </c>
      <c r="E931" s="1">
        <f t="shared" si="28"/>
        <v>1</v>
      </c>
      <c r="F931" s="1">
        <f t="shared" si="29"/>
        <v>1</v>
      </c>
    </row>
    <row r="932" spans="2:6">
      <c r="B932" s="1">
        <v>930</v>
      </c>
      <c r="C932" s="1" t="s">
        <v>29</v>
      </c>
      <c r="D932" s="1" t="s">
        <v>33</v>
      </c>
      <c r="E932" s="1">
        <f t="shared" si="28"/>
        <v>0</v>
      </c>
      <c r="F932" s="1">
        <f t="shared" si="29"/>
        <v>1</v>
      </c>
    </row>
    <row r="933" spans="2:6">
      <c r="B933" s="1">
        <v>931</v>
      </c>
      <c r="C933" s="1" t="s">
        <v>29</v>
      </c>
      <c r="D933" s="1" t="s">
        <v>66</v>
      </c>
      <c r="E933" s="1">
        <f t="shared" si="28"/>
        <v>0</v>
      </c>
      <c r="F933" s="1">
        <f t="shared" si="29"/>
        <v>0</v>
      </c>
    </row>
    <row r="934" spans="2:6">
      <c r="B934" s="1">
        <v>932</v>
      </c>
      <c r="C934" s="1" t="s">
        <v>33</v>
      </c>
      <c r="D934" s="1" t="s">
        <v>33</v>
      </c>
      <c r="E934" s="1">
        <f t="shared" si="28"/>
        <v>1</v>
      </c>
      <c r="F934" s="1">
        <f t="shared" si="29"/>
        <v>1</v>
      </c>
    </row>
    <row r="935" spans="2:6">
      <c r="B935" s="1">
        <v>933</v>
      </c>
      <c r="C935" s="1" t="s">
        <v>29</v>
      </c>
      <c r="D935" s="1" t="s">
        <v>33</v>
      </c>
      <c r="E935" s="1">
        <f t="shared" si="28"/>
        <v>0</v>
      </c>
      <c r="F935" s="1">
        <f t="shared" si="29"/>
        <v>1</v>
      </c>
    </row>
    <row r="936" spans="2:6">
      <c r="B936" s="1">
        <v>934</v>
      </c>
      <c r="C936" s="1" t="s">
        <v>33</v>
      </c>
      <c r="D936" s="1" t="s">
        <v>33</v>
      </c>
      <c r="E936" s="1">
        <f t="shared" si="28"/>
        <v>1</v>
      </c>
      <c r="F936" s="1">
        <f t="shared" si="29"/>
        <v>1</v>
      </c>
    </row>
    <row r="937" spans="2:6">
      <c r="B937" s="1">
        <v>935</v>
      </c>
      <c r="C937" s="1" t="s">
        <v>29</v>
      </c>
      <c r="D937" s="1" t="s">
        <v>33</v>
      </c>
      <c r="E937" s="1">
        <f t="shared" si="28"/>
        <v>0</v>
      </c>
      <c r="F937" s="1">
        <f t="shared" si="29"/>
        <v>1</v>
      </c>
    </row>
    <row r="938" spans="2:6">
      <c r="B938" s="1">
        <v>936</v>
      </c>
      <c r="C938" s="1" t="s">
        <v>29</v>
      </c>
      <c r="D938" s="1" t="s">
        <v>33</v>
      </c>
      <c r="E938" s="1">
        <f t="shared" si="28"/>
        <v>0</v>
      </c>
      <c r="F938" s="1">
        <f t="shared" si="29"/>
        <v>1</v>
      </c>
    </row>
    <row r="939" spans="2:6">
      <c r="B939" s="1">
        <v>937</v>
      </c>
      <c r="C939" s="1" t="s">
        <v>29</v>
      </c>
      <c r="D939" s="1" t="s">
        <v>33</v>
      </c>
      <c r="E939" s="1">
        <f t="shared" si="28"/>
        <v>0</v>
      </c>
      <c r="F939" s="1">
        <f t="shared" si="29"/>
        <v>1</v>
      </c>
    </row>
    <row r="940" spans="2:6">
      <c r="B940" s="1">
        <v>938</v>
      </c>
      <c r="C940" s="1" t="s">
        <v>33</v>
      </c>
      <c r="D940" s="1" t="s">
        <v>33</v>
      </c>
      <c r="E940" s="1">
        <f t="shared" si="28"/>
        <v>1</v>
      </c>
      <c r="F940" s="1">
        <f t="shared" si="29"/>
        <v>1</v>
      </c>
    </row>
    <row r="941" spans="2:6">
      <c r="B941" s="1">
        <v>939</v>
      </c>
      <c r="C941" s="1" t="s">
        <v>29</v>
      </c>
      <c r="D941" s="1" t="s">
        <v>33</v>
      </c>
      <c r="E941" s="1">
        <f t="shared" si="28"/>
        <v>0</v>
      </c>
      <c r="F941" s="1">
        <f t="shared" si="29"/>
        <v>1</v>
      </c>
    </row>
    <row r="942" spans="2:6">
      <c r="B942" s="1">
        <v>940</v>
      </c>
      <c r="C942" s="1" t="s">
        <v>33</v>
      </c>
      <c r="D942" s="1" t="s">
        <v>33</v>
      </c>
      <c r="E942" s="1">
        <f t="shared" si="28"/>
        <v>1</v>
      </c>
      <c r="F942" s="1">
        <f t="shared" si="29"/>
        <v>1</v>
      </c>
    </row>
    <row r="943" spans="2:6">
      <c r="B943" s="1">
        <v>941</v>
      </c>
      <c r="C943" s="1" t="s">
        <v>33</v>
      </c>
      <c r="D943" s="1" t="s">
        <v>33</v>
      </c>
      <c r="E943" s="1">
        <f t="shared" si="28"/>
        <v>1</v>
      </c>
      <c r="F943" s="1">
        <f t="shared" si="29"/>
        <v>1</v>
      </c>
    </row>
    <row r="944" spans="2:6">
      <c r="B944" s="1">
        <v>942</v>
      </c>
      <c r="C944" s="1" t="s">
        <v>29</v>
      </c>
      <c r="D944" s="1" t="s">
        <v>66</v>
      </c>
      <c r="E944" s="1">
        <f t="shared" si="28"/>
        <v>0</v>
      </c>
      <c r="F944" s="1">
        <f t="shared" si="29"/>
        <v>0</v>
      </c>
    </row>
    <row r="945" spans="2:6">
      <c r="B945" s="1">
        <v>943</v>
      </c>
      <c r="C945" s="1" t="s">
        <v>33</v>
      </c>
      <c r="D945" s="1" t="s">
        <v>33</v>
      </c>
      <c r="E945" s="1">
        <f t="shared" si="28"/>
        <v>1</v>
      </c>
      <c r="F945" s="1">
        <f t="shared" si="29"/>
        <v>1</v>
      </c>
    </row>
    <row r="946" spans="2:6">
      <c r="B946" s="1">
        <v>944</v>
      </c>
      <c r="C946" s="1" t="s">
        <v>29</v>
      </c>
      <c r="D946" s="1" t="s">
        <v>33</v>
      </c>
      <c r="E946" s="1">
        <f t="shared" si="28"/>
        <v>0</v>
      </c>
      <c r="F946" s="1">
        <f t="shared" si="29"/>
        <v>1</v>
      </c>
    </row>
    <row r="947" spans="2:6">
      <c r="B947" s="1">
        <v>945</v>
      </c>
      <c r="C947" s="1" t="s">
        <v>29</v>
      </c>
      <c r="D947" s="1" t="s">
        <v>33</v>
      </c>
      <c r="E947" s="1">
        <f t="shared" si="28"/>
        <v>0</v>
      </c>
      <c r="F947" s="1">
        <f t="shared" si="29"/>
        <v>1</v>
      </c>
    </row>
    <row r="948" spans="2:6">
      <c r="B948" s="1">
        <v>946</v>
      </c>
      <c r="C948" s="1" t="s">
        <v>29</v>
      </c>
      <c r="D948" s="1" t="s">
        <v>33</v>
      </c>
      <c r="E948" s="1">
        <f t="shared" si="28"/>
        <v>0</v>
      </c>
      <c r="F948" s="1">
        <f t="shared" si="29"/>
        <v>1</v>
      </c>
    </row>
    <row r="949" spans="2:6">
      <c r="B949" s="1">
        <v>947</v>
      </c>
      <c r="C949" s="1" t="s">
        <v>33</v>
      </c>
      <c r="D949" s="1" t="s">
        <v>33</v>
      </c>
      <c r="E949" s="1">
        <f t="shared" si="28"/>
        <v>1</v>
      </c>
      <c r="F949" s="1">
        <f t="shared" si="29"/>
        <v>1</v>
      </c>
    </row>
    <row r="950" spans="2:6">
      <c r="B950" s="1">
        <v>948</v>
      </c>
      <c r="C950" s="1" t="s">
        <v>33</v>
      </c>
      <c r="D950" s="1" t="s">
        <v>33</v>
      </c>
      <c r="E950" s="1">
        <f t="shared" si="28"/>
        <v>1</v>
      </c>
      <c r="F950" s="1">
        <f t="shared" si="29"/>
        <v>1</v>
      </c>
    </row>
    <row r="951" spans="2:6">
      <c r="B951" s="1">
        <v>949</v>
      </c>
      <c r="C951" s="1" t="s">
        <v>29</v>
      </c>
      <c r="D951" s="1" t="s">
        <v>33</v>
      </c>
      <c r="E951" s="1">
        <f t="shared" si="28"/>
        <v>0</v>
      </c>
      <c r="F951" s="1">
        <f t="shared" si="29"/>
        <v>1</v>
      </c>
    </row>
    <row r="952" spans="2:6">
      <c r="B952" s="1">
        <v>950</v>
      </c>
      <c r="C952" s="1" t="s">
        <v>29</v>
      </c>
      <c r="D952" s="1" t="s">
        <v>33</v>
      </c>
      <c r="E952" s="1">
        <f t="shared" si="28"/>
        <v>0</v>
      </c>
      <c r="F952" s="1">
        <f t="shared" si="29"/>
        <v>1</v>
      </c>
    </row>
    <row r="953" spans="2:6">
      <c r="B953" s="1">
        <v>951</v>
      </c>
      <c r="C953" s="1" t="s">
        <v>33</v>
      </c>
      <c r="D953" s="1" t="s">
        <v>33</v>
      </c>
      <c r="E953" s="1">
        <f t="shared" si="28"/>
        <v>1</v>
      </c>
      <c r="F953" s="1">
        <f t="shared" si="29"/>
        <v>1</v>
      </c>
    </row>
    <row r="954" spans="2:6">
      <c r="B954" s="1">
        <v>952</v>
      </c>
      <c r="C954" s="1" t="s">
        <v>33</v>
      </c>
      <c r="D954" s="1" t="s">
        <v>33</v>
      </c>
      <c r="E954" s="1">
        <f t="shared" si="28"/>
        <v>1</v>
      </c>
      <c r="F954" s="1">
        <f t="shared" si="29"/>
        <v>1</v>
      </c>
    </row>
    <row r="955" spans="2:6">
      <c r="B955" s="1">
        <v>953</v>
      </c>
      <c r="C955" s="1" t="s">
        <v>29</v>
      </c>
      <c r="D955" s="1" t="s">
        <v>33</v>
      </c>
      <c r="E955" s="1">
        <f t="shared" si="28"/>
        <v>0</v>
      </c>
      <c r="F955" s="1">
        <f t="shared" si="29"/>
        <v>1</v>
      </c>
    </row>
    <row r="956" spans="2:6">
      <c r="B956" s="1">
        <v>954</v>
      </c>
      <c r="C956" s="1" t="s">
        <v>33</v>
      </c>
      <c r="D956" s="1" t="s">
        <v>33</v>
      </c>
      <c r="E956" s="1">
        <f t="shared" si="28"/>
        <v>1</v>
      </c>
      <c r="F956" s="1">
        <f t="shared" si="29"/>
        <v>1</v>
      </c>
    </row>
    <row r="957" spans="2:6">
      <c r="B957" s="1">
        <v>955</v>
      </c>
      <c r="C957" s="1" t="s">
        <v>33</v>
      </c>
      <c r="D957" s="1" t="s">
        <v>33</v>
      </c>
      <c r="E957" s="1">
        <f t="shared" si="28"/>
        <v>1</v>
      </c>
      <c r="F957" s="1">
        <f t="shared" si="29"/>
        <v>1</v>
      </c>
    </row>
    <row r="958" spans="2:6">
      <c r="B958" s="1">
        <v>956</v>
      </c>
      <c r="C958" s="1" t="s">
        <v>33</v>
      </c>
      <c r="D958" s="1" t="s">
        <v>33</v>
      </c>
      <c r="E958" s="1">
        <f t="shared" si="28"/>
        <v>1</v>
      </c>
      <c r="F958" s="1">
        <f t="shared" si="29"/>
        <v>1</v>
      </c>
    </row>
    <row r="959" spans="2:6">
      <c r="B959" s="1">
        <v>957</v>
      </c>
      <c r="C959" s="1" t="s">
        <v>29</v>
      </c>
      <c r="D959" s="1" t="s">
        <v>33</v>
      </c>
      <c r="E959" s="1">
        <f t="shared" si="28"/>
        <v>0</v>
      </c>
      <c r="F959" s="1">
        <f t="shared" si="29"/>
        <v>1</v>
      </c>
    </row>
    <row r="960" spans="2:6">
      <c r="B960" s="1">
        <v>958</v>
      </c>
      <c r="C960" s="1" t="s">
        <v>29</v>
      </c>
      <c r="D960" s="1" t="s">
        <v>33</v>
      </c>
      <c r="E960" s="1">
        <f t="shared" si="28"/>
        <v>0</v>
      </c>
      <c r="F960" s="1">
        <f t="shared" si="29"/>
        <v>1</v>
      </c>
    </row>
    <row r="961" spans="2:6">
      <c r="B961" s="1">
        <v>959</v>
      </c>
      <c r="C961" s="1" t="s">
        <v>29</v>
      </c>
      <c r="D961" s="1" t="s">
        <v>33</v>
      </c>
      <c r="E961" s="1">
        <f t="shared" si="28"/>
        <v>0</v>
      </c>
      <c r="F961" s="1">
        <f t="shared" si="29"/>
        <v>1</v>
      </c>
    </row>
    <row r="962" spans="2:6">
      <c r="B962" s="1">
        <v>960</v>
      </c>
      <c r="C962" s="1" t="s">
        <v>29</v>
      </c>
      <c r="D962" s="1" t="s">
        <v>33</v>
      </c>
      <c r="E962" s="1">
        <f t="shared" si="28"/>
        <v>0</v>
      </c>
      <c r="F962" s="1">
        <f t="shared" si="29"/>
        <v>1</v>
      </c>
    </row>
    <row r="963" spans="2:6">
      <c r="B963" s="1">
        <v>961</v>
      </c>
      <c r="C963" s="1" t="s">
        <v>29</v>
      </c>
      <c r="D963" s="1" t="s">
        <v>33</v>
      </c>
      <c r="E963" s="1">
        <f t="shared" si="28"/>
        <v>0</v>
      </c>
      <c r="F963" s="1">
        <f t="shared" si="29"/>
        <v>1</v>
      </c>
    </row>
    <row r="964" spans="2:6">
      <c r="B964" s="1">
        <v>962</v>
      </c>
      <c r="C964" s="1" t="s">
        <v>29</v>
      </c>
      <c r="D964" s="1" t="s">
        <v>33</v>
      </c>
      <c r="E964" s="1">
        <f t="shared" ref="E964:E1002" si="30">IF(C964="yes",1,0)</f>
        <v>0</v>
      </c>
      <c r="F964" s="1">
        <f t="shared" ref="F964:F1002" si="31">IF(D964="yes",1,0)</f>
        <v>1</v>
      </c>
    </row>
    <row r="965" spans="2:6">
      <c r="B965" s="1">
        <v>963</v>
      </c>
      <c r="C965" s="1" t="s">
        <v>29</v>
      </c>
      <c r="D965" s="1" t="s">
        <v>33</v>
      </c>
      <c r="E965" s="1">
        <f t="shared" si="30"/>
        <v>0</v>
      </c>
      <c r="F965" s="1">
        <f t="shared" si="31"/>
        <v>1</v>
      </c>
    </row>
    <row r="966" spans="2:6">
      <c r="B966" s="1">
        <v>964</v>
      </c>
      <c r="C966" s="1" t="s">
        <v>33</v>
      </c>
      <c r="D966" s="1" t="s">
        <v>33</v>
      </c>
      <c r="E966" s="1">
        <f t="shared" si="30"/>
        <v>1</v>
      </c>
      <c r="F966" s="1">
        <f t="shared" si="31"/>
        <v>1</v>
      </c>
    </row>
    <row r="967" spans="2:6">
      <c r="B967" s="1">
        <v>965</v>
      </c>
      <c r="C967" s="1" t="s">
        <v>29</v>
      </c>
      <c r="D967" s="1" t="s">
        <v>33</v>
      </c>
      <c r="E967" s="1">
        <f t="shared" si="30"/>
        <v>0</v>
      </c>
      <c r="F967" s="1">
        <f t="shared" si="31"/>
        <v>1</v>
      </c>
    </row>
    <row r="968" spans="2:6">
      <c r="B968" s="1">
        <v>966</v>
      </c>
      <c r="C968" s="1" t="s">
        <v>29</v>
      </c>
      <c r="D968" s="1" t="s">
        <v>33</v>
      </c>
      <c r="E968" s="1">
        <f t="shared" si="30"/>
        <v>0</v>
      </c>
      <c r="F968" s="1">
        <f t="shared" si="31"/>
        <v>1</v>
      </c>
    </row>
    <row r="969" spans="2:6">
      <c r="B969" s="1">
        <v>967</v>
      </c>
      <c r="C969" s="1" t="s">
        <v>29</v>
      </c>
      <c r="D969" s="1" t="s">
        <v>33</v>
      </c>
      <c r="E969" s="1">
        <f t="shared" si="30"/>
        <v>0</v>
      </c>
      <c r="F969" s="1">
        <f t="shared" si="31"/>
        <v>1</v>
      </c>
    </row>
    <row r="970" spans="2:6">
      <c r="B970" s="1">
        <v>968</v>
      </c>
      <c r="C970" s="1" t="s">
        <v>33</v>
      </c>
      <c r="D970" s="1" t="s">
        <v>33</v>
      </c>
      <c r="E970" s="1">
        <f t="shared" si="30"/>
        <v>1</v>
      </c>
      <c r="F970" s="1">
        <f t="shared" si="31"/>
        <v>1</v>
      </c>
    </row>
    <row r="971" spans="2:6">
      <c r="B971" s="1">
        <v>969</v>
      </c>
      <c r="C971" s="1" t="s">
        <v>33</v>
      </c>
      <c r="D971" s="1" t="s">
        <v>33</v>
      </c>
      <c r="E971" s="1">
        <f t="shared" si="30"/>
        <v>1</v>
      </c>
      <c r="F971" s="1">
        <f t="shared" si="31"/>
        <v>1</v>
      </c>
    </row>
    <row r="972" spans="2:6">
      <c r="B972" s="1">
        <v>970</v>
      </c>
      <c r="C972" s="1" t="s">
        <v>29</v>
      </c>
      <c r="D972" s="1" t="s">
        <v>33</v>
      </c>
      <c r="E972" s="1">
        <f t="shared" si="30"/>
        <v>0</v>
      </c>
      <c r="F972" s="1">
        <f t="shared" si="31"/>
        <v>1</v>
      </c>
    </row>
    <row r="973" spans="2:6">
      <c r="B973" s="1">
        <v>971</v>
      </c>
      <c r="C973" s="1" t="s">
        <v>29</v>
      </c>
      <c r="D973" s="1" t="s">
        <v>33</v>
      </c>
      <c r="E973" s="1">
        <f t="shared" si="30"/>
        <v>0</v>
      </c>
      <c r="F973" s="1">
        <f t="shared" si="31"/>
        <v>1</v>
      </c>
    </row>
    <row r="974" spans="2:6">
      <c r="B974" s="1">
        <v>972</v>
      </c>
      <c r="C974" s="1" t="s">
        <v>29</v>
      </c>
      <c r="D974" s="1" t="s">
        <v>33</v>
      </c>
      <c r="E974" s="1">
        <f t="shared" si="30"/>
        <v>0</v>
      </c>
      <c r="F974" s="1">
        <f t="shared" si="31"/>
        <v>1</v>
      </c>
    </row>
    <row r="975" spans="2:6">
      <c r="B975" s="1">
        <v>973</v>
      </c>
      <c r="C975" s="1" t="s">
        <v>29</v>
      </c>
      <c r="D975" s="1" t="s">
        <v>33</v>
      </c>
      <c r="E975" s="1">
        <f t="shared" si="30"/>
        <v>0</v>
      </c>
      <c r="F975" s="1">
        <f t="shared" si="31"/>
        <v>1</v>
      </c>
    </row>
    <row r="976" spans="2:6">
      <c r="B976" s="1">
        <v>974</v>
      </c>
      <c r="C976" s="1" t="s">
        <v>29</v>
      </c>
      <c r="D976" s="1" t="s">
        <v>33</v>
      </c>
      <c r="E976" s="1">
        <f t="shared" si="30"/>
        <v>0</v>
      </c>
      <c r="F976" s="1">
        <f t="shared" si="31"/>
        <v>1</v>
      </c>
    </row>
    <row r="977" spans="2:6">
      <c r="B977" s="1">
        <v>975</v>
      </c>
      <c r="C977" s="1" t="s">
        <v>33</v>
      </c>
      <c r="D977" s="1" t="s">
        <v>33</v>
      </c>
      <c r="E977" s="1">
        <f t="shared" si="30"/>
        <v>1</v>
      </c>
      <c r="F977" s="1">
        <f t="shared" si="31"/>
        <v>1</v>
      </c>
    </row>
    <row r="978" spans="2:6">
      <c r="B978" s="1">
        <v>976</v>
      </c>
      <c r="C978" s="1" t="s">
        <v>29</v>
      </c>
      <c r="D978" s="1" t="s">
        <v>33</v>
      </c>
      <c r="E978" s="1">
        <f t="shared" si="30"/>
        <v>0</v>
      </c>
      <c r="F978" s="1">
        <f t="shared" si="31"/>
        <v>1</v>
      </c>
    </row>
    <row r="979" spans="2:6">
      <c r="B979" s="1">
        <v>977</v>
      </c>
      <c r="C979" s="1" t="s">
        <v>29</v>
      </c>
      <c r="D979" s="1" t="s">
        <v>33</v>
      </c>
      <c r="E979" s="1">
        <f t="shared" si="30"/>
        <v>0</v>
      </c>
      <c r="F979" s="1">
        <f t="shared" si="31"/>
        <v>1</v>
      </c>
    </row>
    <row r="980" spans="2:6">
      <c r="B980" s="1">
        <v>978</v>
      </c>
      <c r="C980" s="1" t="s">
        <v>29</v>
      </c>
      <c r="D980" s="1" t="s">
        <v>33</v>
      </c>
      <c r="E980" s="1">
        <f t="shared" si="30"/>
        <v>0</v>
      </c>
      <c r="F980" s="1">
        <f t="shared" si="31"/>
        <v>1</v>
      </c>
    </row>
    <row r="981" spans="2:6">
      <c r="B981" s="1">
        <v>979</v>
      </c>
      <c r="C981" s="1" t="s">
        <v>29</v>
      </c>
      <c r="D981" s="1" t="s">
        <v>33</v>
      </c>
      <c r="E981" s="1">
        <f t="shared" si="30"/>
        <v>0</v>
      </c>
      <c r="F981" s="1">
        <f t="shared" si="31"/>
        <v>1</v>
      </c>
    </row>
    <row r="982" spans="2:6">
      <c r="B982" s="1">
        <v>980</v>
      </c>
      <c r="C982" s="1" t="s">
        <v>29</v>
      </c>
      <c r="D982" s="1" t="s">
        <v>33</v>
      </c>
      <c r="E982" s="1">
        <f t="shared" si="30"/>
        <v>0</v>
      </c>
      <c r="F982" s="1">
        <f t="shared" si="31"/>
        <v>1</v>
      </c>
    </row>
    <row r="983" spans="2:6">
      <c r="B983" s="1">
        <v>981</v>
      </c>
      <c r="C983" s="1" t="s">
        <v>29</v>
      </c>
      <c r="D983" s="1" t="s">
        <v>33</v>
      </c>
      <c r="E983" s="1">
        <f t="shared" si="30"/>
        <v>0</v>
      </c>
      <c r="F983" s="1">
        <f t="shared" si="31"/>
        <v>1</v>
      </c>
    </row>
    <row r="984" spans="2:6">
      <c r="B984" s="1">
        <v>982</v>
      </c>
      <c r="C984" s="1" t="s">
        <v>33</v>
      </c>
      <c r="D984" s="1" t="s">
        <v>33</v>
      </c>
      <c r="E984" s="1">
        <f t="shared" si="30"/>
        <v>1</v>
      </c>
      <c r="F984" s="1">
        <f t="shared" si="31"/>
        <v>1</v>
      </c>
    </row>
    <row r="985" spans="2:6">
      <c r="B985" s="1">
        <v>983</v>
      </c>
      <c r="C985" s="1" t="s">
        <v>33</v>
      </c>
      <c r="D985" s="1" t="s">
        <v>33</v>
      </c>
      <c r="E985" s="1">
        <f t="shared" si="30"/>
        <v>1</v>
      </c>
      <c r="F985" s="1">
        <f t="shared" si="31"/>
        <v>1</v>
      </c>
    </row>
    <row r="986" spans="2:6">
      <c r="B986" s="1">
        <v>984</v>
      </c>
      <c r="C986" s="1" t="s">
        <v>29</v>
      </c>
      <c r="D986" s="1" t="s">
        <v>33</v>
      </c>
      <c r="E986" s="1">
        <f t="shared" si="30"/>
        <v>0</v>
      </c>
      <c r="F986" s="1">
        <f t="shared" si="31"/>
        <v>1</v>
      </c>
    </row>
    <row r="987" spans="2:6">
      <c r="B987" s="1">
        <v>985</v>
      </c>
      <c r="C987" s="1" t="s">
        <v>29</v>
      </c>
      <c r="D987" s="1" t="s">
        <v>33</v>
      </c>
      <c r="E987" s="1">
        <f t="shared" si="30"/>
        <v>0</v>
      </c>
      <c r="F987" s="1">
        <f t="shared" si="31"/>
        <v>1</v>
      </c>
    </row>
    <row r="988" spans="2:6">
      <c r="B988" s="1">
        <v>986</v>
      </c>
      <c r="C988" s="1" t="s">
        <v>29</v>
      </c>
      <c r="D988" s="1" t="s">
        <v>33</v>
      </c>
      <c r="E988" s="1">
        <f t="shared" si="30"/>
        <v>0</v>
      </c>
      <c r="F988" s="1">
        <f t="shared" si="31"/>
        <v>1</v>
      </c>
    </row>
    <row r="989" spans="2:6">
      <c r="B989" s="1">
        <v>987</v>
      </c>
      <c r="C989" s="1" t="s">
        <v>29</v>
      </c>
      <c r="D989" s="1" t="s">
        <v>33</v>
      </c>
      <c r="E989" s="1">
        <f t="shared" si="30"/>
        <v>0</v>
      </c>
      <c r="F989" s="1">
        <f t="shared" si="31"/>
        <v>1</v>
      </c>
    </row>
    <row r="990" spans="2:6">
      <c r="B990" s="1">
        <v>988</v>
      </c>
      <c r="C990" s="1" t="s">
        <v>29</v>
      </c>
      <c r="D990" s="1" t="s">
        <v>33</v>
      </c>
      <c r="E990" s="1">
        <f t="shared" si="30"/>
        <v>0</v>
      </c>
      <c r="F990" s="1">
        <f t="shared" si="31"/>
        <v>1</v>
      </c>
    </row>
    <row r="991" spans="2:6">
      <c r="B991" s="1">
        <v>989</v>
      </c>
      <c r="C991" s="1" t="s">
        <v>33</v>
      </c>
      <c r="D991" s="1" t="s">
        <v>33</v>
      </c>
      <c r="E991" s="1">
        <f t="shared" si="30"/>
        <v>1</v>
      </c>
      <c r="F991" s="1">
        <f t="shared" si="31"/>
        <v>1</v>
      </c>
    </row>
    <row r="992" spans="2:6">
      <c r="B992" s="1">
        <v>990</v>
      </c>
      <c r="C992" s="1" t="s">
        <v>29</v>
      </c>
      <c r="D992" s="1" t="s">
        <v>33</v>
      </c>
      <c r="E992" s="1">
        <f t="shared" si="30"/>
        <v>0</v>
      </c>
      <c r="F992" s="1">
        <f t="shared" si="31"/>
        <v>1</v>
      </c>
    </row>
    <row r="993" spans="2:6">
      <c r="B993" s="1">
        <v>991</v>
      </c>
      <c r="C993" s="1" t="s">
        <v>29</v>
      </c>
      <c r="D993" s="1" t="s">
        <v>33</v>
      </c>
      <c r="E993" s="1">
        <f t="shared" si="30"/>
        <v>0</v>
      </c>
      <c r="F993" s="1">
        <f t="shared" si="31"/>
        <v>1</v>
      </c>
    </row>
    <row r="994" spans="2:6">
      <c r="B994" s="1">
        <v>992</v>
      </c>
      <c r="C994" s="1" t="s">
        <v>29</v>
      </c>
      <c r="D994" s="1" t="s">
        <v>33</v>
      </c>
      <c r="E994" s="1">
        <f t="shared" si="30"/>
        <v>0</v>
      </c>
      <c r="F994" s="1">
        <f t="shared" si="31"/>
        <v>1</v>
      </c>
    </row>
    <row r="995" spans="2:6">
      <c r="B995" s="1">
        <v>993</v>
      </c>
      <c r="C995" s="1" t="s">
        <v>29</v>
      </c>
      <c r="D995" s="1" t="s">
        <v>33</v>
      </c>
      <c r="E995" s="1">
        <f t="shared" si="30"/>
        <v>0</v>
      </c>
      <c r="F995" s="1">
        <f t="shared" si="31"/>
        <v>1</v>
      </c>
    </row>
    <row r="996" spans="2:6">
      <c r="B996" s="1">
        <v>994</v>
      </c>
      <c r="C996" s="1" t="s">
        <v>33</v>
      </c>
      <c r="D996" s="1" t="s">
        <v>33</v>
      </c>
      <c r="E996" s="1">
        <f t="shared" si="30"/>
        <v>1</v>
      </c>
      <c r="F996" s="1">
        <f t="shared" si="31"/>
        <v>1</v>
      </c>
    </row>
    <row r="997" spans="2:6">
      <c r="B997" s="1">
        <v>995</v>
      </c>
      <c r="C997" s="1" t="s">
        <v>33</v>
      </c>
      <c r="D997" s="1" t="s">
        <v>33</v>
      </c>
      <c r="E997" s="1">
        <f t="shared" si="30"/>
        <v>1</v>
      </c>
      <c r="F997" s="1">
        <f t="shared" si="31"/>
        <v>1</v>
      </c>
    </row>
    <row r="998" spans="2:6">
      <c r="B998" s="1">
        <v>996</v>
      </c>
      <c r="C998" s="1" t="s">
        <v>29</v>
      </c>
      <c r="D998" s="1" t="s">
        <v>33</v>
      </c>
      <c r="E998" s="1">
        <f t="shared" si="30"/>
        <v>0</v>
      </c>
      <c r="F998" s="1">
        <f t="shared" si="31"/>
        <v>1</v>
      </c>
    </row>
    <row r="999" spans="2:6">
      <c r="B999" s="1">
        <v>997</v>
      </c>
      <c r="C999" s="1" t="s">
        <v>33</v>
      </c>
      <c r="D999" s="1" t="s">
        <v>33</v>
      </c>
      <c r="E999" s="1">
        <f t="shared" si="30"/>
        <v>1</v>
      </c>
      <c r="F999" s="1">
        <f t="shared" si="31"/>
        <v>1</v>
      </c>
    </row>
    <row r="1000" spans="2:6">
      <c r="B1000" s="1">
        <v>998</v>
      </c>
      <c r="C1000" s="1" t="s">
        <v>29</v>
      </c>
      <c r="D1000" s="1" t="s">
        <v>33</v>
      </c>
      <c r="E1000" s="1">
        <f t="shared" si="30"/>
        <v>0</v>
      </c>
      <c r="F1000" s="1">
        <f t="shared" si="31"/>
        <v>1</v>
      </c>
    </row>
    <row r="1001" spans="2:6">
      <c r="B1001" s="1">
        <v>999</v>
      </c>
      <c r="C1001" s="1" t="s">
        <v>33</v>
      </c>
      <c r="D1001" s="1" t="s">
        <v>33</v>
      </c>
      <c r="E1001" s="1">
        <f t="shared" si="30"/>
        <v>1</v>
      </c>
      <c r="F1001" s="1">
        <f t="shared" si="31"/>
        <v>1</v>
      </c>
    </row>
    <row r="1002" spans="2:6">
      <c r="B1002" s="1">
        <v>1000</v>
      </c>
      <c r="C1002" s="1" t="s">
        <v>29</v>
      </c>
      <c r="D1002" s="1" t="s">
        <v>33</v>
      </c>
      <c r="E1002" s="1">
        <f t="shared" si="30"/>
        <v>0</v>
      </c>
      <c r="F1002" s="1">
        <f t="shared" si="31"/>
        <v>1</v>
      </c>
    </row>
  </sheetData>
  <mergeCells count="9">
    <mergeCell ref="I74:J74"/>
    <mergeCell ref="I30:J30"/>
    <mergeCell ref="I38:K38"/>
    <mergeCell ref="I44:J44"/>
    <mergeCell ref="I3:L3"/>
    <mergeCell ref="I10:L10"/>
    <mergeCell ref="I16:L16"/>
    <mergeCell ref="I22:J22"/>
    <mergeCell ref="I65:J6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75D4-64CD-4904-B30E-211CAD48B9EF}">
  <dimension ref="A2:F17"/>
  <sheetViews>
    <sheetView workbookViewId="0">
      <selection activeCell="E16" sqref="E16"/>
    </sheetView>
  </sheetViews>
  <sheetFormatPr baseColWidth="10" defaultRowHeight="11.25"/>
  <cols>
    <col min="2" max="2" width="16" customWidth="1"/>
    <col min="5" max="5" width="13.1640625" customWidth="1"/>
  </cols>
  <sheetData>
    <row r="2" spans="1:6">
      <c r="C2" s="220" t="s">
        <v>325</v>
      </c>
      <c r="D2" s="220"/>
      <c r="E2" s="220"/>
    </row>
    <row r="3" spans="1:6" ht="11.25" customHeight="1">
      <c r="C3" s="172" t="s">
        <v>327</v>
      </c>
      <c r="D3" s="172" t="s">
        <v>328</v>
      </c>
      <c r="E3" s="173" t="s">
        <v>77</v>
      </c>
    </row>
    <row r="4" spans="1:6">
      <c r="A4" s="221" t="s">
        <v>326</v>
      </c>
      <c r="B4" s="155" t="s">
        <v>327</v>
      </c>
      <c r="C4" s="1">
        <v>794</v>
      </c>
      <c r="D4" s="1">
        <v>86</v>
      </c>
      <c r="E4" s="173">
        <f>SUM(C4:D4)</f>
        <v>880</v>
      </c>
    </row>
    <row r="5" spans="1:6">
      <c r="A5" s="221"/>
      <c r="B5" s="155" t="s">
        <v>328</v>
      </c>
      <c r="C5" s="1">
        <v>150</v>
      </c>
      <c r="D5" s="1">
        <v>570</v>
      </c>
      <c r="E5" s="173">
        <f t="shared" ref="E5:E6" si="0">SUM(C5:D5)</f>
        <v>720</v>
      </c>
    </row>
    <row r="6" spans="1:6">
      <c r="A6" s="221"/>
      <c r="B6" s="173" t="s">
        <v>77</v>
      </c>
      <c r="C6" s="173">
        <f>SUM(C4:C5)</f>
        <v>944</v>
      </c>
      <c r="D6" s="173">
        <f>SUM(D4:D5)</f>
        <v>656</v>
      </c>
      <c r="E6" s="173">
        <f t="shared" si="0"/>
        <v>1600</v>
      </c>
    </row>
    <row r="9" spans="1:6">
      <c r="B9" s="1" t="s">
        <v>329</v>
      </c>
      <c r="C9" s="3">
        <f>(C5-D4)^2/(C5+D4)</f>
        <v>17.35593220338983</v>
      </c>
      <c r="E9" s="1" t="s">
        <v>331</v>
      </c>
      <c r="F9" s="3">
        <f>SQRT(C9)</f>
        <v>4.1660451513863634</v>
      </c>
    </row>
    <row r="10" spans="1:6">
      <c r="B10" s="1" t="s">
        <v>85</v>
      </c>
      <c r="C10" s="1">
        <f>_xlfn.CHISQ.DIST.RT(C9,1)</f>
        <v>3.0992934410452223E-5</v>
      </c>
    </row>
    <row r="12" spans="1:6">
      <c r="B12" s="1" t="s">
        <v>330</v>
      </c>
      <c r="C12" s="3">
        <f>(D4-C5)/SQRT(D4+C5)</f>
        <v>-4.1660451513863643</v>
      </c>
    </row>
    <row r="13" spans="1:6">
      <c r="B13" s="21" t="s">
        <v>85</v>
      </c>
      <c r="C13" s="1">
        <f>2*(1-_xlfn.NORM.S.DIST(ABS(C12),TRUE))</f>
        <v>3.0992934410445372E-5</v>
      </c>
    </row>
    <row r="16" spans="1:6">
      <c r="B16" s="1" t="s">
        <v>163</v>
      </c>
      <c r="C16" s="3">
        <f>2*(D4*LN((2*D4)/(C5+D4))+C5*LN((2*C5)/(C5+D4)))</f>
        <v>17.57518043668626</v>
      </c>
    </row>
    <row r="17" spans="2:3">
      <c r="B17" s="21" t="s">
        <v>85</v>
      </c>
      <c r="C17" s="1">
        <f>_xlfn.CHISQ.DIST.RT(C16,1)</f>
        <v>2.7616937292676329E-5</v>
      </c>
    </row>
  </sheetData>
  <mergeCells count="2">
    <mergeCell ref="C2:E2"/>
    <mergeCell ref="A4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U49"/>
  <sheetViews>
    <sheetView showGridLines="0" workbookViewId="0">
      <selection activeCell="N10" sqref="N10"/>
    </sheetView>
  </sheetViews>
  <sheetFormatPr baseColWidth="10" defaultRowHeight="11.25"/>
  <cols>
    <col min="1" max="1" width="4.83203125" customWidth="1"/>
    <col min="2" max="2" width="8.33203125" customWidth="1"/>
    <col min="3" max="3" width="16.6640625" customWidth="1"/>
    <col min="4" max="4" width="16" customWidth="1"/>
    <col min="5" max="5" width="10.5" customWidth="1"/>
    <col min="6" max="7" width="11.6640625" customWidth="1"/>
    <col min="8" max="8" width="10.5" customWidth="1"/>
    <col min="9" max="9" width="17.33203125" bestFit="1" customWidth="1"/>
    <col min="10" max="10" width="16.5" bestFit="1" customWidth="1"/>
    <col min="11" max="11" width="17.33203125" bestFit="1" customWidth="1"/>
    <col min="12" max="12" width="10.5" customWidth="1"/>
    <col min="13" max="13" width="5" bestFit="1" customWidth="1"/>
    <col min="14" max="14" width="5.83203125" customWidth="1"/>
    <col min="17" max="17" width="16" customWidth="1"/>
    <col min="18" max="18" width="12.6640625" bestFit="1" customWidth="1"/>
  </cols>
  <sheetData>
    <row r="2" spans="2:19">
      <c r="B2" s="199" t="s">
        <v>172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Q2" s="222" t="s">
        <v>313</v>
      </c>
      <c r="R2" s="222"/>
    </row>
    <row r="3" spans="2:19">
      <c r="B3" s="65" t="s">
        <v>22</v>
      </c>
      <c r="C3" s="67" t="s">
        <v>62</v>
      </c>
      <c r="D3" s="67" t="s">
        <v>71</v>
      </c>
      <c r="E3" s="67" t="s">
        <v>42</v>
      </c>
      <c r="F3" s="67" t="s">
        <v>50</v>
      </c>
      <c r="G3" s="67" t="s">
        <v>74</v>
      </c>
      <c r="H3" s="67" t="s">
        <v>72</v>
      </c>
      <c r="I3" s="67" t="s">
        <v>75</v>
      </c>
      <c r="J3" s="67" t="s">
        <v>53</v>
      </c>
      <c r="K3" s="66" t="s">
        <v>45</v>
      </c>
      <c r="L3" s="66" t="s">
        <v>25</v>
      </c>
      <c r="M3" s="65" t="s">
        <v>77</v>
      </c>
    </row>
    <row r="4" spans="2:19">
      <c r="B4" s="1" t="s">
        <v>40</v>
      </c>
      <c r="C4" s="1">
        <v>34</v>
      </c>
      <c r="D4" s="1">
        <v>4</v>
      </c>
      <c r="E4" s="1">
        <v>22</v>
      </c>
      <c r="F4" s="1">
        <v>89</v>
      </c>
      <c r="G4" s="1">
        <v>5</v>
      </c>
      <c r="H4" s="1">
        <v>8</v>
      </c>
      <c r="I4" s="1">
        <v>1</v>
      </c>
      <c r="J4" s="1">
        <v>17</v>
      </c>
      <c r="K4" s="1">
        <v>58</v>
      </c>
      <c r="L4" s="1">
        <v>62</v>
      </c>
      <c r="M4" s="1">
        <v>300</v>
      </c>
      <c r="Q4" s="70" t="s">
        <v>181</v>
      </c>
      <c r="R4" s="72">
        <f>(C11/C13)/(D11/D13)</f>
        <v>1.2829313543599259</v>
      </c>
    </row>
    <row r="5" spans="2:19">
      <c r="B5" s="1" t="s">
        <v>34</v>
      </c>
      <c r="C5" s="1">
        <v>63</v>
      </c>
      <c r="D5" s="1">
        <v>8</v>
      </c>
      <c r="E5" s="1">
        <v>28</v>
      </c>
      <c r="F5" s="1">
        <v>145</v>
      </c>
      <c r="G5" s="1">
        <v>7</v>
      </c>
      <c r="H5" s="1">
        <v>14</v>
      </c>
      <c r="I5" s="1">
        <v>8</v>
      </c>
      <c r="J5" s="1">
        <v>86</v>
      </c>
      <c r="K5" s="1">
        <v>123</v>
      </c>
      <c r="L5" s="1">
        <v>218</v>
      </c>
      <c r="M5" s="1">
        <v>700</v>
      </c>
      <c r="Q5" s="160" t="s">
        <v>309</v>
      </c>
      <c r="R5" s="161">
        <f>LN(R4)</f>
        <v>0.24914758019581582</v>
      </c>
    </row>
    <row r="6" spans="2:19">
      <c r="B6" s="1" t="s">
        <v>77</v>
      </c>
      <c r="C6" s="1">
        <v>97</v>
      </c>
      <c r="D6" s="1">
        <v>12</v>
      </c>
      <c r="E6" s="1">
        <v>50</v>
      </c>
      <c r="F6" s="1">
        <v>234</v>
      </c>
      <c r="G6" s="1">
        <v>12</v>
      </c>
      <c r="H6" s="1">
        <v>22</v>
      </c>
      <c r="I6" s="1">
        <v>9</v>
      </c>
      <c r="J6" s="1">
        <v>103</v>
      </c>
      <c r="K6" s="1">
        <v>181</v>
      </c>
      <c r="L6" s="1">
        <v>280</v>
      </c>
      <c r="M6" s="1">
        <v>1000</v>
      </c>
    </row>
    <row r="7" spans="2:19">
      <c r="S7" s="166" t="s">
        <v>319</v>
      </c>
    </row>
    <row r="8" spans="2:19">
      <c r="Q8" s="1" t="s">
        <v>312</v>
      </c>
      <c r="R8" s="32">
        <f>(1/C11)*(C12/C13)+(1/D11)*(D12/D13)</f>
        <v>9.8644039223524799E-3</v>
      </c>
      <c r="S8" s="32">
        <f>1/C11-1/C13+1/D11-1/D13</f>
        <v>9.8644039223524816E-3</v>
      </c>
    </row>
    <row r="9" spans="2:19">
      <c r="B9" s="199" t="s">
        <v>173</v>
      </c>
      <c r="C9" s="199"/>
      <c r="D9" s="199"/>
      <c r="E9" s="199"/>
      <c r="H9" s="200" t="s">
        <v>174</v>
      </c>
      <c r="I9" s="200"/>
      <c r="J9" s="200"/>
      <c r="K9" s="200"/>
      <c r="Q9" s="1" t="s">
        <v>310</v>
      </c>
      <c r="R9" s="32">
        <f>SQRT(R8)</f>
        <v>9.9319705609473494E-2</v>
      </c>
    </row>
    <row r="10" spans="2:19">
      <c r="B10" s="1"/>
      <c r="C10" s="7" t="s">
        <v>156</v>
      </c>
      <c r="D10" s="11" t="s">
        <v>180</v>
      </c>
      <c r="E10" s="1" t="s">
        <v>77</v>
      </c>
      <c r="H10" s="1"/>
      <c r="I10" s="1" t="s">
        <v>156</v>
      </c>
      <c r="J10" s="1" t="s">
        <v>180</v>
      </c>
      <c r="K10" s="1" t="s">
        <v>77</v>
      </c>
    </row>
    <row r="11" spans="2:19">
      <c r="B11" s="1" t="s">
        <v>157</v>
      </c>
      <c r="C11" s="1">
        <v>180</v>
      </c>
      <c r="D11" s="1">
        <v>120</v>
      </c>
      <c r="E11" s="1">
        <v>300</v>
      </c>
      <c r="H11" s="1" t="s">
        <v>157</v>
      </c>
      <c r="I11" s="1">
        <f>(I$13*$K11/$K$13)</f>
        <v>161.69999999999999</v>
      </c>
      <c r="J11" s="1">
        <f>(J$13*$K11/$K$13)</f>
        <v>138.30000000000001</v>
      </c>
      <c r="K11" s="1">
        <v>300</v>
      </c>
    </row>
    <row r="12" spans="2:19">
      <c r="B12" s="1" t="s">
        <v>158</v>
      </c>
      <c r="C12" s="1">
        <v>359</v>
      </c>
      <c r="D12" s="1">
        <v>341</v>
      </c>
      <c r="E12" s="1">
        <v>700</v>
      </c>
      <c r="H12" s="1" t="s">
        <v>158</v>
      </c>
      <c r="I12" s="1">
        <f>(I$13*$K12/$K$13)</f>
        <v>377.3</v>
      </c>
      <c r="J12" s="1">
        <f>(J$13*$K12/$K$13)</f>
        <v>322.7</v>
      </c>
      <c r="K12" s="1">
        <v>700</v>
      </c>
      <c r="Q12" s="158" t="s">
        <v>311</v>
      </c>
      <c r="R12" s="59"/>
    </row>
    <row r="13" spans="2:19">
      <c r="B13" s="1" t="s">
        <v>77</v>
      </c>
      <c r="C13" s="1">
        <v>539</v>
      </c>
      <c r="D13" s="1">
        <v>461</v>
      </c>
      <c r="E13" s="1">
        <v>1000</v>
      </c>
      <c r="H13" s="1" t="s">
        <v>77</v>
      </c>
      <c r="I13" s="1">
        <v>539</v>
      </c>
      <c r="J13" s="1">
        <v>461</v>
      </c>
      <c r="K13" s="1">
        <v>1000</v>
      </c>
      <c r="Q13" s="157" t="s">
        <v>104</v>
      </c>
      <c r="R13" s="159">
        <f>R5/R9</f>
        <v>2.5085412674849006</v>
      </c>
    </row>
    <row r="14" spans="2:19">
      <c r="Q14" s="157" t="s">
        <v>85</v>
      </c>
      <c r="R14" s="159">
        <f>2*(1-_xlfn.NORM.S.DIST(ABS(R13),TRUE))</f>
        <v>1.2123080661041064E-2</v>
      </c>
    </row>
    <row r="15" spans="2:19">
      <c r="B15" s="200" t="s">
        <v>176</v>
      </c>
      <c r="C15" s="200"/>
      <c r="D15" s="200"/>
      <c r="E15" s="200"/>
      <c r="H15" s="200" t="s">
        <v>175</v>
      </c>
      <c r="I15" s="200"/>
      <c r="J15" s="200"/>
      <c r="K15" s="200"/>
    </row>
    <row r="16" spans="2:19">
      <c r="B16" s="1"/>
      <c r="C16" s="7" t="s">
        <v>156</v>
      </c>
      <c r="D16" s="11" t="s">
        <v>180</v>
      </c>
      <c r="E16" s="1" t="s">
        <v>77</v>
      </c>
      <c r="H16" s="1"/>
      <c r="I16" s="1" t="s">
        <v>156</v>
      </c>
      <c r="J16" s="1" t="s">
        <v>180</v>
      </c>
      <c r="K16" s="1" t="s">
        <v>77</v>
      </c>
    </row>
    <row r="17" spans="2:21">
      <c r="B17" s="1" t="s">
        <v>157</v>
      </c>
      <c r="C17" s="2" t="s">
        <v>160</v>
      </c>
      <c r="D17" s="2" t="s">
        <v>161</v>
      </c>
      <c r="E17" s="2" t="s">
        <v>164</v>
      </c>
      <c r="H17" s="1" t="s">
        <v>157</v>
      </c>
      <c r="I17" s="3">
        <f>(C11-I11)^2/I11</f>
        <v>2.0710575139146599</v>
      </c>
      <c r="J17" s="3">
        <f>(D11-J11)^2/J11</f>
        <v>2.4214750542299379</v>
      </c>
      <c r="K17" s="1">
        <v>300</v>
      </c>
    </row>
    <row r="18" spans="2:21">
      <c r="B18" s="1" t="s">
        <v>158</v>
      </c>
      <c r="C18" s="2" t="s">
        <v>162</v>
      </c>
      <c r="D18" s="2" t="s">
        <v>163</v>
      </c>
      <c r="E18" s="2" t="s">
        <v>165</v>
      </c>
      <c r="H18" s="1" t="s">
        <v>158</v>
      </c>
      <c r="I18" s="3">
        <f>(C12-I12)^2/I12</f>
        <v>0.88759607739199686</v>
      </c>
      <c r="J18" s="3">
        <f>(D12-J12)^2/J12</f>
        <v>1.037775023241402</v>
      </c>
      <c r="K18" s="1">
        <v>700</v>
      </c>
      <c r="Q18" s="222" t="s">
        <v>314</v>
      </c>
      <c r="R18" s="222"/>
      <c r="S18" s="222"/>
      <c r="T18" s="222"/>
      <c r="U18" s="222"/>
    </row>
    <row r="19" spans="2:21">
      <c r="B19" s="1" t="s">
        <v>77</v>
      </c>
      <c r="C19" s="2" t="s">
        <v>166</v>
      </c>
      <c r="D19" s="2" t="s">
        <v>167</v>
      </c>
      <c r="E19" s="2" t="s">
        <v>168</v>
      </c>
      <c r="H19" s="1" t="s">
        <v>77</v>
      </c>
      <c r="I19" s="1">
        <v>539</v>
      </c>
      <c r="J19" s="1">
        <v>461</v>
      </c>
      <c r="K19" s="1">
        <v>1000</v>
      </c>
    </row>
    <row r="20" spans="2:21">
      <c r="Q20" s="223" t="s">
        <v>324</v>
      </c>
      <c r="R20" s="223"/>
      <c r="T20" s="223" t="s">
        <v>190</v>
      </c>
      <c r="U20" s="223"/>
    </row>
    <row r="21" spans="2:21">
      <c r="C21" s="224" t="s">
        <v>177</v>
      </c>
      <c r="D21" s="224"/>
      <c r="I21" s="68" t="s">
        <v>83</v>
      </c>
      <c r="J21" s="69">
        <f>SUM(I17:J18)</f>
        <v>6.4179036687779973</v>
      </c>
    </row>
    <row r="22" spans="2:21">
      <c r="C22" s="68" t="s">
        <v>159</v>
      </c>
      <c r="D22" s="71">
        <f>C11/C12</f>
        <v>0.50139275766016711</v>
      </c>
      <c r="I22" s="68" t="s">
        <v>84</v>
      </c>
      <c r="J22" s="68">
        <v>1</v>
      </c>
      <c r="Q22" s="162" t="s">
        <v>315</v>
      </c>
      <c r="R22" s="165">
        <f>(C11/C13)-(D11/D13)</f>
        <v>7.3648074887616266E-2</v>
      </c>
    </row>
    <row r="23" spans="2:21">
      <c r="C23" s="68" t="s">
        <v>169</v>
      </c>
      <c r="D23" s="71">
        <f>D11/D12</f>
        <v>0.35190615835777128</v>
      </c>
      <c r="I23" s="68" t="s">
        <v>85</v>
      </c>
      <c r="J23" s="69">
        <f>CHIDIST(J21,J22)</f>
        <v>1.1297544582383372E-2</v>
      </c>
    </row>
    <row r="24" spans="2:21">
      <c r="I24" s="63"/>
      <c r="J24" s="64"/>
      <c r="Q24" s="164" t="s">
        <v>316</v>
      </c>
      <c r="R24" s="164">
        <f>E11/E13</f>
        <v>0.3</v>
      </c>
    </row>
    <row r="25" spans="2:21">
      <c r="C25" s="11" t="s">
        <v>182</v>
      </c>
      <c r="D25" s="12">
        <f>D22/D23</f>
        <v>1.4247910863509747</v>
      </c>
    </row>
    <row r="26" spans="2:21">
      <c r="D26" s="4"/>
      <c r="F26" s="74"/>
      <c r="G26" s="59"/>
      <c r="H26" s="59"/>
      <c r="I26" s="59"/>
      <c r="J26" s="59"/>
      <c r="K26" s="75"/>
      <c r="Q26" s="162" t="s">
        <v>320</v>
      </c>
      <c r="R26" s="163">
        <f>R24*(1-R24)*(1/C13+1/D13)</f>
        <v>8.4514184297264556E-4</v>
      </c>
      <c r="T26" s="167" t="s">
        <v>317</v>
      </c>
      <c r="U26" s="171">
        <f>(C11*C12)/(C11+C12)^3+(D11*D12)/(D11+D12)^3</f>
        <v>8.3033745483596035E-4</v>
      </c>
    </row>
    <row r="27" spans="2:21">
      <c r="C27" s="18" t="s">
        <v>170</v>
      </c>
      <c r="D27" s="73">
        <f>LN(D25)</f>
        <v>0.35402519690340217</v>
      </c>
      <c r="F27" s="59"/>
      <c r="G27" s="59"/>
      <c r="H27" s="59"/>
      <c r="I27" s="59"/>
      <c r="J27" s="59"/>
      <c r="K27" s="59"/>
      <c r="U27" s="4"/>
    </row>
    <row r="28" spans="2:21">
      <c r="C28" s="18" t="s">
        <v>171</v>
      </c>
      <c r="D28" s="73">
        <f>SQRT(1/C11+1/D11+1/C12+1/D12)</f>
        <v>0.14002483897105986</v>
      </c>
      <c r="F28" s="59"/>
      <c r="G28" s="59"/>
      <c r="H28" s="59"/>
      <c r="I28" s="59"/>
      <c r="J28" s="59"/>
      <c r="K28" s="59"/>
      <c r="Q28" s="157" t="s">
        <v>318</v>
      </c>
      <c r="R28" s="159">
        <f>R22/SQRT(R26)</f>
        <v>2.5333581801194218</v>
      </c>
      <c r="T28" s="167" t="s">
        <v>321</v>
      </c>
      <c r="U28" s="168">
        <f>_xlfn.NORM.S.INV(0.975)</f>
        <v>1.9599639845400536</v>
      </c>
    </row>
    <row r="29" spans="2:21">
      <c r="D29" s="4"/>
      <c r="H29" s="59"/>
      <c r="I29" s="59"/>
      <c r="J29" s="59"/>
      <c r="K29" s="59"/>
      <c r="Q29" s="157" t="s">
        <v>85</v>
      </c>
      <c r="R29" s="159">
        <f>2*(1-_xlfn.NORM.S.DIST(ABS(R28),TRUE))</f>
        <v>1.1297544582383523E-2</v>
      </c>
      <c r="U29" s="4"/>
    </row>
    <row r="30" spans="2:21">
      <c r="C30" s="18" t="s">
        <v>308</v>
      </c>
      <c r="D30" s="73">
        <f>D27/D28</f>
        <v>2.528302831875219</v>
      </c>
      <c r="H30" s="59"/>
      <c r="I30" s="59"/>
      <c r="J30" s="59"/>
      <c r="K30" s="59"/>
      <c r="T30" s="169" t="s">
        <v>322</v>
      </c>
      <c r="U30" s="170">
        <f>R22-U28*SQRT(U26)</f>
        <v>1.7170582556313978E-2</v>
      </c>
    </row>
    <row r="31" spans="2:21">
      <c r="C31" s="18" t="s">
        <v>85</v>
      </c>
      <c r="D31" s="73">
        <f>2*(1-NORMSDIST(ABS(D30)))</f>
        <v>1.1461544331504703E-2</v>
      </c>
      <c r="H31" s="59"/>
      <c r="I31" s="59"/>
      <c r="J31" s="59"/>
      <c r="K31" s="59"/>
      <c r="T31" s="169" t="s">
        <v>323</v>
      </c>
      <c r="U31" s="170">
        <f>R22+U28*SQRT(U26)</f>
        <v>0.13012556721891855</v>
      </c>
    </row>
    <row r="32" spans="2:21">
      <c r="F32" s="59"/>
      <c r="G32" s="59"/>
      <c r="H32" s="75"/>
      <c r="I32" s="59"/>
      <c r="J32" s="59"/>
      <c r="K32" s="59"/>
    </row>
    <row r="33" spans="2:11">
      <c r="F33" s="59"/>
      <c r="G33" s="59"/>
      <c r="H33" s="75"/>
      <c r="I33" s="59"/>
      <c r="J33" s="59"/>
      <c r="K33" s="59"/>
    </row>
    <row r="34" spans="2:11">
      <c r="B34" s="200" t="s">
        <v>178</v>
      </c>
      <c r="C34" s="200"/>
      <c r="D34" s="200"/>
      <c r="E34" s="200"/>
      <c r="F34" s="59"/>
      <c r="G34" s="59"/>
      <c r="H34" s="75"/>
      <c r="I34" s="75"/>
      <c r="J34" s="59"/>
      <c r="K34" s="75"/>
    </row>
    <row r="35" spans="2:11">
      <c r="B35" s="1"/>
      <c r="C35" s="7" t="s">
        <v>156</v>
      </c>
      <c r="D35" s="11" t="s">
        <v>155</v>
      </c>
      <c r="E35" s="1" t="s">
        <v>77</v>
      </c>
      <c r="F35" s="59"/>
      <c r="G35" s="59"/>
      <c r="H35" s="75"/>
      <c r="I35" s="75"/>
      <c r="J35" s="59"/>
      <c r="K35" s="75"/>
    </row>
    <row r="36" spans="2:11">
      <c r="B36" s="1" t="s">
        <v>157</v>
      </c>
      <c r="C36" s="1">
        <v>180</v>
      </c>
      <c r="D36" s="1">
        <v>120</v>
      </c>
      <c r="E36" s="1">
        <v>300</v>
      </c>
      <c r="F36" s="59"/>
      <c r="G36" s="59"/>
      <c r="H36" s="75"/>
      <c r="I36" s="59"/>
      <c r="J36" s="59"/>
      <c r="K36" s="75"/>
    </row>
    <row r="37" spans="2:11">
      <c r="B37" s="1" t="s">
        <v>158</v>
      </c>
      <c r="C37" s="3">
        <f>C12*$E$11/$E$12</f>
        <v>153.85714285714286</v>
      </c>
      <c r="D37" s="3">
        <f>D12*$E$11/$E$12</f>
        <v>146.14285714285714</v>
      </c>
      <c r="E37" s="1">
        <f>E12*$E$11/$E$12</f>
        <v>300</v>
      </c>
      <c r="F37" s="59"/>
      <c r="G37" s="59"/>
      <c r="H37" s="75"/>
      <c r="I37" s="59"/>
      <c r="J37" s="59"/>
      <c r="K37" s="75"/>
    </row>
    <row r="38" spans="2:11">
      <c r="B38" s="1" t="s">
        <v>77</v>
      </c>
      <c r="C38" s="3">
        <f>SUM(C36:C37)</f>
        <v>333.85714285714289</v>
      </c>
      <c r="D38" s="3">
        <f>SUM(D36:D37)</f>
        <v>266.14285714285711</v>
      </c>
      <c r="E38" s="1">
        <f>SUM(C38:D38)</f>
        <v>600</v>
      </c>
      <c r="F38" s="59"/>
      <c r="G38" s="59"/>
      <c r="H38" s="75"/>
      <c r="I38" s="59"/>
      <c r="J38" s="59"/>
      <c r="K38" s="75"/>
    </row>
    <row r="39" spans="2:11">
      <c r="F39" s="59"/>
      <c r="G39" s="59"/>
      <c r="H39" s="75"/>
      <c r="I39" s="59"/>
      <c r="J39" s="59"/>
      <c r="K39" s="75"/>
    </row>
    <row r="40" spans="2:11">
      <c r="C40" s="200" t="s">
        <v>179</v>
      </c>
      <c r="D40" s="200"/>
      <c r="F40" s="59"/>
      <c r="G40" s="59"/>
      <c r="H40" s="75"/>
      <c r="I40" s="59"/>
      <c r="J40" s="59"/>
      <c r="K40" s="75"/>
    </row>
    <row r="41" spans="2:11">
      <c r="C41" s="68" t="s">
        <v>159</v>
      </c>
      <c r="D41" s="71">
        <f>C36/C37</f>
        <v>1.1699164345403898</v>
      </c>
      <c r="F41" s="59"/>
      <c r="G41" s="59"/>
      <c r="H41" s="75"/>
      <c r="I41" s="59"/>
      <c r="J41" s="59"/>
      <c r="K41" s="75"/>
    </row>
    <row r="42" spans="2:11">
      <c r="C42" s="68" t="s">
        <v>169</v>
      </c>
      <c r="D42" s="71">
        <f>D36/D37</f>
        <v>0.82111436950146632</v>
      </c>
      <c r="F42" s="59"/>
      <c r="G42" s="59"/>
      <c r="H42" s="75"/>
      <c r="I42" s="59"/>
      <c r="J42" s="59"/>
      <c r="K42" s="75"/>
    </row>
    <row r="43" spans="2:11">
      <c r="C43" s="70" t="s">
        <v>181</v>
      </c>
      <c r="D43" s="72">
        <f>(C36/C38)/(D36/D38)</f>
        <v>1.1957637997432604</v>
      </c>
      <c r="F43" s="59"/>
      <c r="G43" s="59"/>
      <c r="H43" s="75"/>
      <c r="I43" s="75"/>
      <c r="J43" s="59"/>
      <c r="K43" s="75"/>
    </row>
    <row r="44" spans="2:11">
      <c r="C44" s="11" t="s">
        <v>182</v>
      </c>
      <c r="D44" s="12">
        <f>D41/D42</f>
        <v>1.4247910863509747</v>
      </c>
      <c r="F44" s="59"/>
      <c r="G44" s="59"/>
      <c r="H44" s="75"/>
      <c r="I44" s="75"/>
      <c r="J44" s="59"/>
      <c r="K44" s="75"/>
    </row>
    <row r="45" spans="2:11">
      <c r="B45" s="63"/>
      <c r="C45" s="64"/>
      <c r="F45" s="59"/>
      <c r="G45" s="59"/>
      <c r="H45" s="75"/>
      <c r="I45" s="59"/>
      <c r="J45" s="59"/>
      <c r="K45" s="75"/>
    </row>
    <row r="46" spans="2:11">
      <c r="B46" s="63"/>
      <c r="C46" s="200" t="s">
        <v>194</v>
      </c>
      <c r="D46" s="200"/>
      <c r="F46" s="59"/>
      <c r="G46" s="59"/>
      <c r="H46" s="75"/>
      <c r="I46" s="59"/>
      <c r="J46" s="59"/>
      <c r="K46" s="75"/>
    </row>
    <row r="47" spans="2:11">
      <c r="B47" s="63"/>
      <c r="C47" s="89" t="s">
        <v>187</v>
      </c>
      <c r="D47" s="10">
        <f>(D44-1)/(D44+1)</f>
        <v>0.17518667432510046</v>
      </c>
      <c r="F47" s="59"/>
      <c r="G47" s="59"/>
      <c r="H47" s="75"/>
      <c r="I47" s="59"/>
      <c r="J47" s="59"/>
      <c r="K47" s="75"/>
    </row>
    <row r="48" spans="2:11">
      <c r="B48" s="63"/>
    </row>
    <row r="49" spans="2:3">
      <c r="B49" s="63"/>
      <c r="C49" s="64"/>
    </row>
  </sheetData>
  <mergeCells count="13">
    <mergeCell ref="Q2:R2"/>
    <mergeCell ref="Q18:U18"/>
    <mergeCell ref="Q20:R20"/>
    <mergeCell ref="T20:U20"/>
    <mergeCell ref="C46:D46"/>
    <mergeCell ref="B34:E34"/>
    <mergeCell ref="C21:D21"/>
    <mergeCell ref="C40:D40"/>
    <mergeCell ref="B2:M2"/>
    <mergeCell ref="B9:E9"/>
    <mergeCell ref="H9:K9"/>
    <mergeCell ref="H15:K15"/>
    <mergeCell ref="B15:E1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26"/>
  <sheetViews>
    <sheetView showGridLines="0" workbookViewId="0">
      <selection activeCell="G53" sqref="G53"/>
    </sheetView>
  </sheetViews>
  <sheetFormatPr baseColWidth="10" defaultRowHeight="11.25"/>
  <cols>
    <col min="2" max="2" width="27.5" bestFit="1" customWidth="1"/>
    <col min="3" max="4" width="10.83203125" customWidth="1"/>
    <col min="5" max="5" width="12.5" bestFit="1" customWidth="1"/>
    <col min="6" max="12" width="10.83203125" customWidth="1"/>
  </cols>
  <sheetData>
    <row r="2" spans="2:12">
      <c r="B2" s="200" t="s">
        <v>78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2:12">
      <c r="B3" s="65" t="s">
        <v>22</v>
      </c>
      <c r="C3" s="11" t="s">
        <v>195</v>
      </c>
      <c r="D3" s="67" t="s">
        <v>62</v>
      </c>
      <c r="E3" s="93" t="s">
        <v>71</v>
      </c>
      <c r="F3" s="67" t="s">
        <v>42</v>
      </c>
      <c r="G3" s="67" t="s">
        <v>50</v>
      </c>
      <c r="H3" s="67" t="s">
        <v>74</v>
      </c>
      <c r="I3" s="67" t="s">
        <v>72</v>
      </c>
      <c r="J3" s="67" t="s">
        <v>75</v>
      </c>
      <c r="K3" s="67" t="s">
        <v>53</v>
      </c>
      <c r="L3" s="65" t="s">
        <v>77</v>
      </c>
    </row>
    <row r="4" spans="2:12">
      <c r="B4" s="1" t="s">
        <v>157</v>
      </c>
      <c r="C4" s="1">
        <v>120</v>
      </c>
      <c r="D4" s="1">
        <v>34</v>
      </c>
      <c r="E4" s="1">
        <v>4</v>
      </c>
      <c r="F4" s="1">
        <v>22</v>
      </c>
      <c r="G4" s="1">
        <v>89</v>
      </c>
      <c r="H4" s="1">
        <v>5</v>
      </c>
      <c r="I4" s="1">
        <v>8</v>
      </c>
      <c r="J4" s="1">
        <v>1</v>
      </c>
      <c r="K4" s="1">
        <v>17</v>
      </c>
      <c r="L4" s="1">
        <f>SUM(D4:K4)</f>
        <v>180</v>
      </c>
    </row>
    <row r="5" spans="2:12">
      <c r="B5" s="1" t="s">
        <v>158</v>
      </c>
      <c r="C5" s="1">
        <v>341</v>
      </c>
      <c r="D5" s="1">
        <v>63</v>
      </c>
      <c r="E5" s="1">
        <v>8</v>
      </c>
      <c r="F5" s="1">
        <v>28</v>
      </c>
      <c r="G5" s="1">
        <v>145</v>
      </c>
      <c r="H5" s="1">
        <v>7</v>
      </c>
      <c r="I5" s="1">
        <v>14</v>
      </c>
      <c r="J5" s="1">
        <v>8</v>
      </c>
      <c r="K5" s="1">
        <v>86</v>
      </c>
      <c r="L5" s="1">
        <f>SUM(D5:K5)</f>
        <v>359</v>
      </c>
    </row>
    <row r="6" spans="2:12">
      <c r="B6" s="1" t="s">
        <v>77</v>
      </c>
      <c r="C6" s="1">
        <v>461</v>
      </c>
      <c r="D6" s="1">
        <v>97</v>
      </c>
      <c r="E6" s="1">
        <v>12</v>
      </c>
      <c r="F6" s="1">
        <v>50</v>
      </c>
      <c r="G6" s="1">
        <v>234</v>
      </c>
      <c r="H6" s="1">
        <v>12</v>
      </c>
      <c r="I6" s="1">
        <v>22</v>
      </c>
      <c r="J6" s="1">
        <v>9</v>
      </c>
      <c r="K6" s="1">
        <v>103</v>
      </c>
      <c r="L6" s="1">
        <f>SUM(D6:K6)</f>
        <v>539</v>
      </c>
    </row>
    <row r="8" spans="2:12">
      <c r="B8" s="23" t="s">
        <v>196</v>
      </c>
      <c r="C8" s="16">
        <f>C4/C5</f>
        <v>0.35190615835777128</v>
      </c>
      <c r="D8" s="16">
        <f>D4/D5</f>
        <v>0.53968253968253965</v>
      </c>
      <c r="E8" s="16">
        <f t="shared" ref="E8:K8" si="0">E4/E5</f>
        <v>0.5</v>
      </c>
      <c r="F8" s="16">
        <f t="shared" si="0"/>
        <v>0.7857142857142857</v>
      </c>
      <c r="G8" s="16">
        <f t="shared" si="0"/>
        <v>0.61379310344827587</v>
      </c>
      <c r="H8" s="16">
        <f t="shared" si="0"/>
        <v>0.7142857142857143</v>
      </c>
      <c r="I8" s="16">
        <f t="shared" si="0"/>
        <v>0.5714285714285714</v>
      </c>
      <c r="J8" s="16">
        <f t="shared" si="0"/>
        <v>0.125</v>
      </c>
      <c r="K8" s="16">
        <f t="shared" si="0"/>
        <v>0.19767441860465115</v>
      </c>
    </row>
    <row r="9" spans="2:12">
      <c r="D9" s="4"/>
      <c r="E9" s="4"/>
      <c r="F9" s="4"/>
      <c r="G9" s="4"/>
      <c r="H9" s="4"/>
      <c r="I9" s="4"/>
      <c r="J9" s="4"/>
      <c r="K9" s="4"/>
    </row>
    <row r="10" spans="2:12">
      <c r="B10" s="200" t="s">
        <v>201</v>
      </c>
      <c r="C10" s="225"/>
      <c r="D10" s="200"/>
      <c r="E10" s="200"/>
      <c r="F10" s="200"/>
      <c r="G10" s="200"/>
      <c r="H10" s="200"/>
      <c r="I10" s="200"/>
      <c r="J10" s="200"/>
      <c r="K10" s="200"/>
    </row>
    <row r="11" spans="2:12">
      <c r="B11" s="68" t="s">
        <v>197</v>
      </c>
      <c r="C11" s="63"/>
      <c r="D11" s="90">
        <f t="shared" ref="D11:K11" si="1">D8/$C$8</f>
        <v>1.5335978835978834</v>
      </c>
      <c r="E11" s="90">
        <f t="shared" si="1"/>
        <v>1.4208333333333332</v>
      </c>
      <c r="F11" s="90">
        <f t="shared" si="1"/>
        <v>2.2327380952380951</v>
      </c>
      <c r="G11" s="90">
        <f t="shared" si="1"/>
        <v>1.7441954022988504</v>
      </c>
      <c r="H11" s="90">
        <f t="shared" si="1"/>
        <v>2.0297619047619047</v>
      </c>
      <c r="I11" s="90">
        <f t="shared" si="1"/>
        <v>1.6238095238095236</v>
      </c>
      <c r="J11" s="90">
        <f t="shared" si="1"/>
        <v>0.35520833333333329</v>
      </c>
      <c r="K11" s="90">
        <f t="shared" si="1"/>
        <v>0.5617248062015503</v>
      </c>
    </row>
    <row r="12" spans="2:12">
      <c r="B12" s="91" t="s">
        <v>199</v>
      </c>
      <c r="C12" s="63"/>
      <c r="D12" s="92">
        <f t="shared" ref="D12:K12" si="2">RANK(D11,$D$11:$K$11)</f>
        <v>5</v>
      </c>
      <c r="E12" s="92">
        <f t="shared" si="2"/>
        <v>6</v>
      </c>
      <c r="F12" s="92">
        <f t="shared" si="2"/>
        <v>1</v>
      </c>
      <c r="G12" s="92">
        <f t="shared" si="2"/>
        <v>3</v>
      </c>
      <c r="H12" s="92">
        <f t="shared" si="2"/>
        <v>2</v>
      </c>
      <c r="I12" s="92">
        <f t="shared" si="2"/>
        <v>4</v>
      </c>
      <c r="J12" s="92">
        <f t="shared" si="2"/>
        <v>8</v>
      </c>
      <c r="K12" s="92">
        <f t="shared" si="2"/>
        <v>7</v>
      </c>
    </row>
    <row r="14" spans="2:12">
      <c r="B14" s="200" t="s">
        <v>191</v>
      </c>
      <c r="C14" s="225"/>
      <c r="D14" s="200"/>
      <c r="E14" s="200"/>
      <c r="F14" s="200"/>
      <c r="G14" s="200"/>
      <c r="H14" s="200"/>
      <c r="I14" s="200"/>
      <c r="J14" s="200"/>
      <c r="K14" s="200"/>
    </row>
    <row r="15" spans="2:12">
      <c r="B15" s="1" t="s">
        <v>200</v>
      </c>
      <c r="C15" s="63"/>
      <c r="D15" s="16">
        <f t="shared" ref="D15:K15" si="3">LN(D11)</f>
        <v>0.4276165327260994</v>
      </c>
      <c r="E15" s="16">
        <f t="shared" si="3"/>
        <v>0.3512435539415254</v>
      </c>
      <c r="F15" s="16">
        <f t="shared" si="3"/>
        <v>0.80322867768458261</v>
      </c>
      <c r="G15" s="16">
        <f t="shared" si="3"/>
        <v>0.55629336181303612</v>
      </c>
      <c r="H15" s="16">
        <f t="shared" si="3"/>
        <v>0.70791849788025785</v>
      </c>
      <c r="I15" s="16">
        <f t="shared" si="3"/>
        <v>0.48477494656604797</v>
      </c>
      <c r="J15" s="16">
        <f t="shared" si="3"/>
        <v>-1.0350508071783653</v>
      </c>
      <c r="K15" s="16">
        <f t="shared" si="3"/>
        <v>-0.57674321769582104</v>
      </c>
    </row>
    <row r="16" spans="2:12">
      <c r="B16" s="21" t="s">
        <v>198</v>
      </c>
      <c r="C16" s="63"/>
      <c r="D16" s="16">
        <f t="shared" ref="D16:K16" si="4">SQRT(1/D4+1/D5+1/$C$4+1/$C$5)</f>
        <v>0.23780383771478467</v>
      </c>
      <c r="E16" s="16">
        <f t="shared" si="4"/>
        <v>0.62150292409045149</v>
      </c>
      <c r="F16" s="16">
        <f t="shared" si="4"/>
        <v>0.30403078104332232</v>
      </c>
      <c r="G16" s="16">
        <f t="shared" si="4"/>
        <v>0.17145959125490512</v>
      </c>
      <c r="H16" s="16">
        <f t="shared" si="4"/>
        <v>0.59508237035735168</v>
      </c>
      <c r="I16" s="16">
        <f t="shared" si="4"/>
        <v>0.45573507225311599</v>
      </c>
      <c r="J16" s="16">
        <f t="shared" si="4"/>
        <v>1.0659577311755759</v>
      </c>
      <c r="K16" s="16">
        <f t="shared" si="4"/>
        <v>0.28586241628008802</v>
      </c>
    </row>
    <row r="17" spans="2:11">
      <c r="B17" s="11" t="s">
        <v>104</v>
      </c>
      <c r="C17" s="63"/>
      <c r="D17" s="12">
        <f>D15/D16</f>
        <v>1.7981902093563806</v>
      </c>
      <c r="E17" s="12">
        <f t="shared" ref="E17:K17" si="5">E15/E16</f>
        <v>0.56515189281781486</v>
      </c>
      <c r="F17" s="12">
        <f t="shared" si="5"/>
        <v>2.6419320929551802</v>
      </c>
      <c r="G17" s="12">
        <f t="shared" si="5"/>
        <v>3.244457529272931</v>
      </c>
      <c r="H17" s="12">
        <f t="shared" si="5"/>
        <v>1.1896143007146174</v>
      </c>
      <c r="I17" s="12">
        <f t="shared" si="5"/>
        <v>1.0637209556187135</v>
      </c>
      <c r="J17" s="12">
        <f t="shared" si="5"/>
        <v>-0.97100548821656807</v>
      </c>
      <c r="K17" s="12">
        <f t="shared" si="5"/>
        <v>-2.0175552463347541</v>
      </c>
    </row>
    <row r="26" spans="2:11">
      <c r="C26" s="4"/>
    </row>
  </sheetData>
  <mergeCells count="3">
    <mergeCell ref="B10:K10"/>
    <mergeCell ref="B14:K14"/>
    <mergeCell ref="B2:L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01"/>
  <sheetViews>
    <sheetView showGridLines="0" workbookViewId="0"/>
  </sheetViews>
  <sheetFormatPr baseColWidth="10" defaultRowHeight="11.25"/>
  <cols>
    <col min="1" max="1" width="7.5" bestFit="1" customWidth="1"/>
    <col min="4" max="4" width="6.6640625" customWidth="1"/>
    <col min="5" max="5" width="11.1640625" bestFit="1" customWidth="1"/>
    <col min="6" max="6" width="15.83203125" bestFit="1" customWidth="1"/>
    <col min="7" max="7" width="12.33203125" bestFit="1" customWidth="1"/>
    <col min="8" max="8" width="10" bestFit="1" customWidth="1"/>
    <col min="9" max="10" width="5" customWidth="1"/>
    <col min="11" max="11" width="2.33203125" customWidth="1"/>
    <col min="12" max="12" width="6.33203125" customWidth="1"/>
    <col min="14" max="14" width="16.5" customWidth="1"/>
    <col min="15" max="15" width="12.83203125" bestFit="1" customWidth="1"/>
    <col min="17" max="17" width="5" customWidth="1"/>
  </cols>
  <sheetData>
    <row r="1" spans="1:16">
      <c r="A1" s="7" t="s">
        <v>205</v>
      </c>
      <c r="B1" s="68" t="s">
        <v>203</v>
      </c>
      <c r="C1" s="68" t="s">
        <v>204</v>
      </c>
    </row>
    <row r="2" spans="1:16">
      <c r="A2" s="1">
        <v>1</v>
      </c>
      <c r="B2" s="1" t="s">
        <v>34</v>
      </c>
      <c r="C2" s="1" t="s">
        <v>34</v>
      </c>
      <c r="E2" s="227" t="s">
        <v>213</v>
      </c>
      <c r="F2" s="227"/>
      <c r="G2" s="227"/>
      <c r="H2" s="227"/>
      <c r="I2" s="227"/>
      <c r="J2" s="94"/>
      <c r="K2" s="103"/>
      <c r="M2" s="226" t="s">
        <v>216</v>
      </c>
      <c r="N2" s="226"/>
      <c r="O2" s="226"/>
      <c r="P2" s="226"/>
    </row>
    <row r="3" spans="1:16">
      <c r="A3" s="1">
        <v>2</v>
      </c>
      <c r="B3" s="1" t="s">
        <v>40</v>
      </c>
      <c r="C3" s="1" t="s">
        <v>40</v>
      </c>
      <c r="E3" s="39" t="s">
        <v>206</v>
      </c>
      <c r="F3" s="39" t="s">
        <v>204</v>
      </c>
      <c r="G3" s="40"/>
      <c r="H3" s="40"/>
      <c r="I3" s="41"/>
      <c r="J3" s="19"/>
      <c r="K3" s="104"/>
    </row>
    <row r="4" spans="1:16">
      <c r="A4" s="1">
        <v>3</v>
      </c>
      <c r="B4" s="1" t="s">
        <v>34</v>
      </c>
      <c r="C4" s="1" t="s">
        <v>34</v>
      </c>
      <c r="E4" s="39" t="s">
        <v>203</v>
      </c>
      <c r="F4" s="42" t="s">
        <v>40</v>
      </c>
      <c r="G4" s="43" t="s">
        <v>34</v>
      </c>
      <c r="H4" s="43" t="s">
        <v>202</v>
      </c>
      <c r="I4" s="44" t="s">
        <v>77</v>
      </c>
      <c r="J4" s="19"/>
      <c r="K4" s="104"/>
      <c r="N4" s="1" t="s">
        <v>215</v>
      </c>
      <c r="O4" s="1">
        <f>F5+G6+H7</f>
        <v>864</v>
      </c>
    </row>
    <row r="5" spans="1:16">
      <c r="A5" s="1">
        <v>4</v>
      </c>
      <c r="B5" s="1" t="s">
        <v>202</v>
      </c>
      <c r="C5" s="1" t="s">
        <v>202</v>
      </c>
      <c r="E5" s="42" t="s">
        <v>40</v>
      </c>
      <c r="F5" s="96">
        <v>188</v>
      </c>
      <c r="G5" s="46"/>
      <c r="H5" s="46">
        <v>4</v>
      </c>
      <c r="I5" s="47">
        <v>192</v>
      </c>
      <c r="J5" s="102"/>
      <c r="K5" s="105"/>
      <c r="N5" s="1" t="s">
        <v>217</v>
      </c>
      <c r="O5" s="101">
        <f>F13+G14+H15</f>
        <v>355721</v>
      </c>
    </row>
    <row r="6" spans="1:16">
      <c r="A6" s="1">
        <v>5</v>
      </c>
      <c r="B6" s="1" t="s">
        <v>40</v>
      </c>
      <c r="C6" s="1" t="s">
        <v>40</v>
      </c>
      <c r="E6" s="48" t="s">
        <v>34</v>
      </c>
      <c r="F6" s="49"/>
      <c r="G6" s="97">
        <v>417</v>
      </c>
      <c r="H6" s="50">
        <v>6</v>
      </c>
      <c r="I6" s="51">
        <v>423</v>
      </c>
      <c r="J6" s="102"/>
      <c r="K6" s="105"/>
    </row>
    <row r="7" spans="1:16">
      <c r="A7" s="1">
        <v>6</v>
      </c>
      <c r="B7" s="1" t="s">
        <v>202</v>
      </c>
      <c r="C7" s="1" t="s">
        <v>202</v>
      </c>
      <c r="E7" s="48" t="s">
        <v>202</v>
      </c>
      <c r="F7" s="49">
        <v>59</v>
      </c>
      <c r="G7" s="50">
        <v>67</v>
      </c>
      <c r="H7" s="97">
        <v>259</v>
      </c>
      <c r="I7" s="51">
        <v>385</v>
      </c>
      <c r="J7" s="102"/>
      <c r="K7" s="105"/>
      <c r="N7" s="23" t="s">
        <v>105</v>
      </c>
      <c r="O7" s="1">
        <f>O4*(I8-O4)</f>
        <v>117504</v>
      </c>
    </row>
    <row r="8" spans="1:16">
      <c r="A8" s="1">
        <v>7</v>
      </c>
      <c r="B8" s="1" t="s">
        <v>34</v>
      </c>
      <c r="C8" s="1" t="s">
        <v>34</v>
      </c>
      <c r="E8" s="52" t="s">
        <v>77</v>
      </c>
      <c r="F8" s="53">
        <v>247</v>
      </c>
      <c r="G8" s="54">
        <v>484</v>
      </c>
      <c r="H8" s="54">
        <v>269</v>
      </c>
      <c r="I8" s="55">
        <v>1000</v>
      </c>
      <c r="J8" s="102"/>
      <c r="K8" s="105"/>
      <c r="N8" s="23" t="s">
        <v>106</v>
      </c>
      <c r="O8" s="1">
        <f>2*(I8-O4)*(2*O4*O5-I8*(F5*(F8+I5)+G6*(G8+I6)+H7*(H8+I7)))</f>
        <v>-4202702464</v>
      </c>
    </row>
    <row r="9" spans="1:16">
      <c r="A9" s="1">
        <v>8</v>
      </c>
      <c r="B9" s="1" t="s">
        <v>202</v>
      </c>
      <c r="C9" s="1" t="s">
        <v>202</v>
      </c>
      <c r="K9" s="106"/>
    </row>
    <row r="10" spans="1:16">
      <c r="A10" s="1">
        <v>9</v>
      </c>
      <c r="B10" s="1" t="s">
        <v>34</v>
      </c>
      <c r="C10" s="1" t="s">
        <v>34</v>
      </c>
      <c r="K10" s="106"/>
      <c r="M10" s="200" t="s">
        <v>218</v>
      </c>
      <c r="N10" s="200"/>
      <c r="O10" s="200"/>
      <c r="P10" s="200"/>
    </row>
    <row r="11" spans="1:16">
      <c r="A11" s="1">
        <v>10</v>
      </c>
      <c r="B11" s="1" t="s">
        <v>40</v>
      </c>
      <c r="C11" s="1" t="s">
        <v>40</v>
      </c>
      <c r="E11" s="200" t="s">
        <v>214</v>
      </c>
      <c r="F11" s="200"/>
      <c r="G11" s="200"/>
      <c r="H11" s="200"/>
      <c r="I11" s="225"/>
      <c r="J11" s="94"/>
      <c r="K11" s="103"/>
      <c r="M11" s="1"/>
      <c r="N11" s="1" t="s">
        <v>40</v>
      </c>
      <c r="O11" s="1" t="s">
        <v>34</v>
      </c>
      <c r="P11" s="1" t="s">
        <v>202</v>
      </c>
    </row>
    <row r="12" spans="1:16">
      <c r="A12" s="1">
        <v>11</v>
      </c>
      <c r="B12" s="1" t="s">
        <v>40</v>
      </c>
      <c r="C12" s="1" t="s">
        <v>40</v>
      </c>
      <c r="E12" s="1"/>
      <c r="F12" s="1" t="s">
        <v>40</v>
      </c>
      <c r="G12" s="1" t="s">
        <v>34</v>
      </c>
      <c r="H12" s="1" t="s">
        <v>202</v>
      </c>
      <c r="I12" s="19"/>
      <c r="J12" s="19"/>
      <c r="K12" s="104"/>
      <c r="M12" s="1" t="s">
        <v>40</v>
      </c>
      <c r="N12" s="100">
        <f t="shared" ref="N12:P14" si="0">F5*(F$8+$I5)^2</f>
        <v>36231548</v>
      </c>
      <c r="O12" s="100">
        <f t="shared" si="0"/>
        <v>0</v>
      </c>
      <c r="P12" s="100">
        <f t="shared" si="0"/>
        <v>850084</v>
      </c>
    </row>
    <row r="13" spans="1:16">
      <c r="A13" s="1">
        <v>12</v>
      </c>
      <c r="B13" s="1" t="s">
        <v>40</v>
      </c>
      <c r="C13" s="1" t="s">
        <v>40</v>
      </c>
      <c r="E13" s="1" t="s">
        <v>40</v>
      </c>
      <c r="F13" s="98">
        <f t="shared" ref="F13:H15" si="1">F$8*$I5</f>
        <v>47424</v>
      </c>
      <c r="G13" s="100">
        <f t="shared" si="1"/>
        <v>92928</v>
      </c>
      <c r="H13" s="100">
        <f t="shared" si="1"/>
        <v>51648</v>
      </c>
      <c r="K13" s="106"/>
      <c r="M13" s="1" t="s">
        <v>34</v>
      </c>
      <c r="N13" s="100">
        <f t="shared" si="0"/>
        <v>0</v>
      </c>
      <c r="O13" s="100">
        <f t="shared" si="0"/>
        <v>343044633</v>
      </c>
      <c r="P13" s="100">
        <f t="shared" si="0"/>
        <v>2873184</v>
      </c>
    </row>
    <row r="14" spans="1:16">
      <c r="A14" s="1">
        <v>13</v>
      </c>
      <c r="B14" s="1" t="s">
        <v>202</v>
      </c>
      <c r="C14" s="1" t="s">
        <v>34</v>
      </c>
      <c r="E14" s="1" t="s">
        <v>34</v>
      </c>
      <c r="F14" s="100">
        <f t="shared" si="1"/>
        <v>104481</v>
      </c>
      <c r="G14" s="98">
        <f t="shared" si="1"/>
        <v>204732</v>
      </c>
      <c r="H14" s="100">
        <f t="shared" si="1"/>
        <v>113787</v>
      </c>
      <c r="K14" s="106"/>
      <c r="M14" s="1" t="s">
        <v>202</v>
      </c>
      <c r="N14" s="100">
        <f t="shared" si="0"/>
        <v>23566016</v>
      </c>
      <c r="O14" s="100">
        <f t="shared" si="0"/>
        <v>50595787</v>
      </c>
      <c r="P14" s="100">
        <f t="shared" si="0"/>
        <v>110778444</v>
      </c>
    </row>
    <row r="15" spans="1:16">
      <c r="A15" s="1">
        <v>14</v>
      </c>
      <c r="B15" s="1" t="s">
        <v>202</v>
      </c>
      <c r="C15" s="1" t="s">
        <v>202</v>
      </c>
      <c r="E15" s="1" t="s">
        <v>202</v>
      </c>
      <c r="F15" s="100">
        <f t="shared" si="1"/>
        <v>95095</v>
      </c>
      <c r="G15" s="100">
        <f t="shared" si="1"/>
        <v>186340</v>
      </c>
      <c r="H15" s="98">
        <f t="shared" si="1"/>
        <v>103565</v>
      </c>
      <c r="K15" s="106"/>
    </row>
    <row r="16" spans="1:16">
      <c r="A16" s="1">
        <v>15</v>
      </c>
      <c r="B16" s="1" t="s">
        <v>40</v>
      </c>
      <c r="C16" s="1" t="s">
        <v>40</v>
      </c>
      <c r="K16" s="106"/>
      <c r="N16" s="23" t="s">
        <v>89</v>
      </c>
      <c r="O16" s="1">
        <f>(I8-O4)^2*(I8*SUM(N12:P14)-4*O5^2)</f>
        <v>1142867407859456</v>
      </c>
    </row>
    <row r="17" spans="1:16">
      <c r="A17" s="1">
        <v>16</v>
      </c>
      <c r="B17" s="1" t="s">
        <v>202</v>
      </c>
      <c r="C17" s="1" t="s">
        <v>40</v>
      </c>
      <c r="K17" s="106"/>
      <c r="N17" s="23" t="s">
        <v>107</v>
      </c>
      <c r="O17" s="101">
        <f>I8^2-O5</f>
        <v>644279</v>
      </c>
    </row>
    <row r="18" spans="1:16">
      <c r="A18" s="1">
        <v>17</v>
      </c>
      <c r="B18" s="1" t="s">
        <v>34</v>
      </c>
      <c r="C18" s="1" t="s">
        <v>34</v>
      </c>
      <c r="F18" s="1" t="s">
        <v>208</v>
      </c>
      <c r="G18" s="32">
        <f>SUM(F5,G6,H7)/I8</f>
        <v>0.86399999999999999</v>
      </c>
      <c r="K18" s="106"/>
    </row>
    <row r="19" spans="1:16">
      <c r="A19" s="1">
        <v>18</v>
      </c>
      <c r="B19" s="1" t="s">
        <v>40</v>
      </c>
      <c r="C19" s="1" t="s">
        <v>40</v>
      </c>
      <c r="F19" s="1" t="s">
        <v>209</v>
      </c>
      <c r="G19" s="32">
        <f>SUM(F13,G14,H15)/I8^2</f>
        <v>0.35572100000000001</v>
      </c>
      <c r="K19" s="106"/>
      <c r="N19" s="1" t="s">
        <v>188</v>
      </c>
      <c r="O19" s="108">
        <f>I8*(O7/O17^2+O8/O17^3+O16/O17^4)</f>
        <v>2.7399519863967754E-4</v>
      </c>
    </row>
    <row r="20" spans="1:16">
      <c r="A20" s="1">
        <v>19</v>
      </c>
      <c r="B20" s="1" t="s">
        <v>202</v>
      </c>
      <c r="C20" s="1" t="s">
        <v>40</v>
      </c>
      <c r="K20" s="106"/>
      <c r="N20" s="1" t="s">
        <v>189</v>
      </c>
      <c r="O20" s="108">
        <f>SQRT(O19)</f>
        <v>1.6552800326219051E-2</v>
      </c>
    </row>
    <row r="21" spans="1:16">
      <c r="A21" s="1">
        <v>20</v>
      </c>
      <c r="B21" s="1" t="s">
        <v>34</v>
      </c>
      <c r="C21" s="1" t="s">
        <v>34</v>
      </c>
      <c r="F21" s="95" t="s">
        <v>207</v>
      </c>
      <c r="G21" s="56">
        <f>(G18-G19)/(1-G19)</f>
        <v>0.78891132568343825</v>
      </c>
      <c r="K21" s="106"/>
      <c r="N21" s="19"/>
      <c r="O21" s="109"/>
    </row>
    <row r="22" spans="1:16">
      <c r="A22" s="1">
        <v>21</v>
      </c>
      <c r="B22" s="1" t="s">
        <v>34</v>
      </c>
      <c r="C22" s="1" t="s">
        <v>34</v>
      </c>
      <c r="K22" s="106"/>
      <c r="N22" s="1" t="s">
        <v>222</v>
      </c>
      <c r="O22" s="32">
        <f>NORMSINV(0.95)</f>
        <v>1.6448536269514715</v>
      </c>
    </row>
    <row r="23" spans="1:16">
      <c r="A23" s="1">
        <v>22</v>
      </c>
      <c r="B23" s="1" t="s">
        <v>202</v>
      </c>
      <c r="C23" s="1" t="s">
        <v>34</v>
      </c>
      <c r="K23" s="106"/>
      <c r="O23" s="26"/>
    </row>
    <row r="24" spans="1:16">
      <c r="A24" s="1">
        <v>23</v>
      </c>
      <c r="B24" s="1" t="s">
        <v>34</v>
      </c>
      <c r="C24" s="1" t="s">
        <v>34</v>
      </c>
      <c r="F24" s="1" t="s">
        <v>210</v>
      </c>
      <c r="G24" s="32">
        <f>(I5+I6+H8)/I8</f>
        <v>0.88400000000000001</v>
      </c>
      <c r="K24" s="106"/>
      <c r="N24" s="7" t="s">
        <v>220</v>
      </c>
      <c r="O24" s="17">
        <f>G21-O22*O20</f>
        <v>0.7616843920306533</v>
      </c>
    </row>
    <row r="25" spans="1:16">
      <c r="A25" s="1">
        <v>24</v>
      </c>
      <c r="B25" s="1" t="s">
        <v>34</v>
      </c>
      <c r="C25" s="1" t="s">
        <v>34</v>
      </c>
      <c r="F25" s="1" t="s">
        <v>211</v>
      </c>
      <c r="G25" s="32">
        <f>(G24-G19)/(1-G19)</f>
        <v>0.81995377778881495</v>
      </c>
      <c r="K25" s="106"/>
      <c r="N25" s="7" t="s">
        <v>221</v>
      </c>
      <c r="O25" s="17">
        <f>G21+O22*O20</f>
        <v>0.81613825933622319</v>
      </c>
    </row>
    <row r="26" spans="1:16">
      <c r="A26" s="1">
        <v>25</v>
      </c>
      <c r="B26" s="1" t="s">
        <v>34</v>
      </c>
      <c r="C26" s="1" t="s">
        <v>34</v>
      </c>
      <c r="K26" s="106"/>
    </row>
    <row r="27" spans="1:16">
      <c r="A27" s="1">
        <v>26</v>
      </c>
      <c r="B27" s="1" t="s">
        <v>202</v>
      </c>
      <c r="C27" s="1" t="s">
        <v>34</v>
      </c>
      <c r="F27" s="11" t="s">
        <v>212</v>
      </c>
      <c r="G27" s="99">
        <f>G21/G25</f>
        <v>0.96214121704629563</v>
      </c>
      <c r="K27" s="106"/>
    </row>
    <row r="28" spans="1:16">
      <c r="A28" s="1">
        <v>27</v>
      </c>
      <c r="B28" s="1" t="s">
        <v>202</v>
      </c>
      <c r="C28" s="1" t="s">
        <v>34</v>
      </c>
      <c r="K28" s="106"/>
      <c r="M28" s="226" t="s">
        <v>219</v>
      </c>
      <c r="N28" s="226"/>
      <c r="O28" s="226"/>
      <c r="P28" s="226"/>
    </row>
    <row r="29" spans="1:16">
      <c r="A29" s="1">
        <v>28</v>
      </c>
      <c r="B29" s="1" t="s">
        <v>202</v>
      </c>
      <c r="C29" s="1" t="s">
        <v>202</v>
      </c>
      <c r="K29" s="106"/>
    </row>
    <row r="30" spans="1:16">
      <c r="A30" s="1">
        <v>29</v>
      </c>
      <c r="B30" s="1" t="s">
        <v>34</v>
      </c>
      <c r="C30" s="1" t="s">
        <v>34</v>
      </c>
      <c r="K30" s="106"/>
      <c r="N30" s="1" t="s">
        <v>192</v>
      </c>
      <c r="O30" s="32">
        <f>(I8^2*O5+O5^2-I8*(F8*I5*(F8+I5)+G8*I6*(G8+I6)+H8*I7*(H8+I7)))/(I8*(I8^2-O5)^2)</f>
        <v>5.0112780071001823E-4</v>
      </c>
    </row>
    <row r="31" spans="1:16">
      <c r="A31" s="1">
        <v>30</v>
      </c>
      <c r="B31" s="1" t="s">
        <v>40</v>
      </c>
      <c r="C31" s="1" t="s">
        <v>40</v>
      </c>
      <c r="I31" s="87"/>
      <c r="J31" s="87"/>
      <c r="K31" s="107"/>
      <c r="N31" s="1" t="s">
        <v>193</v>
      </c>
      <c r="O31" s="32">
        <f>SQRT(O30)</f>
        <v>2.2385883960880756E-2</v>
      </c>
    </row>
    <row r="32" spans="1:16">
      <c r="A32" s="1">
        <v>31</v>
      </c>
      <c r="B32" s="1" t="s">
        <v>202</v>
      </c>
      <c r="C32" s="1" t="s">
        <v>202</v>
      </c>
      <c r="K32" s="106"/>
    </row>
    <row r="33" spans="1:16">
      <c r="A33" s="1">
        <v>32</v>
      </c>
      <c r="B33" s="1" t="s">
        <v>202</v>
      </c>
      <c r="C33" s="1" t="s">
        <v>40</v>
      </c>
      <c r="K33" s="106"/>
      <c r="M33" s="226" t="s">
        <v>191</v>
      </c>
      <c r="N33" s="226"/>
      <c r="O33" s="226"/>
      <c r="P33" s="226"/>
    </row>
    <row r="34" spans="1:16">
      <c r="A34" s="1">
        <v>33</v>
      </c>
      <c r="B34" s="1" t="s">
        <v>202</v>
      </c>
      <c r="C34" s="1" t="s">
        <v>202</v>
      </c>
      <c r="K34" s="106"/>
    </row>
    <row r="35" spans="1:16">
      <c r="A35" s="1">
        <v>34</v>
      </c>
      <c r="B35" s="1" t="s">
        <v>34</v>
      </c>
      <c r="C35" s="1" t="s">
        <v>34</v>
      </c>
      <c r="N35" s="11" t="s">
        <v>104</v>
      </c>
      <c r="O35" s="56">
        <f>G21/O31</f>
        <v>35.241464087907261</v>
      </c>
    </row>
    <row r="36" spans="1:16">
      <c r="A36" s="1">
        <v>35</v>
      </c>
      <c r="B36" s="1" t="s">
        <v>202</v>
      </c>
      <c r="C36" s="1" t="s">
        <v>202</v>
      </c>
      <c r="N36" s="1" t="s">
        <v>85</v>
      </c>
      <c r="O36" s="32">
        <f>2*(1-NORMSDIST(ABS(O35)))</f>
        <v>0</v>
      </c>
    </row>
    <row r="37" spans="1:16">
      <c r="A37" s="1">
        <v>36</v>
      </c>
      <c r="B37" s="1" t="s">
        <v>202</v>
      </c>
      <c r="C37" s="1" t="s">
        <v>202</v>
      </c>
    </row>
    <row r="38" spans="1:16">
      <c r="A38" s="1">
        <v>37</v>
      </c>
      <c r="B38" s="1" t="s">
        <v>202</v>
      </c>
      <c r="C38" s="1" t="s">
        <v>202</v>
      </c>
    </row>
    <row r="39" spans="1:16">
      <c r="A39" s="1">
        <v>38</v>
      </c>
      <c r="B39" s="1" t="s">
        <v>202</v>
      </c>
      <c r="C39" s="1" t="s">
        <v>202</v>
      </c>
      <c r="I39" s="94"/>
      <c r="J39" s="94"/>
      <c r="K39" s="94"/>
    </row>
    <row r="40" spans="1:16">
      <c r="A40" s="1">
        <v>39</v>
      </c>
      <c r="B40" s="1" t="s">
        <v>34</v>
      </c>
      <c r="C40" s="1" t="s">
        <v>34</v>
      </c>
      <c r="I40" s="19"/>
      <c r="J40" s="19"/>
      <c r="K40" s="19"/>
    </row>
    <row r="41" spans="1:16">
      <c r="A41" s="1">
        <v>40</v>
      </c>
      <c r="B41" s="1" t="s">
        <v>202</v>
      </c>
      <c r="C41" s="1" t="s">
        <v>202</v>
      </c>
    </row>
    <row r="42" spans="1:16">
      <c r="A42" s="1">
        <v>41</v>
      </c>
      <c r="B42" s="1" t="s">
        <v>34</v>
      </c>
      <c r="C42" s="1" t="s">
        <v>34</v>
      </c>
    </row>
    <row r="43" spans="1:16">
      <c r="A43" s="1">
        <v>42</v>
      </c>
      <c r="B43" s="1" t="s">
        <v>202</v>
      </c>
      <c r="C43" s="1" t="s">
        <v>202</v>
      </c>
    </row>
    <row r="44" spans="1:16">
      <c r="A44" s="1">
        <v>43</v>
      </c>
      <c r="B44" s="1" t="s">
        <v>202</v>
      </c>
      <c r="C44" s="1" t="s">
        <v>202</v>
      </c>
    </row>
    <row r="45" spans="1:16">
      <c r="A45" s="1">
        <v>44</v>
      </c>
      <c r="B45" s="1" t="s">
        <v>202</v>
      </c>
      <c r="C45" s="1" t="s">
        <v>34</v>
      </c>
    </row>
    <row r="46" spans="1:16">
      <c r="A46" s="1">
        <v>45</v>
      </c>
      <c r="B46" s="1" t="s">
        <v>40</v>
      </c>
      <c r="C46" s="1" t="s">
        <v>40</v>
      </c>
    </row>
    <row r="47" spans="1:16">
      <c r="A47" s="1">
        <v>46</v>
      </c>
      <c r="B47" s="1" t="s">
        <v>202</v>
      </c>
      <c r="C47" s="1" t="s">
        <v>34</v>
      </c>
    </row>
    <row r="48" spans="1:16">
      <c r="A48" s="1">
        <v>47</v>
      </c>
      <c r="B48" s="1" t="s">
        <v>34</v>
      </c>
      <c r="C48" s="1" t="s">
        <v>34</v>
      </c>
    </row>
    <row r="49" spans="1:3">
      <c r="A49" s="1">
        <v>48</v>
      </c>
      <c r="B49" s="1" t="s">
        <v>202</v>
      </c>
      <c r="C49" s="1" t="s">
        <v>34</v>
      </c>
    </row>
    <row r="50" spans="1:3">
      <c r="A50" s="1">
        <v>49</v>
      </c>
      <c r="B50" s="1" t="s">
        <v>34</v>
      </c>
      <c r="C50" s="1" t="s">
        <v>34</v>
      </c>
    </row>
    <row r="51" spans="1:3">
      <c r="A51" s="1">
        <v>50</v>
      </c>
      <c r="B51" s="1" t="s">
        <v>34</v>
      </c>
      <c r="C51" s="1" t="s">
        <v>34</v>
      </c>
    </row>
    <row r="52" spans="1:3">
      <c r="A52" s="1">
        <v>51</v>
      </c>
      <c r="B52" s="1" t="s">
        <v>202</v>
      </c>
      <c r="C52" s="1" t="s">
        <v>202</v>
      </c>
    </row>
    <row r="53" spans="1:3">
      <c r="A53" s="1">
        <v>52</v>
      </c>
      <c r="B53" s="1" t="s">
        <v>34</v>
      </c>
      <c r="C53" s="1" t="s">
        <v>34</v>
      </c>
    </row>
    <row r="54" spans="1:3">
      <c r="A54" s="1">
        <v>53</v>
      </c>
      <c r="B54" s="1" t="s">
        <v>34</v>
      </c>
      <c r="C54" s="1" t="s">
        <v>34</v>
      </c>
    </row>
    <row r="55" spans="1:3">
      <c r="A55" s="1">
        <v>54</v>
      </c>
      <c r="B55" s="1" t="s">
        <v>34</v>
      </c>
      <c r="C55" s="1" t="s">
        <v>34</v>
      </c>
    </row>
    <row r="56" spans="1:3">
      <c r="A56" s="1">
        <v>55</v>
      </c>
      <c r="B56" s="1" t="s">
        <v>40</v>
      </c>
      <c r="C56" s="1" t="s">
        <v>40</v>
      </c>
    </row>
    <row r="57" spans="1:3">
      <c r="A57" s="1">
        <v>56</v>
      </c>
      <c r="B57" s="1" t="s">
        <v>34</v>
      </c>
      <c r="C57" s="1" t="s">
        <v>34</v>
      </c>
    </row>
    <row r="58" spans="1:3">
      <c r="A58" s="1">
        <v>57</v>
      </c>
      <c r="B58" s="1" t="s">
        <v>34</v>
      </c>
      <c r="C58" s="1" t="s">
        <v>34</v>
      </c>
    </row>
    <row r="59" spans="1:3">
      <c r="A59" s="1">
        <v>58</v>
      </c>
      <c r="B59" s="1" t="s">
        <v>202</v>
      </c>
      <c r="C59" s="1" t="s">
        <v>202</v>
      </c>
    </row>
    <row r="60" spans="1:3">
      <c r="A60" s="1">
        <v>59</v>
      </c>
      <c r="B60" s="1" t="s">
        <v>202</v>
      </c>
      <c r="C60" s="1" t="s">
        <v>202</v>
      </c>
    </row>
    <row r="61" spans="1:3">
      <c r="A61" s="1">
        <v>60</v>
      </c>
      <c r="B61" s="1" t="s">
        <v>40</v>
      </c>
      <c r="C61" s="1" t="s">
        <v>40</v>
      </c>
    </row>
    <row r="62" spans="1:3">
      <c r="A62" s="1">
        <v>61</v>
      </c>
      <c r="B62" s="1" t="s">
        <v>202</v>
      </c>
      <c r="C62" s="1" t="s">
        <v>202</v>
      </c>
    </row>
    <row r="63" spans="1:3">
      <c r="A63" s="1">
        <v>62</v>
      </c>
      <c r="B63" s="1" t="s">
        <v>34</v>
      </c>
      <c r="C63" s="1" t="s">
        <v>34</v>
      </c>
    </row>
    <row r="64" spans="1:3">
      <c r="A64" s="1">
        <v>63</v>
      </c>
      <c r="B64" s="1" t="s">
        <v>40</v>
      </c>
      <c r="C64" s="1" t="s">
        <v>40</v>
      </c>
    </row>
    <row r="65" spans="1:3">
      <c r="A65" s="1">
        <v>64</v>
      </c>
      <c r="B65" s="1" t="s">
        <v>40</v>
      </c>
      <c r="C65" s="1" t="s">
        <v>40</v>
      </c>
    </row>
    <row r="66" spans="1:3">
      <c r="A66" s="1">
        <v>65</v>
      </c>
      <c r="B66" s="1" t="s">
        <v>202</v>
      </c>
      <c r="C66" s="1" t="s">
        <v>34</v>
      </c>
    </row>
    <row r="67" spans="1:3">
      <c r="A67" s="1">
        <v>66</v>
      </c>
      <c r="B67" s="1" t="s">
        <v>34</v>
      </c>
      <c r="C67" s="1" t="s">
        <v>34</v>
      </c>
    </row>
    <row r="68" spans="1:3">
      <c r="A68" s="1">
        <v>67</v>
      </c>
      <c r="B68" s="1" t="s">
        <v>34</v>
      </c>
      <c r="C68" s="1" t="s">
        <v>34</v>
      </c>
    </row>
    <row r="69" spans="1:3">
      <c r="A69" s="1">
        <v>68</v>
      </c>
      <c r="B69" s="1" t="s">
        <v>202</v>
      </c>
      <c r="C69" s="1" t="s">
        <v>202</v>
      </c>
    </row>
    <row r="70" spans="1:3">
      <c r="A70" s="1">
        <v>69</v>
      </c>
      <c r="B70" s="1" t="s">
        <v>40</v>
      </c>
      <c r="C70" s="1" t="s">
        <v>40</v>
      </c>
    </row>
    <row r="71" spans="1:3">
      <c r="A71" s="1">
        <v>70</v>
      </c>
      <c r="B71" s="1" t="s">
        <v>34</v>
      </c>
      <c r="C71" s="1" t="s">
        <v>34</v>
      </c>
    </row>
    <row r="72" spans="1:3">
      <c r="A72" s="1">
        <v>71</v>
      </c>
      <c r="B72" s="1" t="s">
        <v>202</v>
      </c>
      <c r="C72" s="1" t="s">
        <v>202</v>
      </c>
    </row>
    <row r="73" spans="1:3">
      <c r="A73" s="1">
        <v>72</v>
      </c>
      <c r="B73" s="1" t="s">
        <v>34</v>
      </c>
      <c r="C73" s="1" t="s">
        <v>34</v>
      </c>
    </row>
    <row r="74" spans="1:3">
      <c r="A74" s="1">
        <v>73</v>
      </c>
      <c r="B74" s="1" t="s">
        <v>34</v>
      </c>
      <c r="C74" s="1" t="s">
        <v>34</v>
      </c>
    </row>
    <row r="75" spans="1:3">
      <c r="A75" s="1">
        <v>74</v>
      </c>
      <c r="B75" s="1" t="s">
        <v>202</v>
      </c>
      <c r="C75" s="1" t="s">
        <v>202</v>
      </c>
    </row>
    <row r="76" spans="1:3">
      <c r="A76" s="1">
        <v>75</v>
      </c>
      <c r="B76" s="1" t="s">
        <v>40</v>
      </c>
      <c r="C76" s="1" t="s">
        <v>40</v>
      </c>
    </row>
    <row r="77" spans="1:3">
      <c r="A77" s="1">
        <v>76</v>
      </c>
      <c r="B77" s="1" t="s">
        <v>34</v>
      </c>
      <c r="C77" s="1" t="s">
        <v>34</v>
      </c>
    </row>
    <row r="78" spans="1:3">
      <c r="A78" s="1">
        <v>77</v>
      </c>
      <c r="B78" s="1" t="s">
        <v>40</v>
      </c>
      <c r="C78" s="1" t="s">
        <v>40</v>
      </c>
    </row>
    <row r="79" spans="1:3">
      <c r="A79" s="1">
        <v>78</v>
      </c>
      <c r="B79" s="1" t="s">
        <v>34</v>
      </c>
      <c r="C79" s="1" t="s">
        <v>34</v>
      </c>
    </row>
    <row r="80" spans="1:3">
      <c r="A80" s="1">
        <v>79</v>
      </c>
      <c r="B80" s="1" t="s">
        <v>202</v>
      </c>
      <c r="C80" s="1" t="s">
        <v>202</v>
      </c>
    </row>
    <row r="81" spans="1:3">
      <c r="A81" s="1">
        <v>80</v>
      </c>
      <c r="B81" s="1" t="s">
        <v>202</v>
      </c>
      <c r="C81" s="1" t="s">
        <v>202</v>
      </c>
    </row>
    <row r="82" spans="1:3">
      <c r="A82" s="1">
        <v>81</v>
      </c>
      <c r="B82" s="1" t="s">
        <v>34</v>
      </c>
      <c r="C82" s="1" t="s">
        <v>34</v>
      </c>
    </row>
    <row r="83" spans="1:3">
      <c r="A83" s="1">
        <v>82</v>
      </c>
      <c r="B83" s="1" t="s">
        <v>34</v>
      </c>
      <c r="C83" s="1" t="s">
        <v>34</v>
      </c>
    </row>
    <row r="84" spans="1:3">
      <c r="A84" s="1">
        <v>83</v>
      </c>
      <c r="B84" s="1" t="s">
        <v>202</v>
      </c>
      <c r="C84" s="1" t="s">
        <v>202</v>
      </c>
    </row>
    <row r="85" spans="1:3">
      <c r="A85" s="1">
        <v>84</v>
      </c>
      <c r="B85" s="1" t="s">
        <v>34</v>
      </c>
      <c r="C85" s="1" t="s">
        <v>34</v>
      </c>
    </row>
    <row r="86" spans="1:3">
      <c r="A86" s="1">
        <v>85</v>
      </c>
      <c r="B86" s="1" t="s">
        <v>34</v>
      </c>
      <c r="C86" s="1" t="s">
        <v>34</v>
      </c>
    </row>
    <row r="87" spans="1:3">
      <c r="A87" s="1">
        <v>86</v>
      </c>
      <c r="B87" s="1" t="s">
        <v>34</v>
      </c>
      <c r="C87" s="1" t="s">
        <v>34</v>
      </c>
    </row>
    <row r="88" spans="1:3">
      <c r="A88" s="1">
        <v>87</v>
      </c>
      <c r="B88" s="1" t="s">
        <v>202</v>
      </c>
      <c r="C88" s="1" t="s">
        <v>202</v>
      </c>
    </row>
    <row r="89" spans="1:3">
      <c r="A89" s="1">
        <v>88</v>
      </c>
      <c r="B89" s="1" t="s">
        <v>40</v>
      </c>
      <c r="C89" s="1" t="s">
        <v>40</v>
      </c>
    </row>
    <row r="90" spans="1:3">
      <c r="A90" s="1">
        <v>89</v>
      </c>
      <c r="B90" s="1" t="s">
        <v>202</v>
      </c>
      <c r="C90" s="1" t="s">
        <v>202</v>
      </c>
    </row>
    <row r="91" spans="1:3">
      <c r="A91" s="1">
        <v>90</v>
      </c>
      <c r="B91" s="1" t="s">
        <v>202</v>
      </c>
      <c r="C91" s="1" t="s">
        <v>40</v>
      </c>
    </row>
    <row r="92" spans="1:3">
      <c r="A92" s="1">
        <v>91</v>
      </c>
      <c r="B92" s="1" t="s">
        <v>34</v>
      </c>
      <c r="C92" s="1" t="s">
        <v>34</v>
      </c>
    </row>
    <row r="93" spans="1:3">
      <c r="A93" s="1">
        <v>92</v>
      </c>
      <c r="B93" s="1" t="s">
        <v>34</v>
      </c>
      <c r="C93" s="1" t="s">
        <v>34</v>
      </c>
    </row>
    <row r="94" spans="1:3">
      <c r="A94" s="1">
        <v>93</v>
      </c>
      <c r="B94" s="1" t="s">
        <v>34</v>
      </c>
      <c r="C94" s="1" t="s">
        <v>34</v>
      </c>
    </row>
    <row r="95" spans="1:3">
      <c r="A95" s="1">
        <v>94</v>
      </c>
      <c r="B95" s="1" t="s">
        <v>202</v>
      </c>
      <c r="C95" s="1" t="s">
        <v>202</v>
      </c>
    </row>
    <row r="96" spans="1:3">
      <c r="A96" s="1">
        <v>95</v>
      </c>
      <c r="B96" s="1" t="s">
        <v>34</v>
      </c>
      <c r="C96" s="1" t="s">
        <v>34</v>
      </c>
    </row>
    <row r="97" spans="1:3">
      <c r="A97" s="1">
        <v>96</v>
      </c>
      <c r="B97" s="1" t="s">
        <v>40</v>
      </c>
      <c r="C97" s="1" t="s">
        <v>40</v>
      </c>
    </row>
    <row r="98" spans="1:3">
      <c r="A98" s="1">
        <v>97</v>
      </c>
      <c r="B98" s="1" t="s">
        <v>34</v>
      </c>
      <c r="C98" s="1" t="s">
        <v>34</v>
      </c>
    </row>
    <row r="99" spans="1:3">
      <c r="A99" s="1">
        <v>98</v>
      </c>
      <c r="B99" s="1" t="s">
        <v>202</v>
      </c>
      <c r="C99" s="1" t="s">
        <v>202</v>
      </c>
    </row>
    <row r="100" spans="1:3">
      <c r="A100" s="1">
        <v>99</v>
      </c>
      <c r="B100" s="1" t="s">
        <v>202</v>
      </c>
      <c r="C100" s="1" t="s">
        <v>34</v>
      </c>
    </row>
    <row r="101" spans="1:3">
      <c r="A101" s="1">
        <v>100</v>
      </c>
      <c r="B101" s="1" t="s">
        <v>34</v>
      </c>
      <c r="C101" s="1" t="s">
        <v>34</v>
      </c>
    </row>
    <row r="102" spans="1:3">
      <c r="A102" s="1">
        <v>101</v>
      </c>
      <c r="B102" s="1" t="s">
        <v>202</v>
      </c>
      <c r="C102" s="1" t="s">
        <v>202</v>
      </c>
    </row>
    <row r="103" spans="1:3">
      <c r="A103" s="1">
        <v>102</v>
      </c>
      <c r="B103" s="1" t="s">
        <v>202</v>
      </c>
      <c r="C103" s="1" t="s">
        <v>202</v>
      </c>
    </row>
    <row r="104" spans="1:3">
      <c r="A104" s="1">
        <v>103</v>
      </c>
      <c r="B104" s="1" t="s">
        <v>34</v>
      </c>
      <c r="C104" s="1" t="s">
        <v>34</v>
      </c>
    </row>
    <row r="105" spans="1:3">
      <c r="A105" s="1">
        <v>104</v>
      </c>
      <c r="B105" s="1" t="s">
        <v>34</v>
      </c>
      <c r="C105" s="1" t="s">
        <v>34</v>
      </c>
    </row>
    <row r="106" spans="1:3">
      <c r="A106" s="1">
        <v>105</v>
      </c>
      <c r="B106" s="1" t="s">
        <v>34</v>
      </c>
      <c r="C106" s="1" t="s">
        <v>34</v>
      </c>
    </row>
    <row r="107" spans="1:3">
      <c r="A107" s="1">
        <v>106</v>
      </c>
      <c r="B107" s="1" t="s">
        <v>202</v>
      </c>
      <c r="C107" s="1" t="s">
        <v>202</v>
      </c>
    </row>
    <row r="108" spans="1:3">
      <c r="A108" s="1">
        <v>107</v>
      </c>
      <c r="B108" s="1" t="s">
        <v>202</v>
      </c>
      <c r="C108" s="1" t="s">
        <v>40</v>
      </c>
    </row>
    <row r="109" spans="1:3">
      <c r="A109" s="1">
        <v>108</v>
      </c>
      <c r="B109" s="1" t="s">
        <v>202</v>
      </c>
      <c r="C109" s="1" t="s">
        <v>202</v>
      </c>
    </row>
    <row r="110" spans="1:3">
      <c r="A110" s="1">
        <v>109</v>
      </c>
      <c r="B110" s="1" t="s">
        <v>34</v>
      </c>
      <c r="C110" s="1" t="s">
        <v>202</v>
      </c>
    </row>
    <row r="111" spans="1:3">
      <c r="A111" s="1">
        <v>110</v>
      </c>
      <c r="B111" s="1" t="s">
        <v>34</v>
      </c>
      <c r="C111" s="1" t="s">
        <v>34</v>
      </c>
    </row>
    <row r="112" spans="1:3">
      <c r="A112" s="1">
        <v>111</v>
      </c>
      <c r="B112" s="1" t="s">
        <v>202</v>
      </c>
      <c r="C112" s="1" t="s">
        <v>202</v>
      </c>
    </row>
    <row r="113" spans="1:3">
      <c r="A113" s="1">
        <v>112</v>
      </c>
      <c r="B113" s="1" t="s">
        <v>40</v>
      </c>
      <c r="C113" s="1" t="s">
        <v>40</v>
      </c>
    </row>
    <row r="114" spans="1:3">
      <c r="A114" s="1">
        <v>113</v>
      </c>
      <c r="B114" s="1" t="s">
        <v>202</v>
      </c>
      <c r="C114" s="1" t="s">
        <v>202</v>
      </c>
    </row>
    <row r="115" spans="1:3">
      <c r="A115" s="1">
        <v>114</v>
      </c>
      <c r="B115" s="1" t="s">
        <v>40</v>
      </c>
      <c r="C115" s="1" t="s">
        <v>40</v>
      </c>
    </row>
    <row r="116" spans="1:3">
      <c r="A116" s="1">
        <v>115</v>
      </c>
      <c r="B116" s="1" t="s">
        <v>202</v>
      </c>
      <c r="C116" s="1" t="s">
        <v>34</v>
      </c>
    </row>
    <row r="117" spans="1:3">
      <c r="A117" s="1">
        <v>116</v>
      </c>
      <c r="B117" s="1" t="s">
        <v>34</v>
      </c>
      <c r="C117" s="1" t="s">
        <v>34</v>
      </c>
    </row>
    <row r="118" spans="1:3">
      <c r="A118" s="1">
        <v>117</v>
      </c>
      <c r="B118" s="1" t="s">
        <v>202</v>
      </c>
      <c r="C118" s="1" t="s">
        <v>202</v>
      </c>
    </row>
    <row r="119" spans="1:3">
      <c r="A119" s="1">
        <v>118</v>
      </c>
      <c r="B119" s="1" t="s">
        <v>34</v>
      </c>
      <c r="C119" s="1" t="s">
        <v>34</v>
      </c>
    </row>
    <row r="120" spans="1:3">
      <c r="A120" s="1">
        <v>119</v>
      </c>
      <c r="B120" s="1" t="s">
        <v>202</v>
      </c>
      <c r="C120" s="1" t="s">
        <v>202</v>
      </c>
    </row>
    <row r="121" spans="1:3">
      <c r="A121" s="1">
        <v>120</v>
      </c>
      <c r="B121" s="1" t="s">
        <v>34</v>
      </c>
      <c r="C121" s="1" t="s">
        <v>34</v>
      </c>
    </row>
    <row r="122" spans="1:3">
      <c r="A122" s="1">
        <v>121</v>
      </c>
      <c r="B122" s="1" t="s">
        <v>40</v>
      </c>
      <c r="C122" s="1" t="s">
        <v>40</v>
      </c>
    </row>
    <row r="123" spans="1:3">
      <c r="A123" s="1">
        <v>122</v>
      </c>
      <c r="B123" s="1" t="s">
        <v>34</v>
      </c>
      <c r="C123" s="1" t="s">
        <v>34</v>
      </c>
    </row>
    <row r="124" spans="1:3">
      <c r="A124" s="1">
        <v>123</v>
      </c>
      <c r="B124" s="1" t="s">
        <v>34</v>
      </c>
      <c r="C124" s="1" t="s">
        <v>34</v>
      </c>
    </row>
    <row r="125" spans="1:3">
      <c r="A125" s="1">
        <v>124</v>
      </c>
      <c r="B125" s="1" t="s">
        <v>202</v>
      </c>
      <c r="C125" s="1" t="s">
        <v>34</v>
      </c>
    </row>
    <row r="126" spans="1:3">
      <c r="A126" s="1">
        <v>125</v>
      </c>
      <c r="B126" s="1" t="s">
        <v>202</v>
      </c>
      <c r="C126" s="1" t="s">
        <v>202</v>
      </c>
    </row>
    <row r="127" spans="1:3">
      <c r="A127" s="1">
        <v>126</v>
      </c>
      <c r="B127" s="1" t="s">
        <v>202</v>
      </c>
      <c r="C127" s="1" t="s">
        <v>202</v>
      </c>
    </row>
    <row r="128" spans="1:3">
      <c r="A128" s="1">
        <v>127</v>
      </c>
      <c r="B128" s="1" t="s">
        <v>202</v>
      </c>
      <c r="C128" s="1" t="s">
        <v>202</v>
      </c>
    </row>
    <row r="129" spans="1:3">
      <c r="A129" s="1">
        <v>128</v>
      </c>
      <c r="B129" s="1" t="s">
        <v>202</v>
      </c>
      <c r="C129" s="1" t="s">
        <v>40</v>
      </c>
    </row>
    <row r="130" spans="1:3">
      <c r="A130" s="1">
        <v>129</v>
      </c>
      <c r="B130" s="1" t="s">
        <v>34</v>
      </c>
      <c r="C130" s="1" t="s">
        <v>34</v>
      </c>
    </row>
    <row r="131" spans="1:3">
      <c r="A131" s="1">
        <v>130</v>
      </c>
      <c r="B131" s="1" t="s">
        <v>40</v>
      </c>
      <c r="C131" s="1" t="s">
        <v>40</v>
      </c>
    </row>
    <row r="132" spans="1:3">
      <c r="A132" s="1">
        <v>131</v>
      </c>
      <c r="B132" s="1" t="s">
        <v>202</v>
      </c>
      <c r="C132" s="1" t="s">
        <v>40</v>
      </c>
    </row>
    <row r="133" spans="1:3">
      <c r="A133" s="1">
        <v>132</v>
      </c>
      <c r="B133" s="1" t="s">
        <v>40</v>
      </c>
      <c r="C133" s="1" t="s">
        <v>40</v>
      </c>
    </row>
    <row r="134" spans="1:3">
      <c r="A134" s="1">
        <v>133</v>
      </c>
      <c r="B134" s="1" t="s">
        <v>34</v>
      </c>
      <c r="C134" s="1" t="s">
        <v>34</v>
      </c>
    </row>
    <row r="135" spans="1:3">
      <c r="A135" s="1">
        <v>134</v>
      </c>
      <c r="B135" s="1" t="s">
        <v>202</v>
      </c>
      <c r="C135" s="1" t="s">
        <v>202</v>
      </c>
    </row>
    <row r="136" spans="1:3">
      <c r="A136" s="1">
        <v>135</v>
      </c>
      <c r="B136" s="1" t="s">
        <v>202</v>
      </c>
      <c r="C136" s="1" t="s">
        <v>202</v>
      </c>
    </row>
    <row r="137" spans="1:3">
      <c r="A137" s="1">
        <v>136</v>
      </c>
      <c r="B137" s="1" t="s">
        <v>34</v>
      </c>
      <c r="C137" s="1" t="s">
        <v>34</v>
      </c>
    </row>
    <row r="138" spans="1:3">
      <c r="A138" s="1">
        <v>137</v>
      </c>
      <c r="B138" s="1" t="s">
        <v>34</v>
      </c>
      <c r="C138" s="1" t="s">
        <v>34</v>
      </c>
    </row>
    <row r="139" spans="1:3">
      <c r="A139" s="1">
        <v>138</v>
      </c>
      <c r="B139" s="1" t="s">
        <v>202</v>
      </c>
      <c r="C139" s="1" t="s">
        <v>34</v>
      </c>
    </row>
    <row r="140" spans="1:3">
      <c r="A140" s="1">
        <v>139</v>
      </c>
      <c r="B140" s="1" t="s">
        <v>34</v>
      </c>
      <c r="C140" s="1" t="s">
        <v>34</v>
      </c>
    </row>
    <row r="141" spans="1:3">
      <c r="A141" s="1">
        <v>140</v>
      </c>
      <c r="B141" s="1" t="s">
        <v>34</v>
      </c>
      <c r="C141" s="1" t="s">
        <v>34</v>
      </c>
    </row>
    <row r="142" spans="1:3">
      <c r="A142" s="1">
        <v>141</v>
      </c>
      <c r="B142" s="1" t="s">
        <v>34</v>
      </c>
      <c r="C142" s="1" t="s">
        <v>34</v>
      </c>
    </row>
    <row r="143" spans="1:3">
      <c r="A143" s="1">
        <v>142</v>
      </c>
      <c r="B143" s="1" t="s">
        <v>40</v>
      </c>
      <c r="C143" s="1" t="s">
        <v>40</v>
      </c>
    </row>
    <row r="144" spans="1:3">
      <c r="A144" s="1">
        <v>143</v>
      </c>
      <c r="B144" s="1" t="s">
        <v>202</v>
      </c>
      <c r="C144" s="1" t="s">
        <v>202</v>
      </c>
    </row>
    <row r="145" spans="1:3">
      <c r="A145" s="1">
        <v>144</v>
      </c>
      <c r="B145" s="1" t="s">
        <v>202</v>
      </c>
      <c r="C145" s="1" t="s">
        <v>202</v>
      </c>
    </row>
    <row r="146" spans="1:3">
      <c r="A146" s="1">
        <v>145</v>
      </c>
      <c r="B146" s="1" t="s">
        <v>34</v>
      </c>
      <c r="C146" s="1" t="s">
        <v>34</v>
      </c>
    </row>
    <row r="147" spans="1:3">
      <c r="A147" s="1">
        <v>146</v>
      </c>
      <c r="B147" s="1" t="s">
        <v>202</v>
      </c>
      <c r="C147" s="1" t="s">
        <v>40</v>
      </c>
    </row>
    <row r="148" spans="1:3">
      <c r="A148" s="1">
        <v>147</v>
      </c>
      <c r="B148" s="1" t="s">
        <v>202</v>
      </c>
      <c r="C148" s="1" t="s">
        <v>202</v>
      </c>
    </row>
    <row r="149" spans="1:3">
      <c r="A149" s="1">
        <v>148</v>
      </c>
      <c r="B149" s="1" t="s">
        <v>34</v>
      </c>
      <c r="C149" s="1" t="s">
        <v>34</v>
      </c>
    </row>
    <row r="150" spans="1:3">
      <c r="A150" s="1">
        <v>149</v>
      </c>
      <c r="B150" s="1" t="s">
        <v>202</v>
      </c>
      <c r="C150" s="1" t="s">
        <v>202</v>
      </c>
    </row>
    <row r="151" spans="1:3">
      <c r="A151" s="1">
        <v>150</v>
      </c>
      <c r="B151" s="1" t="s">
        <v>34</v>
      </c>
      <c r="C151" s="1" t="s">
        <v>34</v>
      </c>
    </row>
    <row r="152" spans="1:3">
      <c r="A152" s="1">
        <v>151</v>
      </c>
      <c r="B152" s="1" t="s">
        <v>34</v>
      </c>
      <c r="C152" s="1" t="s">
        <v>34</v>
      </c>
    </row>
    <row r="153" spans="1:3">
      <c r="A153" s="1">
        <v>152</v>
      </c>
      <c r="B153" s="1" t="s">
        <v>34</v>
      </c>
      <c r="C153" s="1" t="s">
        <v>34</v>
      </c>
    </row>
    <row r="154" spans="1:3">
      <c r="A154" s="1">
        <v>153</v>
      </c>
      <c r="B154" s="1" t="s">
        <v>202</v>
      </c>
      <c r="C154" s="1" t="s">
        <v>202</v>
      </c>
    </row>
    <row r="155" spans="1:3">
      <c r="A155" s="1">
        <v>154</v>
      </c>
      <c r="B155" s="1" t="s">
        <v>202</v>
      </c>
      <c r="C155" s="1" t="s">
        <v>202</v>
      </c>
    </row>
    <row r="156" spans="1:3">
      <c r="A156" s="1">
        <v>155</v>
      </c>
      <c r="B156" s="1" t="s">
        <v>202</v>
      </c>
      <c r="C156" s="1" t="s">
        <v>202</v>
      </c>
    </row>
    <row r="157" spans="1:3">
      <c r="A157" s="1">
        <v>156</v>
      </c>
      <c r="B157" s="1" t="s">
        <v>202</v>
      </c>
      <c r="C157" s="1" t="s">
        <v>40</v>
      </c>
    </row>
    <row r="158" spans="1:3">
      <c r="A158" s="1">
        <v>157</v>
      </c>
      <c r="B158" s="1" t="s">
        <v>34</v>
      </c>
      <c r="C158" s="1" t="s">
        <v>34</v>
      </c>
    </row>
    <row r="159" spans="1:3">
      <c r="A159" s="1">
        <v>158</v>
      </c>
      <c r="B159" s="1" t="s">
        <v>40</v>
      </c>
      <c r="C159" s="1" t="s">
        <v>40</v>
      </c>
    </row>
    <row r="160" spans="1:3">
      <c r="A160" s="1">
        <v>159</v>
      </c>
      <c r="B160" s="1" t="s">
        <v>202</v>
      </c>
      <c r="C160" s="1" t="s">
        <v>202</v>
      </c>
    </row>
    <row r="161" spans="1:3">
      <c r="A161" s="1">
        <v>160</v>
      </c>
      <c r="B161" s="1" t="s">
        <v>34</v>
      </c>
      <c r="C161" s="1" t="s">
        <v>34</v>
      </c>
    </row>
    <row r="162" spans="1:3">
      <c r="A162" s="1">
        <v>161</v>
      </c>
      <c r="B162" s="1" t="s">
        <v>34</v>
      </c>
      <c r="C162" s="1" t="s">
        <v>34</v>
      </c>
    </row>
    <row r="163" spans="1:3">
      <c r="A163" s="1">
        <v>162</v>
      </c>
      <c r="B163" s="1" t="s">
        <v>202</v>
      </c>
      <c r="C163" s="1" t="s">
        <v>202</v>
      </c>
    </row>
    <row r="164" spans="1:3">
      <c r="A164" s="1">
        <v>163</v>
      </c>
      <c r="B164" s="1" t="s">
        <v>34</v>
      </c>
      <c r="C164" s="1" t="s">
        <v>34</v>
      </c>
    </row>
    <row r="165" spans="1:3">
      <c r="A165" s="1">
        <v>164</v>
      </c>
      <c r="B165" s="1" t="s">
        <v>202</v>
      </c>
      <c r="C165" s="1" t="s">
        <v>40</v>
      </c>
    </row>
    <row r="166" spans="1:3">
      <c r="A166" s="1">
        <v>165</v>
      </c>
      <c r="B166" s="1" t="s">
        <v>202</v>
      </c>
      <c r="C166" s="1" t="s">
        <v>202</v>
      </c>
    </row>
    <row r="167" spans="1:3">
      <c r="A167" s="1">
        <v>166</v>
      </c>
      <c r="B167" s="1" t="s">
        <v>34</v>
      </c>
      <c r="C167" s="1" t="s">
        <v>34</v>
      </c>
    </row>
    <row r="168" spans="1:3">
      <c r="A168" s="1">
        <v>167</v>
      </c>
      <c r="B168" s="1" t="s">
        <v>40</v>
      </c>
      <c r="C168" s="1" t="s">
        <v>40</v>
      </c>
    </row>
    <row r="169" spans="1:3">
      <c r="A169" s="1">
        <v>168</v>
      </c>
      <c r="B169" s="1" t="s">
        <v>202</v>
      </c>
      <c r="C169" s="1" t="s">
        <v>34</v>
      </c>
    </row>
    <row r="170" spans="1:3">
      <c r="A170" s="1">
        <v>169</v>
      </c>
      <c r="B170" s="1" t="s">
        <v>34</v>
      </c>
      <c r="C170" s="1" t="s">
        <v>34</v>
      </c>
    </row>
    <row r="171" spans="1:3">
      <c r="A171" s="1">
        <v>170</v>
      </c>
      <c r="B171" s="1" t="s">
        <v>202</v>
      </c>
      <c r="C171" s="1" t="s">
        <v>202</v>
      </c>
    </row>
    <row r="172" spans="1:3">
      <c r="A172" s="1">
        <v>171</v>
      </c>
      <c r="B172" s="1" t="s">
        <v>40</v>
      </c>
      <c r="C172" s="1" t="s">
        <v>40</v>
      </c>
    </row>
    <row r="173" spans="1:3">
      <c r="A173" s="1">
        <v>172</v>
      </c>
      <c r="B173" s="1" t="s">
        <v>34</v>
      </c>
      <c r="C173" s="1" t="s">
        <v>34</v>
      </c>
    </row>
    <row r="174" spans="1:3">
      <c r="A174" s="1">
        <v>173</v>
      </c>
      <c r="B174" s="1" t="s">
        <v>202</v>
      </c>
      <c r="C174" s="1" t="s">
        <v>202</v>
      </c>
    </row>
    <row r="175" spans="1:3">
      <c r="A175" s="1">
        <v>174</v>
      </c>
      <c r="B175" s="1" t="s">
        <v>34</v>
      </c>
      <c r="C175" s="1" t="s">
        <v>34</v>
      </c>
    </row>
    <row r="176" spans="1:3">
      <c r="A176" s="1">
        <v>175</v>
      </c>
      <c r="B176" s="1" t="s">
        <v>202</v>
      </c>
      <c r="C176" s="1" t="s">
        <v>40</v>
      </c>
    </row>
    <row r="177" spans="1:3">
      <c r="A177" s="1">
        <v>176</v>
      </c>
      <c r="B177" s="1" t="s">
        <v>202</v>
      </c>
      <c r="C177" s="1" t="s">
        <v>202</v>
      </c>
    </row>
    <row r="178" spans="1:3">
      <c r="A178" s="1">
        <v>177</v>
      </c>
      <c r="B178" s="1" t="s">
        <v>202</v>
      </c>
      <c r="C178" s="1" t="s">
        <v>202</v>
      </c>
    </row>
    <row r="179" spans="1:3">
      <c r="A179" s="1">
        <v>178</v>
      </c>
      <c r="B179" s="1" t="s">
        <v>202</v>
      </c>
      <c r="C179" s="1" t="s">
        <v>34</v>
      </c>
    </row>
    <row r="180" spans="1:3">
      <c r="A180" s="1">
        <v>179</v>
      </c>
      <c r="B180" s="1" t="s">
        <v>34</v>
      </c>
      <c r="C180" s="1" t="s">
        <v>34</v>
      </c>
    </row>
    <row r="181" spans="1:3">
      <c r="A181" s="1">
        <v>180</v>
      </c>
      <c r="B181" s="1" t="s">
        <v>202</v>
      </c>
      <c r="C181" s="1" t="s">
        <v>202</v>
      </c>
    </row>
    <row r="182" spans="1:3">
      <c r="A182" s="1">
        <v>181</v>
      </c>
      <c r="B182" s="1" t="s">
        <v>202</v>
      </c>
      <c r="C182" s="1" t="s">
        <v>202</v>
      </c>
    </row>
    <row r="183" spans="1:3">
      <c r="A183" s="1">
        <v>182</v>
      </c>
      <c r="B183" s="1" t="s">
        <v>202</v>
      </c>
      <c r="C183" s="1" t="s">
        <v>40</v>
      </c>
    </row>
    <row r="184" spans="1:3">
      <c r="A184" s="1">
        <v>183</v>
      </c>
      <c r="B184" s="1" t="s">
        <v>40</v>
      </c>
      <c r="C184" s="1" t="s">
        <v>40</v>
      </c>
    </row>
    <row r="185" spans="1:3">
      <c r="A185" s="1">
        <v>184</v>
      </c>
      <c r="B185" s="1" t="s">
        <v>34</v>
      </c>
      <c r="C185" s="1" t="s">
        <v>34</v>
      </c>
    </row>
    <row r="186" spans="1:3">
      <c r="A186" s="1">
        <v>185</v>
      </c>
      <c r="B186" s="1" t="s">
        <v>202</v>
      </c>
      <c r="C186" s="1" t="s">
        <v>40</v>
      </c>
    </row>
    <row r="187" spans="1:3">
      <c r="A187" s="1">
        <v>186</v>
      </c>
      <c r="B187" s="1" t="s">
        <v>34</v>
      </c>
      <c r="C187" s="1" t="s">
        <v>34</v>
      </c>
    </row>
    <row r="188" spans="1:3">
      <c r="A188" s="1">
        <v>187</v>
      </c>
      <c r="B188" s="1" t="s">
        <v>202</v>
      </c>
      <c r="C188" s="1" t="s">
        <v>202</v>
      </c>
    </row>
    <row r="189" spans="1:3">
      <c r="A189" s="1">
        <v>188</v>
      </c>
      <c r="B189" s="1" t="s">
        <v>202</v>
      </c>
      <c r="C189" s="1" t="s">
        <v>34</v>
      </c>
    </row>
    <row r="190" spans="1:3">
      <c r="A190" s="1">
        <v>189</v>
      </c>
      <c r="B190" s="1" t="s">
        <v>202</v>
      </c>
      <c r="C190" s="1" t="s">
        <v>202</v>
      </c>
    </row>
    <row r="191" spans="1:3">
      <c r="A191" s="1">
        <v>190</v>
      </c>
      <c r="B191" s="1" t="s">
        <v>40</v>
      </c>
      <c r="C191" s="1" t="s">
        <v>40</v>
      </c>
    </row>
    <row r="192" spans="1:3">
      <c r="A192" s="1">
        <v>191</v>
      </c>
      <c r="B192" s="1" t="s">
        <v>34</v>
      </c>
      <c r="C192" s="1" t="s">
        <v>34</v>
      </c>
    </row>
    <row r="193" spans="1:3">
      <c r="A193" s="1">
        <v>192</v>
      </c>
      <c r="B193" s="1" t="s">
        <v>40</v>
      </c>
      <c r="C193" s="1" t="s">
        <v>40</v>
      </c>
    </row>
    <row r="194" spans="1:3">
      <c r="A194" s="1">
        <v>193</v>
      </c>
      <c r="B194" s="1" t="s">
        <v>202</v>
      </c>
      <c r="C194" s="1" t="s">
        <v>202</v>
      </c>
    </row>
    <row r="195" spans="1:3">
      <c r="A195" s="1">
        <v>194</v>
      </c>
      <c r="B195" s="1" t="s">
        <v>34</v>
      </c>
      <c r="C195" s="1" t="s">
        <v>34</v>
      </c>
    </row>
    <row r="196" spans="1:3">
      <c r="A196" s="1">
        <v>195</v>
      </c>
      <c r="B196" s="1" t="s">
        <v>202</v>
      </c>
      <c r="C196" s="1" t="s">
        <v>202</v>
      </c>
    </row>
    <row r="197" spans="1:3">
      <c r="A197" s="1">
        <v>196</v>
      </c>
      <c r="B197" s="1" t="s">
        <v>34</v>
      </c>
      <c r="C197" s="1" t="s">
        <v>202</v>
      </c>
    </row>
    <row r="198" spans="1:3">
      <c r="A198" s="1">
        <v>197</v>
      </c>
      <c r="B198" s="1" t="s">
        <v>34</v>
      </c>
      <c r="C198" s="1" t="s">
        <v>34</v>
      </c>
    </row>
    <row r="199" spans="1:3">
      <c r="A199" s="1">
        <v>198</v>
      </c>
      <c r="B199" s="1" t="s">
        <v>40</v>
      </c>
      <c r="C199" s="1" t="s">
        <v>40</v>
      </c>
    </row>
    <row r="200" spans="1:3">
      <c r="A200" s="1">
        <v>199</v>
      </c>
      <c r="B200" s="1" t="s">
        <v>34</v>
      </c>
      <c r="C200" s="1" t="s">
        <v>34</v>
      </c>
    </row>
    <row r="201" spans="1:3">
      <c r="A201" s="1">
        <v>200</v>
      </c>
      <c r="B201" s="1" t="s">
        <v>202</v>
      </c>
      <c r="C201" s="1" t="s">
        <v>202</v>
      </c>
    </row>
    <row r="202" spans="1:3">
      <c r="A202" s="1">
        <v>201</v>
      </c>
      <c r="B202" s="1" t="s">
        <v>34</v>
      </c>
      <c r="C202" s="1" t="s">
        <v>34</v>
      </c>
    </row>
    <row r="203" spans="1:3">
      <c r="A203" s="1">
        <v>202</v>
      </c>
      <c r="B203" s="1" t="s">
        <v>202</v>
      </c>
      <c r="C203" s="1" t="s">
        <v>40</v>
      </c>
    </row>
    <row r="204" spans="1:3">
      <c r="A204" s="1">
        <v>203</v>
      </c>
      <c r="B204" s="1" t="s">
        <v>34</v>
      </c>
      <c r="C204" s="1" t="s">
        <v>34</v>
      </c>
    </row>
    <row r="205" spans="1:3">
      <c r="A205" s="1">
        <v>204</v>
      </c>
      <c r="B205" s="1" t="s">
        <v>202</v>
      </c>
      <c r="C205" s="1" t="s">
        <v>202</v>
      </c>
    </row>
    <row r="206" spans="1:3">
      <c r="A206" s="1">
        <v>205</v>
      </c>
      <c r="B206" s="1" t="s">
        <v>34</v>
      </c>
      <c r="C206" s="1" t="s">
        <v>34</v>
      </c>
    </row>
    <row r="207" spans="1:3">
      <c r="A207" s="1">
        <v>206</v>
      </c>
      <c r="B207" s="1" t="s">
        <v>202</v>
      </c>
      <c r="C207" s="1" t="s">
        <v>40</v>
      </c>
    </row>
    <row r="208" spans="1:3">
      <c r="A208" s="1">
        <v>207</v>
      </c>
      <c r="B208" s="1" t="s">
        <v>34</v>
      </c>
      <c r="C208" s="1" t="s">
        <v>34</v>
      </c>
    </row>
    <row r="209" spans="1:3">
      <c r="A209" s="1">
        <v>208</v>
      </c>
      <c r="B209" s="1" t="s">
        <v>202</v>
      </c>
      <c r="C209" s="1" t="s">
        <v>34</v>
      </c>
    </row>
    <row r="210" spans="1:3">
      <c r="A210" s="1">
        <v>209</v>
      </c>
      <c r="B210" s="1" t="s">
        <v>40</v>
      </c>
      <c r="C210" s="1" t="s">
        <v>40</v>
      </c>
    </row>
    <row r="211" spans="1:3">
      <c r="A211" s="1">
        <v>210</v>
      </c>
      <c r="B211" s="1" t="s">
        <v>34</v>
      </c>
      <c r="C211" s="1" t="s">
        <v>34</v>
      </c>
    </row>
    <row r="212" spans="1:3">
      <c r="A212" s="1">
        <v>211</v>
      </c>
      <c r="B212" s="1" t="s">
        <v>34</v>
      </c>
      <c r="C212" s="1" t="s">
        <v>34</v>
      </c>
    </row>
    <row r="213" spans="1:3">
      <c r="A213" s="1">
        <v>212</v>
      </c>
      <c r="B213" s="1" t="s">
        <v>34</v>
      </c>
      <c r="C213" s="1" t="s">
        <v>34</v>
      </c>
    </row>
    <row r="214" spans="1:3">
      <c r="A214" s="1">
        <v>213</v>
      </c>
      <c r="B214" s="1" t="s">
        <v>40</v>
      </c>
      <c r="C214" s="1" t="s">
        <v>40</v>
      </c>
    </row>
    <row r="215" spans="1:3">
      <c r="A215" s="1">
        <v>214</v>
      </c>
      <c r="B215" s="1" t="s">
        <v>34</v>
      </c>
      <c r="C215" s="1" t="s">
        <v>34</v>
      </c>
    </row>
    <row r="216" spans="1:3">
      <c r="A216" s="1">
        <v>215</v>
      </c>
      <c r="B216" s="1" t="s">
        <v>34</v>
      </c>
      <c r="C216" s="1" t="s">
        <v>34</v>
      </c>
    </row>
    <row r="217" spans="1:3">
      <c r="A217" s="1">
        <v>216</v>
      </c>
      <c r="B217" s="1" t="s">
        <v>34</v>
      </c>
      <c r="C217" s="1" t="s">
        <v>34</v>
      </c>
    </row>
    <row r="218" spans="1:3">
      <c r="A218" s="1">
        <v>217</v>
      </c>
      <c r="B218" s="1" t="s">
        <v>202</v>
      </c>
      <c r="C218" s="1" t="s">
        <v>40</v>
      </c>
    </row>
    <row r="219" spans="1:3">
      <c r="A219" s="1">
        <v>218</v>
      </c>
      <c r="B219" s="1" t="s">
        <v>34</v>
      </c>
      <c r="C219" s="1" t="s">
        <v>34</v>
      </c>
    </row>
    <row r="220" spans="1:3">
      <c r="A220" s="1">
        <v>219</v>
      </c>
      <c r="B220" s="1" t="s">
        <v>40</v>
      </c>
      <c r="C220" s="1" t="s">
        <v>40</v>
      </c>
    </row>
    <row r="221" spans="1:3">
      <c r="A221" s="1">
        <v>220</v>
      </c>
      <c r="B221" s="1" t="s">
        <v>34</v>
      </c>
      <c r="C221" s="1" t="s">
        <v>34</v>
      </c>
    </row>
    <row r="222" spans="1:3">
      <c r="A222" s="1">
        <v>221</v>
      </c>
      <c r="B222" s="1" t="s">
        <v>202</v>
      </c>
      <c r="C222" s="1" t="s">
        <v>202</v>
      </c>
    </row>
    <row r="223" spans="1:3">
      <c r="A223" s="1">
        <v>222</v>
      </c>
      <c r="B223" s="1" t="s">
        <v>40</v>
      </c>
      <c r="C223" s="1" t="s">
        <v>40</v>
      </c>
    </row>
    <row r="224" spans="1:3">
      <c r="A224" s="1">
        <v>223</v>
      </c>
      <c r="B224" s="1" t="s">
        <v>202</v>
      </c>
      <c r="C224" s="1" t="s">
        <v>202</v>
      </c>
    </row>
    <row r="225" spans="1:3">
      <c r="A225" s="1">
        <v>224</v>
      </c>
      <c r="B225" s="1" t="s">
        <v>34</v>
      </c>
      <c r="C225" s="1" t="s">
        <v>34</v>
      </c>
    </row>
    <row r="226" spans="1:3">
      <c r="A226" s="1">
        <v>225</v>
      </c>
      <c r="B226" s="1" t="s">
        <v>34</v>
      </c>
      <c r="C226" s="1" t="s">
        <v>34</v>
      </c>
    </row>
    <row r="227" spans="1:3">
      <c r="A227" s="1">
        <v>226</v>
      </c>
      <c r="B227" s="1" t="s">
        <v>202</v>
      </c>
      <c r="C227" s="1" t="s">
        <v>40</v>
      </c>
    </row>
    <row r="228" spans="1:3">
      <c r="A228" s="1">
        <v>227</v>
      </c>
      <c r="B228" s="1" t="s">
        <v>40</v>
      </c>
      <c r="C228" s="1" t="s">
        <v>40</v>
      </c>
    </row>
    <row r="229" spans="1:3">
      <c r="A229" s="1">
        <v>228</v>
      </c>
      <c r="B229" s="1" t="s">
        <v>202</v>
      </c>
      <c r="C229" s="1" t="s">
        <v>202</v>
      </c>
    </row>
    <row r="230" spans="1:3">
      <c r="A230" s="1">
        <v>229</v>
      </c>
      <c r="B230" s="1" t="s">
        <v>34</v>
      </c>
      <c r="C230" s="1" t="s">
        <v>34</v>
      </c>
    </row>
    <row r="231" spans="1:3">
      <c r="A231" s="1">
        <v>230</v>
      </c>
      <c r="B231" s="1" t="s">
        <v>40</v>
      </c>
      <c r="C231" s="1" t="s">
        <v>40</v>
      </c>
    </row>
    <row r="232" spans="1:3">
      <c r="A232" s="1">
        <v>231</v>
      </c>
      <c r="B232" s="1" t="s">
        <v>202</v>
      </c>
      <c r="C232" s="1" t="s">
        <v>202</v>
      </c>
    </row>
    <row r="233" spans="1:3">
      <c r="A233" s="1">
        <v>232</v>
      </c>
      <c r="B233" s="1" t="s">
        <v>34</v>
      </c>
      <c r="C233" s="1" t="s">
        <v>34</v>
      </c>
    </row>
    <row r="234" spans="1:3">
      <c r="A234" s="1">
        <v>233</v>
      </c>
      <c r="B234" s="1" t="s">
        <v>34</v>
      </c>
      <c r="C234" s="1" t="s">
        <v>34</v>
      </c>
    </row>
    <row r="235" spans="1:3">
      <c r="A235" s="1">
        <v>234</v>
      </c>
      <c r="B235" s="1" t="s">
        <v>202</v>
      </c>
      <c r="C235" s="1" t="s">
        <v>34</v>
      </c>
    </row>
    <row r="236" spans="1:3">
      <c r="A236" s="1">
        <v>235</v>
      </c>
      <c r="B236" s="1" t="s">
        <v>34</v>
      </c>
      <c r="C236" s="1" t="s">
        <v>34</v>
      </c>
    </row>
    <row r="237" spans="1:3">
      <c r="A237" s="1">
        <v>236</v>
      </c>
      <c r="B237" s="1" t="s">
        <v>40</v>
      </c>
      <c r="C237" s="1" t="s">
        <v>40</v>
      </c>
    </row>
    <row r="238" spans="1:3">
      <c r="A238" s="1">
        <v>237</v>
      </c>
      <c r="B238" s="1" t="s">
        <v>202</v>
      </c>
      <c r="C238" s="1" t="s">
        <v>202</v>
      </c>
    </row>
    <row r="239" spans="1:3">
      <c r="A239" s="1">
        <v>238</v>
      </c>
      <c r="B239" s="1" t="s">
        <v>40</v>
      </c>
      <c r="C239" s="1" t="s">
        <v>40</v>
      </c>
    </row>
    <row r="240" spans="1:3">
      <c r="A240" s="1">
        <v>239</v>
      </c>
      <c r="B240" s="1" t="s">
        <v>34</v>
      </c>
      <c r="C240" s="1" t="s">
        <v>34</v>
      </c>
    </row>
    <row r="241" spans="1:3">
      <c r="A241" s="1">
        <v>240</v>
      </c>
      <c r="B241" s="1" t="s">
        <v>34</v>
      </c>
      <c r="C241" s="1" t="s">
        <v>34</v>
      </c>
    </row>
    <row r="242" spans="1:3">
      <c r="A242" s="1">
        <v>241</v>
      </c>
      <c r="B242" s="1" t="s">
        <v>40</v>
      </c>
      <c r="C242" s="1" t="s">
        <v>40</v>
      </c>
    </row>
    <row r="243" spans="1:3">
      <c r="A243" s="1">
        <v>242</v>
      </c>
      <c r="B243" s="1" t="s">
        <v>34</v>
      </c>
      <c r="C243" s="1" t="s">
        <v>34</v>
      </c>
    </row>
    <row r="244" spans="1:3">
      <c r="A244" s="1">
        <v>243</v>
      </c>
      <c r="B244" s="1" t="s">
        <v>40</v>
      </c>
      <c r="C244" s="1" t="s">
        <v>40</v>
      </c>
    </row>
    <row r="245" spans="1:3">
      <c r="A245" s="1">
        <v>244</v>
      </c>
      <c r="B245" s="1" t="s">
        <v>34</v>
      </c>
      <c r="C245" s="1" t="s">
        <v>34</v>
      </c>
    </row>
    <row r="246" spans="1:3">
      <c r="A246" s="1">
        <v>245</v>
      </c>
      <c r="B246" s="1" t="s">
        <v>34</v>
      </c>
      <c r="C246" s="1" t="s">
        <v>34</v>
      </c>
    </row>
    <row r="247" spans="1:3">
      <c r="A247" s="1">
        <v>246</v>
      </c>
      <c r="B247" s="1" t="s">
        <v>34</v>
      </c>
      <c r="C247" s="1" t="s">
        <v>34</v>
      </c>
    </row>
    <row r="248" spans="1:3">
      <c r="A248" s="1">
        <v>247</v>
      </c>
      <c r="B248" s="1" t="s">
        <v>34</v>
      </c>
      <c r="C248" s="1" t="s">
        <v>34</v>
      </c>
    </row>
    <row r="249" spans="1:3">
      <c r="A249" s="1">
        <v>248</v>
      </c>
      <c r="B249" s="1" t="s">
        <v>202</v>
      </c>
      <c r="C249" s="1" t="s">
        <v>202</v>
      </c>
    </row>
    <row r="250" spans="1:3">
      <c r="A250" s="1">
        <v>249</v>
      </c>
      <c r="B250" s="1" t="s">
        <v>34</v>
      </c>
      <c r="C250" s="1" t="s">
        <v>34</v>
      </c>
    </row>
    <row r="251" spans="1:3">
      <c r="A251" s="1">
        <v>250</v>
      </c>
      <c r="B251" s="1" t="s">
        <v>40</v>
      </c>
      <c r="C251" s="1" t="s">
        <v>202</v>
      </c>
    </row>
    <row r="252" spans="1:3">
      <c r="A252" s="1">
        <v>251</v>
      </c>
      <c r="B252" s="1" t="s">
        <v>34</v>
      </c>
      <c r="C252" s="1" t="s">
        <v>34</v>
      </c>
    </row>
    <row r="253" spans="1:3">
      <c r="A253" s="1">
        <v>252</v>
      </c>
      <c r="B253" s="1" t="s">
        <v>34</v>
      </c>
      <c r="C253" s="1" t="s">
        <v>34</v>
      </c>
    </row>
    <row r="254" spans="1:3">
      <c r="A254" s="1">
        <v>253</v>
      </c>
      <c r="B254" s="1" t="s">
        <v>40</v>
      </c>
      <c r="C254" s="1" t="s">
        <v>40</v>
      </c>
    </row>
    <row r="255" spans="1:3">
      <c r="A255" s="1">
        <v>254</v>
      </c>
      <c r="B255" s="1" t="s">
        <v>34</v>
      </c>
      <c r="C255" s="1" t="s">
        <v>34</v>
      </c>
    </row>
    <row r="256" spans="1:3">
      <c r="A256" s="1">
        <v>255</v>
      </c>
      <c r="B256" s="1" t="s">
        <v>34</v>
      </c>
      <c r="C256" s="1" t="s">
        <v>34</v>
      </c>
    </row>
    <row r="257" spans="1:3">
      <c r="A257" s="1">
        <v>256</v>
      </c>
      <c r="B257" s="1" t="s">
        <v>202</v>
      </c>
      <c r="C257" s="1" t="s">
        <v>202</v>
      </c>
    </row>
    <row r="258" spans="1:3">
      <c r="A258" s="1">
        <v>257</v>
      </c>
      <c r="B258" s="1" t="s">
        <v>34</v>
      </c>
      <c r="C258" s="1" t="s">
        <v>34</v>
      </c>
    </row>
    <row r="259" spans="1:3">
      <c r="A259" s="1">
        <v>258</v>
      </c>
      <c r="B259" s="1" t="s">
        <v>40</v>
      </c>
      <c r="C259" s="1" t="s">
        <v>40</v>
      </c>
    </row>
    <row r="260" spans="1:3">
      <c r="A260" s="1">
        <v>259</v>
      </c>
      <c r="B260" s="1" t="s">
        <v>34</v>
      </c>
      <c r="C260" s="1" t="s">
        <v>34</v>
      </c>
    </row>
    <row r="261" spans="1:3">
      <c r="A261" s="1">
        <v>260</v>
      </c>
      <c r="B261" s="1" t="s">
        <v>34</v>
      </c>
      <c r="C261" s="1" t="s">
        <v>34</v>
      </c>
    </row>
    <row r="262" spans="1:3">
      <c r="A262" s="1">
        <v>261</v>
      </c>
      <c r="B262" s="1" t="s">
        <v>202</v>
      </c>
      <c r="C262" s="1" t="s">
        <v>202</v>
      </c>
    </row>
    <row r="263" spans="1:3">
      <c r="A263" s="1">
        <v>262</v>
      </c>
      <c r="B263" s="1" t="s">
        <v>40</v>
      </c>
      <c r="C263" s="1" t="s">
        <v>40</v>
      </c>
    </row>
    <row r="264" spans="1:3">
      <c r="A264" s="1">
        <v>263</v>
      </c>
      <c r="B264" s="1" t="s">
        <v>202</v>
      </c>
      <c r="C264" s="1" t="s">
        <v>202</v>
      </c>
    </row>
    <row r="265" spans="1:3">
      <c r="A265" s="1">
        <v>264</v>
      </c>
      <c r="B265" s="1" t="s">
        <v>34</v>
      </c>
      <c r="C265" s="1" t="s">
        <v>34</v>
      </c>
    </row>
    <row r="266" spans="1:3">
      <c r="A266" s="1">
        <v>265</v>
      </c>
      <c r="B266" s="1" t="s">
        <v>34</v>
      </c>
      <c r="C266" s="1" t="s">
        <v>34</v>
      </c>
    </row>
    <row r="267" spans="1:3">
      <c r="A267" s="1">
        <v>266</v>
      </c>
      <c r="B267" s="1" t="s">
        <v>202</v>
      </c>
      <c r="C267" s="1" t="s">
        <v>202</v>
      </c>
    </row>
    <row r="268" spans="1:3">
      <c r="A268" s="1">
        <v>267</v>
      </c>
      <c r="B268" s="1" t="s">
        <v>34</v>
      </c>
      <c r="C268" s="1" t="s">
        <v>34</v>
      </c>
    </row>
    <row r="269" spans="1:3">
      <c r="A269" s="1">
        <v>268</v>
      </c>
      <c r="B269" s="1" t="s">
        <v>202</v>
      </c>
      <c r="C269" s="1" t="s">
        <v>202</v>
      </c>
    </row>
    <row r="270" spans="1:3">
      <c r="A270" s="1">
        <v>269</v>
      </c>
      <c r="B270" s="1" t="s">
        <v>202</v>
      </c>
      <c r="C270" s="1" t="s">
        <v>202</v>
      </c>
    </row>
    <row r="271" spans="1:3">
      <c r="A271" s="1">
        <v>270</v>
      </c>
      <c r="B271" s="1" t="s">
        <v>34</v>
      </c>
      <c r="C271" s="1" t="s">
        <v>34</v>
      </c>
    </row>
    <row r="272" spans="1:3">
      <c r="A272" s="1">
        <v>271</v>
      </c>
      <c r="B272" s="1" t="s">
        <v>34</v>
      </c>
      <c r="C272" s="1" t="s">
        <v>34</v>
      </c>
    </row>
    <row r="273" spans="1:3">
      <c r="A273" s="1">
        <v>272</v>
      </c>
      <c r="B273" s="1" t="s">
        <v>34</v>
      </c>
      <c r="C273" s="1" t="s">
        <v>34</v>
      </c>
    </row>
    <row r="274" spans="1:3">
      <c r="A274" s="1">
        <v>273</v>
      </c>
      <c r="B274" s="1" t="s">
        <v>40</v>
      </c>
      <c r="C274" s="1" t="s">
        <v>40</v>
      </c>
    </row>
    <row r="275" spans="1:3">
      <c r="A275" s="1">
        <v>274</v>
      </c>
      <c r="B275" s="1" t="s">
        <v>202</v>
      </c>
      <c r="C275" s="1" t="s">
        <v>202</v>
      </c>
    </row>
    <row r="276" spans="1:3">
      <c r="A276" s="1">
        <v>275</v>
      </c>
      <c r="B276" s="1" t="s">
        <v>40</v>
      </c>
      <c r="C276" s="1" t="s">
        <v>40</v>
      </c>
    </row>
    <row r="277" spans="1:3">
      <c r="A277" s="1">
        <v>276</v>
      </c>
      <c r="B277" s="1" t="s">
        <v>34</v>
      </c>
      <c r="C277" s="1" t="s">
        <v>34</v>
      </c>
    </row>
    <row r="278" spans="1:3">
      <c r="A278" s="1">
        <v>277</v>
      </c>
      <c r="B278" s="1" t="s">
        <v>34</v>
      </c>
      <c r="C278" s="1" t="s">
        <v>34</v>
      </c>
    </row>
    <row r="279" spans="1:3">
      <c r="A279" s="1">
        <v>278</v>
      </c>
      <c r="B279" s="1" t="s">
        <v>34</v>
      </c>
      <c r="C279" s="1" t="s">
        <v>34</v>
      </c>
    </row>
    <row r="280" spans="1:3">
      <c r="A280" s="1">
        <v>279</v>
      </c>
      <c r="B280" s="1" t="s">
        <v>34</v>
      </c>
      <c r="C280" s="1" t="s">
        <v>34</v>
      </c>
    </row>
    <row r="281" spans="1:3">
      <c r="A281" s="1">
        <v>280</v>
      </c>
      <c r="B281" s="1" t="s">
        <v>34</v>
      </c>
      <c r="C281" s="1" t="s">
        <v>34</v>
      </c>
    </row>
    <row r="282" spans="1:3">
      <c r="A282" s="1">
        <v>281</v>
      </c>
      <c r="B282" s="1" t="s">
        <v>34</v>
      </c>
      <c r="C282" s="1" t="s">
        <v>34</v>
      </c>
    </row>
    <row r="283" spans="1:3">
      <c r="A283" s="1">
        <v>282</v>
      </c>
      <c r="B283" s="1" t="s">
        <v>34</v>
      </c>
      <c r="C283" s="1" t="s">
        <v>34</v>
      </c>
    </row>
    <row r="284" spans="1:3">
      <c r="A284" s="1">
        <v>283</v>
      </c>
      <c r="B284" s="1" t="s">
        <v>34</v>
      </c>
      <c r="C284" s="1" t="s">
        <v>34</v>
      </c>
    </row>
    <row r="285" spans="1:3">
      <c r="A285" s="1">
        <v>284</v>
      </c>
      <c r="B285" s="1" t="s">
        <v>34</v>
      </c>
      <c r="C285" s="1" t="s">
        <v>34</v>
      </c>
    </row>
    <row r="286" spans="1:3">
      <c r="A286" s="1">
        <v>285</v>
      </c>
      <c r="B286" s="1" t="s">
        <v>202</v>
      </c>
      <c r="C286" s="1" t="s">
        <v>40</v>
      </c>
    </row>
    <row r="287" spans="1:3">
      <c r="A287" s="1">
        <v>286</v>
      </c>
      <c r="B287" s="1" t="s">
        <v>40</v>
      </c>
      <c r="C287" s="1" t="s">
        <v>40</v>
      </c>
    </row>
    <row r="288" spans="1:3">
      <c r="A288" s="1">
        <v>287</v>
      </c>
      <c r="B288" s="1" t="s">
        <v>202</v>
      </c>
      <c r="C288" s="1" t="s">
        <v>40</v>
      </c>
    </row>
    <row r="289" spans="1:3">
      <c r="A289" s="1">
        <v>288</v>
      </c>
      <c r="B289" s="1" t="s">
        <v>202</v>
      </c>
      <c r="C289" s="1" t="s">
        <v>202</v>
      </c>
    </row>
    <row r="290" spans="1:3">
      <c r="A290" s="1">
        <v>289</v>
      </c>
      <c r="B290" s="1" t="s">
        <v>34</v>
      </c>
      <c r="C290" s="1" t="s">
        <v>34</v>
      </c>
    </row>
    <row r="291" spans="1:3">
      <c r="A291" s="1">
        <v>290</v>
      </c>
      <c r="B291" s="1" t="s">
        <v>40</v>
      </c>
      <c r="C291" s="1" t="s">
        <v>40</v>
      </c>
    </row>
    <row r="292" spans="1:3">
      <c r="A292" s="1">
        <v>291</v>
      </c>
      <c r="B292" s="1" t="s">
        <v>34</v>
      </c>
      <c r="C292" s="1" t="s">
        <v>34</v>
      </c>
    </row>
    <row r="293" spans="1:3">
      <c r="A293" s="1">
        <v>292</v>
      </c>
      <c r="B293" s="1" t="s">
        <v>202</v>
      </c>
      <c r="C293" s="1" t="s">
        <v>202</v>
      </c>
    </row>
    <row r="294" spans="1:3">
      <c r="A294" s="1">
        <v>293</v>
      </c>
      <c r="B294" s="1" t="s">
        <v>202</v>
      </c>
      <c r="C294" s="1" t="s">
        <v>202</v>
      </c>
    </row>
    <row r="295" spans="1:3">
      <c r="A295" s="1">
        <v>294</v>
      </c>
      <c r="B295" s="1" t="s">
        <v>34</v>
      </c>
      <c r="C295" s="1" t="s">
        <v>34</v>
      </c>
    </row>
    <row r="296" spans="1:3">
      <c r="A296" s="1">
        <v>295</v>
      </c>
      <c r="B296" s="1" t="s">
        <v>202</v>
      </c>
      <c r="C296" s="1" t="s">
        <v>202</v>
      </c>
    </row>
    <row r="297" spans="1:3">
      <c r="A297" s="1">
        <v>296</v>
      </c>
      <c r="B297" s="1" t="s">
        <v>40</v>
      </c>
      <c r="C297" s="1" t="s">
        <v>40</v>
      </c>
    </row>
    <row r="298" spans="1:3">
      <c r="A298" s="1">
        <v>297</v>
      </c>
      <c r="B298" s="1" t="s">
        <v>34</v>
      </c>
      <c r="C298" s="1" t="s">
        <v>34</v>
      </c>
    </row>
    <row r="299" spans="1:3">
      <c r="A299" s="1">
        <v>298</v>
      </c>
      <c r="B299" s="1" t="s">
        <v>34</v>
      </c>
      <c r="C299" s="1" t="s">
        <v>34</v>
      </c>
    </row>
    <row r="300" spans="1:3">
      <c r="A300" s="1">
        <v>299</v>
      </c>
      <c r="B300" s="1" t="s">
        <v>34</v>
      </c>
      <c r="C300" s="1" t="s">
        <v>34</v>
      </c>
    </row>
    <row r="301" spans="1:3">
      <c r="A301" s="1">
        <v>300</v>
      </c>
      <c r="B301" s="1" t="s">
        <v>34</v>
      </c>
      <c r="C301" s="1" t="s">
        <v>34</v>
      </c>
    </row>
    <row r="302" spans="1:3">
      <c r="A302" s="1">
        <v>301</v>
      </c>
      <c r="B302" s="1" t="s">
        <v>34</v>
      </c>
      <c r="C302" s="1" t="s">
        <v>34</v>
      </c>
    </row>
    <row r="303" spans="1:3">
      <c r="A303" s="1">
        <v>302</v>
      </c>
      <c r="B303" s="1" t="s">
        <v>40</v>
      </c>
      <c r="C303" s="1" t="s">
        <v>40</v>
      </c>
    </row>
    <row r="304" spans="1:3">
      <c r="A304" s="1">
        <v>303</v>
      </c>
      <c r="B304" s="1" t="s">
        <v>34</v>
      </c>
      <c r="C304" s="1" t="s">
        <v>34</v>
      </c>
    </row>
    <row r="305" spans="1:3">
      <c r="A305" s="1">
        <v>304</v>
      </c>
      <c r="B305" s="1" t="s">
        <v>202</v>
      </c>
      <c r="C305" s="1" t="s">
        <v>202</v>
      </c>
    </row>
    <row r="306" spans="1:3">
      <c r="A306" s="1">
        <v>305</v>
      </c>
      <c r="B306" s="1" t="s">
        <v>202</v>
      </c>
      <c r="C306" s="1" t="s">
        <v>202</v>
      </c>
    </row>
    <row r="307" spans="1:3">
      <c r="A307" s="1">
        <v>306</v>
      </c>
      <c r="B307" s="1" t="s">
        <v>34</v>
      </c>
      <c r="C307" s="1" t="s">
        <v>34</v>
      </c>
    </row>
    <row r="308" spans="1:3">
      <c r="A308" s="1">
        <v>307</v>
      </c>
      <c r="B308" s="1" t="s">
        <v>34</v>
      </c>
      <c r="C308" s="1" t="s">
        <v>34</v>
      </c>
    </row>
    <row r="309" spans="1:3">
      <c r="A309" s="1">
        <v>308</v>
      </c>
      <c r="B309" s="1" t="s">
        <v>202</v>
      </c>
      <c r="C309" s="1" t="s">
        <v>40</v>
      </c>
    </row>
    <row r="310" spans="1:3">
      <c r="A310" s="1">
        <v>309</v>
      </c>
      <c r="B310" s="1" t="s">
        <v>202</v>
      </c>
      <c r="C310" s="1" t="s">
        <v>202</v>
      </c>
    </row>
    <row r="311" spans="1:3">
      <c r="A311" s="1">
        <v>310</v>
      </c>
      <c r="B311" s="1" t="s">
        <v>40</v>
      </c>
      <c r="C311" s="1" t="s">
        <v>40</v>
      </c>
    </row>
    <row r="312" spans="1:3">
      <c r="A312" s="1">
        <v>311</v>
      </c>
      <c r="B312" s="1" t="s">
        <v>202</v>
      </c>
      <c r="C312" s="1" t="s">
        <v>34</v>
      </c>
    </row>
    <row r="313" spans="1:3">
      <c r="A313" s="1">
        <v>312</v>
      </c>
      <c r="B313" s="1" t="s">
        <v>202</v>
      </c>
      <c r="C313" s="1" t="s">
        <v>202</v>
      </c>
    </row>
    <row r="314" spans="1:3">
      <c r="A314" s="1">
        <v>313</v>
      </c>
      <c r="B314" s="1" t="s">
        <v>202</v>
      </c>
      <c r="C314" s="1" t="s">
        <v>202</v>
      </c>
    </row>
    <row r="315" spans="1:3">
      <c r="A315" s="1">
        <v>314</v>
      </c>
      <c r="B315" s="1" t="s">
        <v>202</v>
      </c>
      <c r="C315" s="1" t="s">
        <v>202</v>
      </c>
    </row>
    <row r="316" spans="1:3">
      <c r="A316" s="1">
        <v>315</v>
      </c>
      <c r="B316" s="1" t="s">
        <v>34</v>
      </c>
      <c r="C316" s="1" t="s">
        <v>34</v>
      </c>
    </row>
    <row r="317" spans="1:3">
      <c r="A317" s="1">
        <v>316</v>
      </c>
      <c r="B317" s="1" t="s">
        <v>40</v>
      </c>
      <c r="C317" s="1" t="s">
        <v>40</v>
      </c>
    </row>
    <row r="318" spans="1:3">
      <c r="A318" s="1">
        <v>317</v>
      </c>
      <c r="B318" s="1" t="s">
        <v>34</v>
      </c>
      <c r="C318" s="1" t="s">
        <v>34</v>
      </c>
    </row>
    <row r="319" spans="1:3">
      <c r="A319" s="1">
        <v>318</v>
      </c>
      <c r="B319" s="1" t="s">
        <v>34</v>
      </c>
      <c r="C319" s="1" t="s">
        <v>34</v>
      </c>
    </row>
    <row r="320" spans="1:3">
      <c r="A320" s="1">
        <v>319</v>
      </c>
      <c r="B320" s="1" t="s">
        <v>34</v>
      </c>
      <c r="C320" s="1" t="s">
        <v>34</v>
      </c>
    </row>
    <row r="321" spans="1:3">
      <c r="A321" s="1">
        <v>320</v>
      </c>
      <c r="B321" s="1" t="s">
        <v>202</v>
      </c>
      <c r="C321" s="1" t="s">
        <v>202</v>
      </c>
    </row>
    <row r="322" spans="1:3">
      <c r="A322" s="1">
        <v>321</v>
      </c>
      <c r="B322" s="1" t="s">
        <v>40</v>
      </c>
      <c r="C322" s="1" t="s">
        <v>40</v>
      </c>
    </row>
    <row r="323" spans="1:3">
      <c r="A323" s="1">
        <v>322</v>
      </c>
      <c r="B323" s="1" t="s">
        <v>40</v>
      </c>
      <c r="C323" s="1" t="s">
        <v>40</v>
      </c>
    </row>
    <row r="324" spans="1:3">
      <c r="A324" s="1">
        <v>323</v>
      </c>
      <c r="B324" s="1" t="s">
        <v>34</v>
      </c>
      <c r="C324" s="1" t="s">
        <v>34</v>
      </c>
    </row>
    <row r="325" spans="1:3">
      <c r="A325" s="1">
        <v>324</v>
      </c>
      <c r="B325" s="1" t="s">
        <v>202</v>
      </c>
      <c r="C325" s="1" t="s">
        <v>202</v>
      </c>
    </row>
    <row r="326" spans="1:3">
      <c r="A326" s="1">
        <v>325</v>
      </c>
      <c r="B326" s="1" t="s">
        <v>202</v>
      </c>
      <c r="C326" s="1" t="s">
        <v>34</v>
      </c>
    </row>
    <row r="327" spans="1:3">
      <c r="A327" s="1">
        <v>326</v>
      </c>
      <c r="B327" s="1" t="s">
        <v>34</v>
      </c>
      <c r="C327" s="1" t="s">
        <v>34</v>
      </c>
    </row>
    <row r="328" spans="1:3">
      <c r="A328" s="1">
        <v>327</v>
      </c>
      <c r="B328" s="1" t="s">
        <v>34</v>
      </c>
      <c r="C328" s="1" t="s">
        <v>34</v>
      </c>
    </row>
    <row r="329" spans="1:3">
      <c r="A329" s="1">
        <v>328</v>
      </c>
      <c r="B329" s="1" t="s">
        <v>34</v>
      </c>
      <c r="C329" s="1" t="s">
        <v>34</v>
      </c>
    </row>
    <row r="330" spans="1:3">
      <c r="A330" s="1">
        <v>329</v>
      </c>
      <c r="B330" s="1" t="s">
        <v>202</v>
      </c>
      <c r="C330" s="1" t="s">
        <v>202</v>
      </c>
    </row>
    <row r="331" spans="1:3">
      <c r="A331" s="1">
        <v>330</v>
      </c>
      <c r="B331" s="1" t="s">
        <v>202</v>
      </c>
      <c r="C331" s="1" t="s">
        <v>202</v>
      </c>
    </row>
    <row r="332" spans="1:3">
      <c r="A332" s="1">
        <v>331</v>
      </c>
      <c r="B332" s="1" t="s">
        <v>202</v>
      </c>
      <c r="C332" s="1" t="s">
        <v>34</v>
      </c>
    </row>
    <row r="333" spans="1:3">
      <c r="A333" s="1">
        <v>332</v>
      </c>
      <c r="B333" s="1" t="s">
        <v>202</v>
      </c>
      <c r="C333" s="1" t="s">
        <v>34</v>
      </c>
    </row>
    <row r="334" spans="1:3">
      <c r="A334" s="1">
        <v>333</v>
      </c>
      <c r="B334" s="1" t="s">
        <v>40</v>
      </c>
      <c r="C334" s="1" t="s">
        <v>40</v>
      </c>
    </row>
    <row r="335" spans="1:3">
      <c r="A335" s="1">
        <v>334</v>
      </c>
      <c r="B335" s="1" t="s">
        <v>202</v>
      </c>
      <c r="C335" s="1" t="s">
        <v>202</v>
      </c>
    </row>
    <row r="336" spans="1:3">
      <c r="A336" s="1">
        <v>335</v>
      </c>
      <c r="B336" s="1" t="s">
        <v>40</v>
      </c>
      <c r="C336" s="1" t="s">
        <v>40</v>
      </c>
    </row>
    <row r="337" spans="1:3">
      <c r="A337" s="1">
        <v>336</v>
      </c>
      <c r="B337" s="1" t="s">
        <v>34</v>
      </c>
      <c r="C337" s="1" t="s">
        <v>34</v>
      </c>
    </row>
    <row r="338" spans="1:3">
      <c r="A338" s="1">
        <v>337</v>
      </c>
      <c r="B338" s="1" t="s">
        <v>34</v>
      </c>
      <c r="C338" s="1" t="s">
        <v>34</v>
      </c>
    </row>
    <row r="339" spans="1:3">
      <c r="A339" s="1">
        <v>338</v>
      </c>
      <c r="B339" s="1" t="s">
        <v>40</v>
      </c>
      <c r="C339" s="1" t="s">
        <v>40</v>
      </c>
    </row>
    <row r="340" spans="1:3">
      <c r="A340" s="1">
        <v>339</v>
      </c>
      <c r="B340" s="1" t="s">
        <v>202</v>
      </c>
      <c r="C340" s="1" t="s">
        <v>40</v>
      </c>
    </row>
    <row r="341" spans="1:3">
      <c r="A341" s="1">
        <v>340</v>
      </c>
      <c r="B341" s="1" t="s">
        <v>202</v>
      </c>
      <c r="C341" s="1" t="s">
        <v>202</v>
      </c>
    </row>
    <row r="342" spans="1:3">
      <c r="A342" s="1">
        <v>341</v>
      </c>
      <c r="B342" s="1" t="s">
        <v>202</v>
      </c>
      <c r="C342" s="1" t="s">
        <v>40</v>
      </c>
    </row>
    <row r="343" spans="1:3">
      <c r="A343" s="1">
        <v>342</v>
      </c>
      <c r="B343" s="1" t="s">
        <v>202</v>
      </c>
      <c r="C343" s="1" t="s">
        <v>202</v>
      </c>
    </row>
    <row r="344" spans="1:3">
      <c r="A344" s="1">
        <v>343</v>
      </c>
      <c r="B344" s="1" t="s">
        <v>202</v>
      </c>
      <c r="C344" s="1" t="s">
        <v>34</v>
      </c>
    </row>
    <row r="345" spans="1:3">
      <c r="A345" s="1">
        <v>344</v>
      </c>
      <c r="B345" s="1" t="s">
        <v>202</v>
      </c>
      <c r="C345" s="1" t="s">
        <v>202</v>
      </c>
    </row>
    <row r="346" spans="1:3">
      <c r="A346" s="1">
        <v>345</v>
      </c>
      <c r="B346" s="1" t="s">
        <v>34</v>
      </c>
      <c r="C346" s="1" t="s">
        <v>34</v>
      </c>
    </row>
    <row r="347" spans="1:3">
      <c r="A347" s="1">
        <v>346</v>
      </c>
      <c r="B347" s="1" t="s">
        <v>34</v>
      </c>
      <c r="C347" s="1" t="s">
        <v>34</v>
      </c>
    </row>
    <row r="348" spans="1:3">
      <c r="A348" s="1">
        <v>347</v>
      </c>
      <c r="B348" s="1" t="s">
        <v>34</v>
      </c>
      <c r="C348" s="1" t="s">
        <v>34</v>
      </c>
    </row>
    <row r="349" spans="1:3">
      <c r="A349" s="1">
        <v>348</v>
      </c>
      <c r="B349" s="1" t="s">
        <v>202</v>
      </c>
      <c r="C349" s="1" t="s">
        <v>202</v>
      </c>
    </row>
    <row r="350" spans="1:3">
      <c r="A350" s="1">
        <v>349</v>
      </c>
      <c r="B350" s="1" t="s">
        <v>34</v>
      </c>
      <c r="C350" s="1" t="s">
        <v>34</v>
      </c>
    </row>
    <row r="351" spans="1:3">
      <c r="A351" s="1">
        <v>350</v>
      </c>
      <c r="B351" s="1" t="s">
        <v>34</v>
      </c>
      <c r="C351" s="1" t="s">
        <v>202</v>
      </c>
    </row>
    <row r="352" spans="1:3">
      <c r="A352" s="1">
        <v>351</v>
      </c>
      <c r="B352" s="1" t="s">
        <v>202</v>
      </c>
      <c r="C352" s="1" t="s">
        <v>34</v>
      </c>
    </row>
    <row r="353" spans="1:3">
      <c r="A353" s="1">
        <v>352</v>
      </c>
      <c r="B353" s="1" t="s">
        <v>34</v>
      </c>
      <c r="C353" s="1" t="s">
        <v>34</v>
      </c>
    </row>
    <row r="354" spans="1:3">
      <c r="A354" s="1">
        <v>353</v>
      </c>
      <c r="B354" s="1" t="s">
        <v>34</v>
      </c>
      <c r="C354" s="1" t="s">
        <v>34</v>
      </c>
    </row>
    <row r="355" spans="1:3">
      <c r="A355" s="1">
        <v>354</v>
      </c>
      <c r="B355" s="1" t="s">
        <v>40</v>
      </c>
      <c r="C355" s="1" t="s">
        <v>40</v>
      </c>
    </row>
    <row r="356" spans="1:3">
      <c r="A356" s="1">
        <v>355</v>
      </c>
      <c r="B356" s="1" t="s">
        <v>34</v>
      </c>
      <c r="C356" s="1" t="s">
        <v>34</v>
      </c>
    </row>
    <row r="357" spans="1:3">
      <c r="A357" s="1">
        <v>356</v>
      </c>
      <c r="B357" s="1" t="s">
        <v>40</v>
      </c>
      <c r="C357" s="1" t="s">
        <v>40</v>
      </c>
    </row>
    <row r="358" spans="1:3">
      <c r="A358" s="1">
        <v>357</v>
      </c>
      <c r="B358" s="1" t="s">
        <v>34</v>
      </c>
      <c r="C358" s="1" t="s">
        <v>34</v>
      </c>
    </row>
    <row r="359" spans="1:3">
      <c r="A359" s="1">
        <v>358</v>
      </c>
      <c r="B359" s="1" t="s">
        <v>202</v>
      </c>
      <c r="C359" s="1" t="s">
        <v>34</v>
      </c>
    </row>
    <row r="360" spans="1:3">
      <c r="A360" s="1">
        <v>359</v>
      </c>
      <c r="B360" s="1" t="s">
        <v>34</v>
      </c>
      <c r="C360" s="1" t="s">
        <v>34</v>
      </c>
    </row>
    <row r="361" spans="1:3">
      <c r="A361" s="1">
        <v>360</v>
      </c>
      <c r="B361" s="1" t="s">
        <v>40</v>
      </c>
      <c r="C361" s="1" t="s">
        <v>40</v>
      </c>
    </row>
    <row r="362" spans="1:3">
      <c r="A362" s="1">
        <v>361</v>
      </c>
      <c r="B362" s="1" t="s">
        <v>202</v>
      </c>
      <c r="C362" s="1" t="s">
        <v>202</v>
      </c>
    </row>
    <row r="363" spans="1:3">
      <c r="A363" s="1">
        <v>362</v>
      </c>
      <c r="B363" s="1" t="s">
        <v>34</v>
      </c>
      <c r="C363" s="1" t="s">
        <v>34</v>
      </c>
    </row>
    <row r="364" spans="1:3">
      <c r="A364" s="1">
        <v>363</v>
      </c>
      <c r="B364" s="1" t="s">
        <v>202</v>
      </c>
      <c r="C364" s="1" t="s">
        <v>202</v>
      </c>
    </row>
    <row r="365" spans="1:3">
      <c r="A365" s="1">
        <v>364</v>
      </c>
      <c r="B365" s="1" t="s">
        <v>34</v>
      </c>
      <c r="C365" s="1" t="s">
        <v>34</v>
      </c>
    </row>
    <row r="366" spans="1:3">
      <c r="A366" s="1">
        <v>365</v>
      </c>
      <c r="B366" s="1" t="s">
        <v>202</v>
      </c>
      <c r="C366" s="1" t="s">
        <v>202</v>
      </c>
    </row>
    <row r="367" spans="1:3">
      <c r="A367" s="1">
        <v>366</v>
      </c>
      <c r="B367" s="1" t="s">
        <v>34</v>
      </c>
      <c r="C367" s="1" t="s">
        <v>34</v>
      </c>
    </row>
    <row r="368" spans="1:3">
      <c r="A368" s="1">
        <v>367</v>
      </c>
      <c r="B368" s="1" t="s">
        <v>34</v>
      </c>
      <c r="C368" s="1" t="s">
        <v>34</v>
      </c>
    </row>
    <row r="369" spans="1:3">
      <c r="A369" s="1">
        <v>368</v>
      </c>
      <c r="B369" s="1" t="s">
        <v>40</v>
      </c>
      <c r="C369" s="1" t="s">
        <v>40</v>
      </c>
    </row>
    <row r="370" spans="1:3">
      <c r="A370" s="1">
        <v>369</v>
      </c>
      <c r="B370" s="1" t="s">
        <v>202</v>
      </c>
      <c r="C370" s="1" t="s">
        <v>40</v>
      </c>
    </row>
    <row r="371" spans="1:3">
      <c r="A371" s="1">
        <v>370</v>
      </c>
      <c r="B371" s="1" t="s">
        <v>202</v>
      </c>
      <c r="C371" s="1" t="s">
        <v>202</v>
      </c>
    </row>
    <row r="372" spans="1:3">
      <c r="A372" s="1">
        <v>371</v>
      </c>
      <c r="B372" s="1" t="s">
        <v>202</v>
      </c>
      <c r="C372" s="1" t="s">
        <v>34</v>
      </c>
    </row>
    <row r="373" spans="1:3">
      <c r="A373" s="1">
        <v>372</v>
      </c>
      <c r="B373" s="1" t="s">
        <v>34</v>
      </c>
      <c r="C373" s="1" t="s">
        <v>34</v>
      </c>
    </row>
    <row r="374" spans="1:3">
      <c r="A374" s="1">
        <v>373</v>
      </c>
      <c r="B374" s="1" t="s">
        <v>34</v>
      </c>
      <c r="C374" s="1" t="s">
        <v>34</v>
      </c>
    </row>
    <row r="375" spans="1:3">
      <c r="A375" s="1">
        <v>374</v>
      </c>
      <c r="B375" s="1" t="s">
        <v>202</v>
      </c>
      <c r="C375" s="1" t="s">
        <v>202</v>
      </c>
    </row>
    <row r="376" spans="1:3">
      <c r="A376" s="1">
        <v>375</v>
      </c>
      <c r="B376" s="1" t="s">
        <v>40</v>
      </c>
      <c r="C376" s="1" t="s">
        <v>40</v>
      </c>
    </row>
    <row r="377" spans="1:3">
      <c r="A377" s="1">
        <v>376</v>
      </c>
      <c r="B377" s="1" t="s">
        <v>40</v>
      </c>
      <c r="C377" s="1" t="s">
        <v>40</v>
      </c>
    </row>
    <row r="378" spans="1:3">
      <c r="A378" s="1">
        <v>377</v>
      </c>
      <c r="B378" s="1" t="s">
        <v>34</v>
      </c>
      <c r="C378" s="1" t="s">
        <v>34</v>
      </c>
    </row>
    <row r="379" spans="1:3">
      <c r="A379" s="1">
        <v>378</v>
      </c>
      <c r="B379" s="1" t="s">
        <v>34</v>
      </c>
      <c r="C379" s="1" t="s">
        <v>34</v>
      </c>
    </row>
    <row r="380" spans="1:3">
      <c r="A380" s="1">
        <v>379</v>
      </c>
      <c r="B380" s="1" t="s">
        <v>40</v>
      </c>
      <c r="C380" s="1" t="s">
        <v>40</v>
      </c>
    </row>
    <row r="381" spans="1:3">
      <c r="A381" s="1">
        <v>380</v>
      </c>
      <c r="B381" s="1" t="s">
        <v>34</v>
      </c>
      <c r="C381" s="1" t="s">
        <v>34</v>
      </c>
    </row>
    <row r="382" spans="1:3">
      <c r="A382" s="1">
        <v>381</v>
      </c>
      <c r="B382" s="1" t="s">
        <v>34</v>
      </c>
      <c r="C382" s="1" t="s">
        <v>34</v>
      </c>
    </row>
    <row r="383" spans="1:3">
      <c r="A383" s="1">
        <v>382</v>
      </c>
      <c r="B383" s="1" t="s">
        <v>40</v>
      </c>
      <c r="C383" s="1" t="s">
        <v>40</v>
      </c>
    </row>
    <row r="384" spans="1:3">
      <c r="A384" s="1">
        <v>383</v>
      </c>
      <c r="B384" s="1" t="s">
        <v>202</v>
      </c>
      <c r="C384" s="1" t="s">
        <v>202</v>
      </c>
    </row>
    <row r="385" spans="1:3">
      <c r="A385" s="1">
        <v>384</v>
      </c>
      <c r="B385" s="1" t="s">
        <v>202</v>
      </c>
      <c r="C385" s="1" t="s">
        <v>202</v>
      </c>
    </row>
    <row r="386" spans="1:3">
      <c r="A386" s="1">
        <v>385</v>
      </c>
      <c r="B386" s="1" t="s">
        <v>34</v>
      </c>
      <c r="C386" s="1" t="s">
        <v>34</v>
      </c>
    </row>
    <row r="387" spans="1:3">
      <c r="A387" s="1">
        <v>386</v>
      </c>
      <c r="B387" s="1" t="s">
        <v>34</v>
      </c>
      <c r="C387" s="1" t="s">
        <v>34</v>
      </c>
    </row>
    <row r="388" spans="1:3">
      <c r="A388" s="1">
        <v>387</v>
      </c>
      <c r="B388" s="1" t="s">
        <v>202</v>
      </c>
      <c r="C388" s="1" t="s">
        <v>34</v>
      </c>
    </row>
    <row r="389" spans="1:3">
      <c r="A389" s="1">
        <v>388</v>
      </c>
      <c r="B389" s="1" t="s">
        <v>202</v>
      </c>
      <c r="C389" s="1" t="s">
        <v>202</v>
      </c>
    </row>
    <row r="390" spans="1:3">
      <c r="A390" s="1">
        <v>389</v>
      </c>
      <c r="B390" s="1" t="s">
        <v>34</v>
      </c>
      <c r="C390" s="1" t="s">
        <v>34</v>
      </c>
    </row>
    <row r="391" spans="1:3">
      <c r="A391" s="1">
        <v>390</v>
      </c>
      <c r="B391" s="1" t="s">
        <v>34</v>
      </c>
      <c r="C391" s="1" t="s">
        <v>34</v>
      </c>
    </row>
    <row r="392" spans="1:3">
      <c r="A392" s="1">
        <v>391</v>
      </c>
      <c r="B392" s="1" t="s">
        <v>34</v>
      </c>
      <c r="C392" s="1" t="s">
        <v>34</v>
      </c>
    </row>
    <row r="393" spans="1:3">
      <c r="A393" s="1">
        <v>392</v>
      </c>
      <c r="B393" s="1" t="s">
        <v>202</v>
      </c>
      <c r="C393" s="1" t="s">
        <v>202</v>
      </c>
    </row>
    <row r="394" spans="1:3">
      <c r="A394" s="1">
        <v>393</v>
      </c>
      <c r="B394" s="1" t="s">
        <v>40</v>
      </c>
      <c r="C394" s="1" t="s">
        <v>40</v>
      </c>
    </row>
    <row r="395" spans="1:3">
      <c r="A395" s="1">
        <v>394</v>
      </c>
      <c r="B395" s="1" t="s">
        <v>34</v>
      </c>
      <c r="C395" s="1" t="s">
        <v>34</v>
      </c>
    </row>
    <row r="396" spans="1:3">
      <c r="A396" s="1">
        <v>395</v>
      </c>
      <c r="B396" s="1" t="s">
        <v>34</v>
      </c>
      <c r="C396" s="1" t="s">
        <v>34</v>
      </c>
    </row>
    <row r="397" spans="1:3">
      <c r="A397" s="1">
        <v>396</v>
      </c>
      <c r="B397" s="1" t="s">
        <v>40</v>
      </c>
      <c r="C397" s="1" t="s">
        <v>40</v>
      </c>
    </row>
    <row r="398" spans="1:3">
      <c r="A398" s="1">
        <v>397</v>
      </c>
      <c r="B398" s="1" t="s">
        <v>202</v>
      </c>
      <c r="C398" s="1" t="s">
        <v>202</v>
      </c>
    </row>
    <row r="399" spans="1:3">
      <c r="A399" s="1">
        <v>398</v>
      </c>
      <c r="B399" s="1" t="s">
        <v>202</v>
      </c>
      <c r="C399" s="1" t="s">
        <v>202</v>
      </c>
    </row>
    <row r="400" spans="1:3">
      <c r="A400" s="1">
        <v>399</v>
      </c>
      <c r="B400" s="1" t="s">
        <v>202</v>
      </c>
      <c r="C400" s="1" t="s">
        <v>40</v>
      </c>
    </row>
    <row r="401" spans="1:3">
      <c r="A401" s="1">
        <v>400</v>
      </c>
      <c r="B401" s="1" t="s">
        <v>34</v>
      </c>
      <c r="C401" s="1" t="s">
        <v>34</v>
      </c>
    </row>
    <row r="402" spans="1:3">
      <c r="A402" s="1">
        <v>401</v>
      </c>
      <c r="B402" s="1" t="s">
        <v>34</v>
      </c>
      <c r="C402" s="1" t="s">
        <v>34</v>
      </c>
    </row>
    <row r="403" spans="1:3">
      <c r="A403" s="1">
        <v>402</v>
      </c>
      <c r="B403" s="1" t="s">
        <v>202</v>
      </c>
      <c r="C403" s="1" t="s">
        <v>202</v>
      </c>
    </row>
    <row r="404" spans="1:3">
      <c r="A404" s="1">
        <v>403</v>
      </c>
      <c r="B404" s="1" t="s">
        <v>202</v>
      </c>
      <c r="C404" s="1" t="s">
        <v>202</v>
      </c>
    </row>
    <row r="405" spans="1:3">
      <c r="A405" s="1">
        <v>404</v>
      </c>
      <c r="B405" s="1" t="s">
        <v>202</v>
      </c>
      <c r="C405" s="1" t="s">
        <v>202</v>
      </c>
    </row>
    <row r="406" spans="1:3">
      <c r="A406" s="1">
        <v>405</v>
      </c>
      <c r="B406" s="1" t="s">
        <v>202</v>
      </c>
      <c r="C406" s="1" t="s">
        <v>202</v>
      </c>
    </row>
    <row r="407" spans="1:3">
      <c r="A407" s="1">
        <v>406</v>
      </c>
      <c r="B407" s="1" t="s">
        <v>202</v>
      </c>
      <c r="C407" s="1" t="s">
        <v>202</v>
      </c>
    </row>
    <row r="408" spans="1:3">
      <c r="A408" s="1">
        <v>407</v>
      </c>
      <c r="B408" s="1" t="s">
        <v>34</v>
      </c>
      <c r="C408" s="1" t="s">
        <v>34</v>
      </c>
    </row>
    <row r="409" spans="1:3">
      <c r="A409" s="1">
        <v>408</v>
      </c>
      <c r="B409" s="1" t="s">
        <v>202</v>
      </c>
      <c r="C409" s="1" t="s">
        <v>202</v>
      </c>
    </row>
    <row r="410" spans="1:3">
      <c r="A410" s="1">
        <v>409</v>
      </c>
      <c r="B410" s="1" t="s">
        <v>34</v>
      </c>
      <c r="C410" s="1" t="s">
        <v>34</v>
      </c>
    </row>
    <row r="411" spans="1:3">
      <c r="A411" s="1">
        <v>410</v>
      </c>
      <c r="B411" s="1" t="s">
        <v>34</v>
      </c>
      <c r="C411" s="1" t="s">
        <v>34</v>
      </c>
    </row>
    <row r="412" spans="1:3">
      <c r="A412" s="1">
        <v>411</v>
      </c>
      <c r="B412" s="1" t="s">
        <v>202</v>
      </c>
      <c r="C412" s="1" t="s">
        <v>202</v>
      </c>
    </row>
    <row r="413" spans="1:3">
      <c r="A413" s="1">
        <v>412</v>
      </c>
      <c r="B413" s="1" t="s">
        <v>34</v>
      </c>
      <c r="C413" s="1" t="s">
        <v>34</v>
      </c>
    </row>
    <row r="414" spans="1:3">
      <c r="A414" s="1">
        <v>413</v>
      </c>
      <c r="B414" s="1" t="s">
        <v>34</v>
      </c>
      <c r="C414" s="1" t="s">
        <v>34</v>
      </c>
    </row>
    <row r="415" spans="1:3">
      <c r="A415" s="1">
        <v>414</v>
      </c>
      <c r="B415" s="1" t="s">
        <v>34</v>
      </c>
      <c r="C415" s="1" t="s">
        <v>34</v>
      </c>
    </row>
    <row r="416" spans="1:3">
      <c r="A416" s="1">
        <v>415</v>
      </c>
      <c r="B416" s="1" t="s">
        <v>40</v>
      </c>
      <c r="C416" s="1" t="s">
        <v>40</v>
      </c>
    </row>
    <row r="417" spans="1:3">
      <c r="A417" s="1">
        <v>416</v>
      </c>
      <c r="B417" s="1" t="s">
        <v>34</v>
      </c>
      <c r="C417" s="1" t="s">
        <v>34</v>
      </c>
    </row>
    <row r="418" spans="1:3">
      <c r="A418" s="1">
        <v>417</v>
      </c>
      <c r="B418" s="1" t="s">
        <v>202</v>
      </c>
      <c r="C418" s="1" t="s">
        <v>40</v>
      </c>
    </row>
    <row r="419" spans="1:3">
      <c r="A419" s="1">
        <v>418</v>
      </c>
      <c r="B419" s="1" t="s">
        <v>40</v>
      </c>
      <c r="C419" s="1" t="s">
        <v>40</v>
      </c>
    </row>
    <row r="420" spans="1:3">
      <c r="A420" s="1">
        <v>419</v>
      </c>
      <c r="B420" s="1" t="s">
        <v>34</v>
      </c>
      <c r="C420" s="1" t="s">
        <v>34</v>
      </c>
    </row>
    <row r="421" spans="1:3">
      <c r="A421" s="1">
        <v>420</v>
      </c>
      <c r="B421" s="1" t="s">
        <v>202</v>
      </c>
      <c r="C421" s="1" t="s">
        <v>202</v>
      </c>
    </row>
    <row r="422" spans="1:3">
      <c r="A422" s="1">
        <v>421</v>
      </c>
      <c r="B422" s="1" t="s">
        <v>34</v>
      </c>
      <c r="C422" s="1" t="s">
        <v>34</v>
      </c>
    </row>
    <row r="423" spans="1:3">
      <c r="A423" s="1">
        <v>422</v>
      </c>
      <c r="B423" s="1" t="s">
        <v>34</v>
      </c>
      <c r="C423" s="1" t="s">
        <v>34</v>
      </c>
    </row>
    <row r="424" spans="1:3">
      <c r="A424" s="1">
        <v>423</v>
      </c>
      <c r="B424" s="1" t="s">
        <v>34</v>
      </c>
      <c r="C424" s="1" t="s">
        <v>34</v>
      </c>
    </row>
    <row r="425" spans="1:3">
      <c r="A425" s="1">
        <v>424</v>
      </c>
      <c r="B425" s="1" t="s">
        <v>34</v>
      </c>
      <c r="C425" s="1" t="s">
        <v>34</v>
      </c>
    </row>
    <row r="426" spans="1:3">
      <c r="A426" s="1">
        <v>425</v>
      </c>
      <c r="B426" s="1" t="s">
        <v>34</v>
      </c>
      <c r="C426" s="1" t="s">
        <v>34</v>
      </c>
    </row>
    <row r="427" spans="1:3">
      <c r="A427" s="1">
        <v>426</v>
      </c>
      <c r="B427" s="1" t="s">
        <v>34</v>
      </c>
      <c r="C427" s="1" t="s">
        <v>34</v>
      </c>
    </row>
    <row r="428" spans="1:3">
      <c r="A428" s="1">
        <v>427</v>
      </c>
      <c r="B428" s="1" t="s">
        <v>34</v>
      </c>
      <c r="C428" s="1" t="s">
        <v>34</v>
      </c>
    </row>
    <row r="429" spans="1:3">
      <c r="A429" s="1">
        <v>428</v>
      </c>
      <c r="B429" s="1" t="s">
        <v>34</v>
      </c>
      <c r="C429" s="1" t="s">
        <v>34</v>
      </c>
    </row>
    <row r="430" spans="1:3">
      <c r="A430" s="1">
        <v>429</v>
      </c>
      <c r="B430" s="1" t="s">
        <v>34</v>
      </c>
      <c r="C430" s="1" t="s">
        <v>34</v>
      </c>
    </row>
    <row r="431" spans="1:3">
      <c r="A431" s="1">
        <v>430</v>
      </c>
      <c r="B431" s="1" t="s">
        <v>202</v>
      </c>
      <c r="C431" s="1" t="s">
        <v>202</v>
      </c>
    </row>
    <row r="432" spans="1:3">
      <c r="A432" s="1">
        <v>431</v>
      </c>
      <c r="B432" s="1" t="s">
        <v>34</v>
      </c>
      <c r="C432" s="1" t="s">
        <v>34</v>
      </c>
    </row>
    <row r="433" spans="1:3">
      <c r="A433" s="1">
        <v>432</v>
      </c>
      <c r="B433" s="1" t="s">
        <v>40</v>
      </c>
      <c r="C433" s="1" t="s">
        <v>40</v>
      </c>
    </row>
    <row r="434" spans="1:3">
      <c r="A434" s="1">
        <v>433</v>
      </c>
      <c r="B434" s="1" t="s">
        <v>202</v>
      </c>
      <c r="C434" s="1" t="s">
        <v>202</v>
      </c>
    </row>
    <row r="435" spans="1:3">
      <c r="A435" s="1">
        <v>434</v>
      </c>
      <c r="B435" s="1" t="s">
        <v>34</v>
      </c>
      <c r="C435" s="1" t="s">
        <v>34</v>
      </c>
    </row>
    <row r="436" spans="1:3">
      <c r="A436" s="1">
        <v>435</v>
      </c>
      <c r="B436" s="1" t="s">
        <v>202</v>
      </c>
      <c r="C436" s="1" t="s">
        <v>202</v>
      </c>
    </row>
    <row r="437" spans="1:3">
      <c r="A437" s="1">
        <v>436</v>
      </c>
      <c r="B437" s="1" t="s">
        <v>34</v>
      </c>
      <c r="C437" s="1" t="s">
        <v>34</v>
      </c>
    </row>
    <row r="438" spans="1:3">
      <c r="A438" s="1">
        <v>437</v>
      </c>
      <c r="B438" s="1" t="s">
        <v>34</v>
      </c>
      <c r="C438" s="1" t="s">
        <v>34</v>
      </c>
    </row>
    <row r="439" spans="1:3">
      <c r="A439" s="1">
        <v>438</v>
      </c>
      <c r="B439" s="1" t="s">
        <v>34</v>
      </c>
      <c r="C439" s="1" t="s">
        <v>34</v>
      </c>
    </row>
    <row r="440" spans="1:3">
      <c r="A440" s="1">
        <v>439</v>
      </c>
      <c r="B440" s="1" t="s">
        <v>40</v>
      </c>
      <c r="C440" s="1" t="s">
        <v>40</v>
      </c>
    </row>
    <row r="441" spans="1:3">
      <c r="A441" s="1">
        <v>440</v>
      </c>
      <c r="B441" s="1" t="s">
        <v>202</v>
      </c>
      <c r="C441" s="1" t="s">
        <v>202</v>
      </c>
    </row>
    <row r="442" spans="1:3">
      <c r="A442" s="1">
        <v>441</v>
      </c>
      <c r="B442" s="1" t="s">
        <v>34</v>
      </c>
      <c r="C442" s="1" t="s">
        <v>34</v>
      </c>
    </row>
    <row r="443" spans="1:3">
      <c r="A443" s="1">
        <v>442</v>
      </c>
      <c r="B443" s="1" t="s">
        <v>40</v>
      </c>
      <c r="C443" s="1" t="s">
        <v>40</v>
      </c>
    </row>
    <row r="444" spans="1:3">
      <c r="A444" s="1">
        <v>443</v>
      </c>
      <c r="B444" s="1" t="s">
        <v>202</v>
      </c>
      <c r="C444" s="1" t="s">
        <v>34</v>
      </c>
    </row>
    <row r="445" spans="1:3">
      <c r="A445" s="1">
        <v>444</v>
      </c>
      <c r="B445" s="1" t="s">
        <v>202</v>
      </c>
      <c r="C445" s="1" t="s">
        <v>202</v>
      </c>
    </row>
    <row r="446" spans="1:3">
      <c r="A446" s="1">
        <v>445</v>
      </c>
      <c r="B446" s="1" t="s">
        <v>202</v>
      </c>
      <c r="C446" s="1" t="s">
        <v>202</v>
      </c>
    </row>
    <row r="447" spans="1:3">
      <c r="A447" s="1">
        <v>446</v>
      </c>
      <c r="B447" s="1" t="s">
        <v>34</v>
      </c>
      <c r="C447" s="1" t="s">
        <v>34</v>
      </c>
    </row>
    <row r="448" spans="1:3">
      <c r="A448" s="1">
        <v>447</v>
      </c>
      <c r="B448" s="1" t="s">
        <v>40</v>
      </c>
      <c r="C448" s="1" t="s">
        <v>40</v>
      </c>
    </row>
    <row r="449" spans="1:3">
      <c r="A449" s="1">
        <v>448</v>
      </c>
      <c r="B449" s="1" t="s">
        <v>34</v>
      </c>
      <c r="C449" s="1" t="s">
        <v>34</v>
      </c>
    </row>
    <row r="450" spans="1:3">
      <c r="A450" s="1">
        <v>449</v>
      </c>
      <c r="B450" s="1" t="s">
        <v>34</v>
      </c>
      <c r="C450" s="1" t="s">
        <v>34</v>
      </c>
    </row>
    <row r="451" spans="1:3">
      <c r="A451" s="1">
        <v>450</v>
      </c>
      <c r="B451" s="1" t="s">
        <v>202</v>
      </c>
      <c r="C451" s="1" t="s">
        <v>202</v>
      </c>
    </row>
    <row r="452" spans="1:3">
      <c r="A452" s="1">
        <v>451</v>
      </c>
      <c r="B452" s="1" t="s">
        <v>34</v>
      </c>
      <c r="C452" s="1" t="s">
        <v>34</v>
      </c>
    </row>
    <row r="453" spans="1:3">
      <c r="A453" s="1">
        <v>452</v>
      </c>
      <c r="B453" s="1" t="s">
        <v>34</v>
      </c>
      <c r="C453" s="1" t="s">
        <v>34</v>
      </c>
    </row>
    <row r="454" spans="1:3">
      <c r="A454" s="1">
        <v>453</v>
      </c>
      <c r="B454" s="1" t="s">
        <v>34</v>
      </c>
      <c r="C454" s="1" t="s">
        <v>34</v>
      </c>
    </row>
    <row r="455" spans="1:3">
      <c r="A455" s="1">
        <v>454</v>
      </c>
      <c r="B455" s="1" t="s">
        <v>34</v>
      </c>
      <c r="C455" s="1" t="s">
        <v>34</v>
      </c>
    </row>
    <row r="456" spans="1:3">
      <c r="A456" s="1">
        <v>455</v>
      </c>
      <c r="B456" s="1" t="s">
        <v>40</v>
      </c>
      <c r="C456" s="1" t="s">
        <v>40</v>
      </c>
    </row>
    <row r="457" spans="1:3">
      <c r="A457" s="1">
        <v>456</v>
      </c>
      <c r="B457" s="1" t="s">
        <v>34</v>
      </c>
      <c r="C457" s="1" t="s">
        <v>34</v>
      </c>
    </row>
    <row r="458" spans="1:3">
      <c r="A458" s="1">
        <v>457</v>
      </c>
      <c r="B458" s="1" t="s">
        <v>202</v>
      </c>
      <c r="C458" s="1" t="s">
        <v>202</v>
      </c>
    </row>
    <row r="459" spans="1:3">
      <c r="A459" s="1">
        <v>458</v>
      </c>
      <c r="B459" s="1" t="s">
        <v>34</v>
      </c>
      <c r="C459" s="1" t="s">
        <v>34</v>
      </c>
    </row>
    <row r="460" spans="1:3">
      <c r="A460" s="1">
        <v>459</v>
      </c>
      <c r="B460" s="1" t="s">
        <v>40</v>
      </c>
      <c r="C460" s="1" t="s">
        <v>40</v>
      </c>
    </row>
    <row r="461" spans="1:3">
      <c r="A461" s="1">
        <v>460</v>
      </c>
      <c r="B461" s="1" t="s">
        <v>34</v>
      </c>
      <c r="C461" s="1" t="s">
        <v>34</v>
      </c>
    </row>
    <row r="462" spans="1:3">
      <c r="A462" s="1">
        <v>461</v>
      </c>
      <c r="B462" s="1" t="s">
        <v>202</v>
      </c>
      <c r="C462" s="1" t="s">
        <v>202</v>
      </c>
    </row>
    <row r="463" spans="1:3">
      <c r="A463" s="1">
        <v>462</v>
      </c>
      <c r="B463" s="1" t="s">
        <v>40</v>
      </c>
      <c r="C463" s="1" t="s">
        <v>40</v>
      </c>
    </row>
    <row r="464" spans="1:3">
      <c r="A464" s="1">
        <v>463</v>
      </c>
      <c r="B464" s="1" t="s">
        <v>202</v>
      </c>
      <c r="C464" s="1" t="s">
        <v>202</v>
      </c>
    </row>
    <row r="465" spans="1:3">
      <c r="A465" s="1">
        <v>464</v>
      </c>
      <c r="B465" s="1" t="s">
        <v>34</v>
      </c>
      <c r="C465" s="1" t="s">
        <v>34</v>
      </c>
    </row>
    <row r="466" spans="1:3">
      <c r="A466" s="1">
        <v>465</v>
      </c>
      <c r="B466" s="1" t="s">
        <v>34</v>
      </c>
      <c r="C466" s="1" t="s">
        <v>34</v>
      </c>
    </row>
    <row r="467" spans="1:3">
      <c r="A467" s="1">
        <v>466</v>
      </c>
      <c r="B467" s="1" t="s">
        <v>202</v>
      </c>
      <c r="C467" s="1" t="s">
        <v>202</v>
      </c>
    </row>
    <row r="468" spans="1:3">
      <c r="A468" s="1">
        <v>467</v>
      </c>
      <c r="B468" s="1" t="s">
        <v>40</v>
      </c>
      <c r="C468" s="1" t="s">
        <v>40</v>
      </c>
    </row>
    <row r="469" spans="1:3">
      <c r="A469" s="1">
        <v>468</v>
      </c>
      <c r="B469" s="1" t="s">
        <v>202</v>
      </c>
      <c r="C469" s="1" t="s">
        <v>202</v>
      </c>
    </row>
    <row r="470" spans="1:3">
      <c r="A470" s="1">
        <v>469</v>
      </c>
      <c r="B470" s="1" t="s">
        <v>202</v>
      </c>
      <c r="C470" s="1" t="s">
        <v>34</v>
      </c>
    </row>
    <row r="471" spans="1:3">
      <c r="A471" s="1">
        <v>470</v>
      </c>
      <c r="B471" s="1" t="s">
        <v>34</v>
      </c>
      <c r="C471" s="1" t="s">
        <v>34</v>
      </c>
    </row>
    <row r="472" spans="1:3">
      <c r="A472" s="1">
        <v>471</v>
      </c>
      <c r="B472" s="1" t="s">
        <v>202</v>
      </c>
      <c r="C472" s="1" t="s">
        <v>202</v>
      </c>
    </row>
    <row r="473" spans="1:3">
      <c r="A473" s="1">
        <v>472</v>
      </c>
      <c r="B473" s="1" t="s">
        <v>40</v>
      </c>
      <c r="C473" s="1" t="s">
        <v>40</v>
      </c>
    </row>
    <row r="474" spans="1:3">
      <c r="A474" s="1">
        <v>473</v>
      </c>
      <c r="B474" s="1" t="s">
        <v>40</v>
      </c>
      <c r="C474" s="1" t="s">
        <v>40</v>
      </c>
    </row>
    <row r="475" spans="1:3">
      <c r="A475" s="1">
        <v>474</v>
      </c>
      <c r="B475" s="1" t="s">
        <v>34</v>
      </c>
      <c r="C475" s="1" t="s">
        <v>34</v>
      </c>
    </row>
    <row r="476" spans="1:3">
      <c r="A476" s="1">
        <v>475</v>
      </c>
      <c r="B476" s="1" t="s">
        <v>202</v>
      </c>
      <c r="C476" s="1" t="s">
        <v>202</v>
      </c>
    </row>
    <row r="477" spans="1:3">
      <c r="A477" s="1">
        <v>476</v>
      </c>
      <c r="B477" s="1" t="s">
        <v>40</v>
      </c>
      <c r="C477" s="1" t="s">
        <v>40</v>
      </c>
    </row>
    <row r="478" spans="1:3">
      <c r="A478" s="1">
        <v>477</v>
      </c>
      <c r="B478" s="1" t="s">
        <v>34</v>
      </c>
      <c r="C478" s="1" t="s">
        <v>34</v>
      </c>
    </row>
    <row r="479" spans="1:3">
      <c r="A479" s="1">
        <v>478</v>
      </c>
      <c r="B479" s="1" t="s">
        <v>202</v>
      </c>
      <c r="C479" s="1" t="s">
        <v>202</v>
      </c>
    </row>
    <row r="480" spans="1:3">
      <c r="A480" s="1">
        <v>479</v>
      </c>
      <c r="B480" s="1" t="s">
        <v>34</v>
      </c>
      <c r="C480" s="1" t="s">
        <v>34</v>
      </c>
    </row>
    <row r="481" spans="1:3">
      <c r="A481" s="1">
        <v>480</v>
      </c>
      <c r="B481" s="1" t="s">
        <v>202</v>
      </c>
      <c r="C481" s="1" t="s">
        <v>202</v>
      </c>
    </row>
    <row r="482" spans="1:3">
      <c r="A482" s="1">
        <v>481</v>
      </c>
      <c r="B482" s="1" t="s">
        <v>34</v>
      </c>
      <c r="C482" s="1" t="s">
        <v>34</v>
      </c>
    </row>
    <row r="483" spans="1:3">
      <c r="A483" s="1">
        <v>482</v>
      </c>
      <c r="B483" s="1" t="s">
        <v>40</v>
      </c>
      <c r="C483" s="1" t="s">
        <v>40</v>
      </c>
    </row>
    <row r="484" spans="1:3">
      <c r="A484" s="1">
        <v>483</v>
      </c>
      <c r="B484" s="1" t="s">
        <v>202</v>
      </c>
      <c r="C484" s="1" t="s">
        <v>202</v>
      </c>
    </row>
    <row r="485" spans="1:3">
      <c r="A485" s="1">
        <v>484</v>
      </c>
      <c r="B485" s="1" t="s">
        <v>34</v>
      </c>
      <c r="C485" s="1" t="s">
        <v>34</v>
      </c>
    </row>
    <row r="486" spans="1:3">
      <c r="A486" s="1">
        <v>485</v>
      </c>
      <c r="B486" s="1" t="s">
        <v>34</v>
      </c>
      <c r="C486" s="1" t="s">
        <v>34</v>
      </c>
    </row>
    <row r="487" spans="1:3">
      <c r="A487" s="1">
        <v>486</v>
      </c>
      <c r="B487" s="1" t="s">
        <v>202</v>
      </c>
      <c r="C487" s="1" t="s">
        <v>202</v>
      </c>
    </row>
    <row r="488" spans="1:3">
      <c r="A488" s="1">
        <v>487</v>
      </c>
      <c r="B488" s="1" t="s">
        <v>34</v>
      </c>
      <c r="C488" s="1" t="s">
        <v>34</v>
      </c>
    </row>
    <row r="489" spans="1:3">
      <c r="A489" s="1">
        <v>488</v>
      </c>
      <c r="B489" s="1" t="s">
        <v>40</v>
      </c>
      <c r="C489" s="1" t="s">
        <v>202</v>
      </c>
    </row>
    <row r="490" spans="1:3">
      <c r="A490" s="1">
        <v>489</v>
      </c>
      <c r="B490" s="1" t="s">
        <v>34</v>
      </c>
      <c r="C490" s="1" t="s">
        <v>34</v>
      </c>
    </row>
    <row r="491" spans="1:3">
      <c r="A491" s="1">
        <v>490</v>
      </c>
      <c r="B491" s="1" t="s">
        <v>34</v>
      </c>
      <c r="C491" s="1" t="s">
        <v>34</v>
      </c>
    </row>
    <row r="492" spans="1:3">
      <c r="A492" s="1">
        <v>491</v>
      </c>
      <c r="B492" s="1" t="s">
        <v>34</v>
      </c>
      <c r="C492" s="1" t="s">
        <v>34</v>
      </c>
    </row>
    <row r="493" spans="1:3">
      <c r="A493" s="1">
        <v>492</v>
      </c>
      <c r="B493" s="1" t="s">
        <v>40</v>
      </c>
      <c r="C493" s="1" t="s">
        <v>40</v>
      </c>
    </row>
    <row r="494" spans="1:3">
      <c r="A494" s="1">
        <v>493</v>
      </c>
      <c r="B494" s="1" t="s">
        <v>34</v>
      </c>
      <c r="C494" s="1" t="s">
        <v>34</v>
      </c>
    </row>
    <row r="495" spans="1:3">
      <c r="A495" s="1">
        <v>494</v>
      </c>
      <c r="B495" s="1" t="s">
        <v>34</v>
      </c>
      <c r="C495" s="1" t="s">
        <v>34</v>
      </c>
    </row>
    <row r="496" spans="1:3">
      <c r="A496" s="1">
        <v>495</v>
      </c>
      <c r="B496" s="1" t="s">
        <v>34</v>
      </c>
      <c r="C496" s="1" t="s">
        <v>202</v>
      </c>
    </row>
    <row r="497" spans="1:3">
      <c r="A497" s="1">
        <v>496</v>
      </c>
      <c r="B497" s="1" t="s">
        <v>202</v>
      </c>
      <c r="C497" s="1" t="s">
        <v>202</v>
      </c>
    </row>
    <row r="498" spans="1:3">
      <c r="A498" s="1">
        <v>497</v>
      </c>
      <c r="B498" s="1" t="s">
        <v>40</v>
      </c>
      <c r="C498" s="1" t="s">
        <v>40</v>
      </c>
    </row>
    <row r="499" spans="1:3">
      <c r="A499" s="1">
        <v>498</v>
      </c>
      <c r="B499" s="1" t="s">
        <v>34</v>
      </c>
      <c r="C499" s="1" t="s">
        <v>34</v>
      </c>
    </row>
    <row r="500" spans="1:3">
      <c r="A500" s="1">
        <v>499</v>
      </c>
      <c r="B500" s="1" t="s">
        <v>34</v>
      </c>
      <c r="C500" s="1" t="s">
        <v>34</v>
      </c>
    </row>
    <row r="501" spans="1:3">
      <c r="A501" s="1">
        <v>500</v>
      </c>
      <c r="B501" s="1" t="s">
        <v>34</v>
      </c>
      <c r="C501" s="1" t="s">
        <v>34</v>
      </c>
    </row>
    <row r="502" spans="1:3">
      <c r="A502" s="1">
        <v>501</v>
      </c>
      <c r="B502" s="1" t="s">
        <v>40</v>
      </c>
      <c r="C502" s="1" t="s">
        <v>40</v>
      </c>
    </row>
    <row r="503" spans="1:3">
      <c r="A503" s="1">
        <v>502</v>
      </c>
      <c r="B503" s="1" t="s">
        <v>202</v>
      </c>
      <c r="C503" s="1" t="s">
        <v>202</v>
      </c>
    </row>
    <row r="504" spans="1:3">
      <c r="A504" s="1">
        <v>503</v>
      </c>
      <c r="B504" s="1" t="s">
        <v>34</v>
      </c>
      <c r="C504" s="1" t="s">
        <v>34</v>
      </c>
    </row>
    <row r="505" spans="1:3">
      <c r="A505" s="1">
        <v>504</v>
      </c>
      <c r="B505" s="1" t="s">
        <v>202</v>
      </c>
      <c r="C505" s="1" t="s">
        <v>40</v>
      </c>
    </row>
    <row r="506" spans="1:3">
      <c r="A506" s="1">
        <v>505</v>
      </c>
      <c r="B506" s="1" t="s">
        <v>40</v>
      </c>
      <c r="C506" s="1" t="s">
        <v>40</v>
      </c>
    </row>
    <row r="507" spans="1:3">
      <c r="A507" s="1">
        <v>506</v>
      </c>
      <c r="B507" s="1" t="s">
        <v>34</v>
      </c>
      <c r="C507" s="1" t="s">
        <v>34</v>
      </c>
    </row>
    <row r="508" spans="1:3">
      <c r="A508" s="1">
        <v>507</v>
      </c>
      <c r="B508" s="1" t="s">
        <v>34</v>
      </c>
      <c r="C508" s="1" t="s">
        <v>34</v>
      </c>
    </row>
    <row r="509" spans="1:3">
      <c r="A509" s="1">
        <v>508</v>
      </c>
      <c r="B509" s="1" t="s">
        <v>202</v>
      </c>
      <c r="C509" s="1" t="s">
        <v>40</v>
      </c>
    </row>
    <row r="510" spans="1:3">
      <c r="A510" s="1">
        <v>509</v>
      </c>
      <c r="B510" s="1" t="s">
        <v>202</v>
      </c>
      <c r="C510" s="1" t="s">
        <v>202</v>
      </c>
    </row>
    <row r="511" spans="1:3">
      <c r="A511" s="1">
        <v>510</v>
      </c>
      <c r="B511" s="1" t="s">
        <v>34</v>
      </c>
      <c r="C511" s="1" t="s">
        <v>34</v>
      </c>
    </row>
    <row r="512" spans="1:3">
      <c r="A512" s="1">
        <v>511</v>
      </c>
      <c r="B512" s="1" t="s">
        <v>202</v>
      </c>
      <c r="C512" s="1" t="s">
        <v>40</v>
      </c>
    </row>
    <row r="513" spans="1:3">
      <c r="A513" s="1">
        <v>512</v>
      </c>
      <c r="B513" s="1" t="s">
        <v>34</v>
      </c>
      <c r="C513" s="1" t="s">
        <v>34</v>
      </c>
    </row>
    <row r="514" spans="1:3">
      <c r="A514" s="1">
        <v>513</v>
      </c>
      <c r="B514" s="1" t="s">
        <v>34</v>
      </c>
      <c r="C514" s="1" t="s">
        <v>34</v>
      </c>
    </row>
    <row r="515" spans="1:3">
      <c r="A515" s="1">
        <v>514</v>
      </c>
      <c r="B515" s="1" t="s">
        <v>40</v>
      </c>
      <c r="C515" s="1" t="s">
        <v>40</v>
      </c>
    </row>
    <row r="516" spans="1:3">
      <c r="A516" s="1">
        <v>515</v>
      </c>
      <c r="B516" s="1" t="s">
        <v>34</v>
      </c>
      <c r="C516" s="1" t="s">
        <v>34</v>
      </c>
    </row>
    <row r="517" spans="1:3">
      <c r="A517" s="1">
        <v>516</v>
      </c>
      <c r="B517" s="1" t="s">
        <v>202</v>
      </c>
      <c r="C517" s="1" t="s">
        <v>202</v>
      </c>
    </row>
    <row r="518" spans="1:3">
      <c r="A518" s="1">
        <v>517</v>
      </c>
      <c r="B518" s="1" t="s">
        <v>34</v>
      </c>
      <c r="C518" s="1" t="s">
        <v>34</v>
      </c>
    </row>
    <row r="519" spans="1:3">
      <c r="A519" s="1">
        <v>518</v>
      </c>
      <c r="B519" s="1" t="s">
        <v>202</v>
      </c>
      <c r="C519" s="1" t="s">
        <v>202</v>
      </c>
    </row>
    <row r="520" spans="1:3">
      <c r="A520" s="1">
        <v>519</v>
      </c>
      <c r="B520" s="1" t="s">
        <v>202</v>
      </c>
      <c r="C520" s="1" t="s">
        <v>202</v>
      </c>
    </row>
    <row r="521" spans="1:3">
      <c r="A521" s="1">
        <v>520</v>
      </c>
      <c r="B521" s="1" t="s">
        <v>34</v>
      </c>
      <c r="C521" s="1" t="s">
        <v>34</v>
      </c>
    </row>
    <row r="522" spans="1:3">
      <c r="A522" s="1">
        <v>521</v>
      </c>
      <c r="B522" s="1" t="s">
        <v>34</v>
      </c>
      <c r="C522" s="1" t="s">
        <v>34</v>
      </c>
    </row>
    <row r="523" spans="1:3">
      <c r="A523" s="1">
        <v>522</v>
      </c>
      <c r="B523" s="1" t="s">
        <v>202</v>
      </c>
      <c r="C523" s="1" t="s">
        <v>202</v>
      </c>
    </row>
    <row r="524" spans="1:3">
      <c r="A524" s="1">
        <v>523</v>
      </c>
      <c r="B524" s="1" t="s">
        <v>40</v>
      </c>
      <c r="C524" s="1" t="s">
        <v>40</v>
      </c>
    </row>
    <row r="525" spans="1:3">
      <c r="A525" s="1">
        <v>524</v>
      </c>
      <c r="B525" s="1" t="s">
        <v>34</v>
      </c>
      <c r="C525" s="1" t="s">
        <v>34</v>
      </c>
    </row>
    <row r="526" spans="1:3">
      <c r="A526" s="1">
        <v>525</v>
      </c>
      <c r="B526" s="1" t="s">
        <v>202</v>
      </c>
      <c r="C526" s="1" t="s">
        <v>34</v>
      </c>
    </row>
    <row r="527" spans="1:3">
      <c r="A527" s="1">
        <v>526</v>
      </c>
      <c r="B527" s="1" t="s">
        <v>202</v>
      </c>
      <c r="C527" s="1" t="s">
        <v>202</v>
      </c>
    </row>
    <row r="528" spans="1:3">
      <c r="A528" s="1">
        <v>527</v>
      </c>
      <c r="B528" s="1" t="s">
        <v>34</v>
      </c>
      <c r="C528" s="1" t="s">
        <v>34</v>
      </c>
    </row>
    <row r="529" spans="1:3">
      <c r="A529" s="1">
        <v>528</v>
      </c>
      <c r="B529" s="1" t="s">
        <v>34</v>
      </c>
      <c r="C529" s="1" t="s">
        <v>34</v>
      </c>
    </row>
    <row r="530" spans="1:3">
      <c r="A530" s="1">
        <v>529</v>
      </c>
      <c r="B530" s="1" t="s">
        <v>40</v>
      </c>
      <c r="C530" s="1" t="s">
        <v>40</v>
      </c>
    </row>
    <row r="531" spans="1:3">
      <c r="A531" s="1">
        <v>530</v>
      </c>
      <c r="B531" s="1" t="s">
        <v>202</v>
      </c>
      <c r="C531" s="1" t="s">
        <v>202</v>
      </c>
    </row>
    <row r="532" spans="1:3">
      <c r="A532" s="1">
        <v>531</v>
      </c>
      <c r="B532" s="1" t="s">
        <v>202</v>
      </c>
      <c r="C532" s="1" t="s">
        <v>40</v>
      </c>
    </row>
    <row r="533" spans="1:3">
      <c r="A533" s="1">
        <v>532</v>
      </c>
      <c r="B533" s="1" t="s">
        <v>202</v>
      </c>
      <c r="C533" s="1" t="s">
        <v>202</v>
      </c>
    </row>
    <row r="534" spans="1:3">
      <c r="A534" s="1">
        <v>533</v>
      </c>
      <c r="B534" s="1" t="s">
        <v>34</v>
      </c>
      <c r="C534" s="1" t="s">
        <v>34</v>
      </c>
    </row>
    <row r="535" spans="1:3">
      <c r="A535" s="1">
        <v>534</v>
      </c>
      <c r="B535" s="1" t="s">
        <v>34</v>
      </c>
      <c r="C535" s="1" t="s">
        <v>34</v>
      </c>
    </row>
    <row r="536" spans="1:3">
      <c r="A536" s="1">
        <v>535</v>
      </c>
      <c r="B536" s="1" t="s">
        <v>34</v>
      </c>
      <c r="C536" s="1" t="s">
        <v>34</v>
      </c>
    </row>
    <row r="537" spans="1:3">
      <c r="A537" s="1">
        <v>536</v>
      </c>
      <c r="B537" s="1" t="s">
        <v>202</v>
      </c>
      <c r="C537" s="1" t="s">
        <v>202</v>
      </c>
    </row>
    <row r="538" spans="1:3">
      <c r="A538" s="1">
        <v>537</v>
      </c>
      <c r="B538" s="1" t="s">
        <v>202</v>
      </c>
      <c r="C538" s="1" t="s">
        <v>202</v>
      </c>
    </row>
    <row r="539" spans="1:3">
      <c r="A539" s="1">
        <v>538</v>
      </c>
      <c r="B539" s="1" t="s">
        <v>34</v>
      </c>
      <c r="C539" s="1" t="s">
        <v>34</v>
      </c>
    </row>
    <row r="540" spans="1:3">
      <c r="A540" s="1">
        <v>539</v>
      </c>
      <c r="B540" s="1" t="s">
        <v>40</v>
      </c>
      <c r="C540" s="1" t="s">
        <v>40</v>
      </c>
    </row>
    <row r="541" spans="1:3">
      <c r="A541" s="1">
        <v>540</v>
      </c>
      <c r="B541" s="1" t="s">
        <v>202</v>
      </c>
      <c r="C541" s="1" t="s">
        <v>202</v>
      </c>
    </row>
    <row r="542" spans="1:3">
      <c r="A542" s="1">
        <v>541</v>
      </c>
      <c r="B542" s="1" t="s">
        <v>202</v>
      </c>
      <c r="C542" s="1" t="s">
        <v>202</v>
      </c>
    </row>
    <row r="543" spans="1:3">
      <c r="A543" s="1">
        <v>542</v>
      </c>
      <c r="B543" s="1" t="s">
        <v>202</v>
      </c>
      <c r="C543" s="1" t="s">
        <v>34</v>
      </c>
    </row>
    <row r="544" spans="1:3">
      <c r="A544" s="1">
        <v>543</v>
      </c>
      <c r="B544" s="1" t="s">
        <v>202</v>
      </c>
      <c r="C544" s="1" t="s">
        <v>202</v>
      </c>
    </row>
    <row r="545" spans="1:3">
      <c r="A545" s="1">
        <v>544</v>
      </c>
      <c r="B545" s="1" t="s">
        <v>34</v>
      </c>
      <c r="C545" s="1" t="s">
        <v>34</v>
      </c>
    </row>
    <row r="546" spans="1:3">
      <c r="A546" s="1">
        <v>545</v>
      </c>
      <c r="B546" s="1" t="s">
        <v>34</v>
      </c>
      <c r="C546" s="1" t="s">
        <v>34</v>
      </c>
    </row>
    <row r="547" spans="1:3">
      <c r="A547" s="1">
        <v>546</v>
      </c>
      <c r="B547" s="1" t="s">
        <v>40</v>
      </c>
      <c r="C547" s="1" t="s">
        <v>40</v>
      </c>
    </row>
    <row r="548" spans="1:3">
      <c r="A548" s="1">
        <v>547</v>
      </c>
      <c r="B548" s="1" t="s">
        <v>202</v>
      </c>
      <c r="C548" s="1" t="s">
        <v>34</v>
      </c>
    </row>
    <row r="549" spans="1:3">
      <c r="A549" s="1">
        <v>548</v>
      </c>
      <c r="B549" s="1" t="s">
        <v>34</v>
      </c>
      <c r="C549" s="1" t="s">
        <v>34</v>
      </c>
    </row>
    <row r="550" spans="1:3">
      <c r="A550" s="1">
        <v>549</v>
      </c>
      <c r="B550" s="1" t="s">
        <v>40</v>
      </c>
      <c r="C550" s="1" t="s">
        <v>40</v>
      </c>
    </row>
    <row r="551" spans="1:3">
      <c r="A551" s="1">
        <v>550</v>
      </c>
      <c r="B551" s="1" t="s">
        <v>34</v>
      </c>
      <c r="C551" s="1" t="s">
        <v>34</v>
      </c>
    </row>
    <row r="552" spans="1:3">
      <c r="A552" s="1">
        <v>551</v>
      </c>
      <c r="B552" s="1" t="s">
        <v>34</v>
      </c>
      <c r="C552" s="1" t="s">
        <v>34</v>
      </c>
    </row>
    <row r="553" spans="1:3">
      <c r="A553" s="1">
        <v>552</v>
      </c>
      <c r="B553" s="1" t="s">
        <v>34</v>
      </c>
      <c r="C553" s="1" t="s">
        <v>34</v>
      </c>
    </row>
    <row r="554" spans="1:3">
      <c r="A554" s="1">
        <v>553</v>
      </c>
      <c r="B554" s="1" t="s">
        <v>202</v>
      </c>
      <c r="C554" s="1" t="s">
        <v>202</v>
      </c>
    </row>
    <row r="555" spans="1:3">
      <c r="A555" s="1">
        <v>554</v>
      </c>
      <c r="B555" s="1" t="s">
        <v>202</v>
      </c>
      <c r="C555" s="1" t="s">
        <v>202</v>
      </c>
    </row>
    <row r="556" spans="1:3">
      <c r="A556" s="1">
        <v>555</v>
      </c>
      <c r="B556" s="1" t="s">
        <v>202</v>
      </c>
      <c r="C556" s="1" t="s">
        <v>202</v>
      </c>
    </row>
    <row r="557" spans="1:3">
      <c r="A557" s="1">
        <v>556</v>
      </c>
      <c r="B557" s="1" t="s">
        <v>202</v>
      </c>
      <c r="C557" s="1" t="s">
        <v>202</v>
      </c>
    </row>
    <row r="558" spans="1:3">
      <c r="A558" s="1">
        <v>557</v>
      </c>
      <c r="B558" s="1" t="s">
        <v>40</v>
      </c>
      <c r="C558" s="1" t="s">
        <v>40</v>
      </c>
    </row>
    <row r="559" spans="1:3">
      <c r="A559" s="1">
        <v>558</v>
      </c>
      <c r="B559" s="1" t="s">
        <v>202</v>
      </c>
      <c r="C559" s="1" t="s">
        <v>202</v>
      </c>
    </row>
    <row r="560" spans="1:3">
      <c r="A560" s="1">
        <v>559</v>
      </c>
      <c r="B560" s="1" t="s">
        <v>40</v>
      </c>
      <c r="C560" s="1" t="s">
        <v>40</v>
      </c>
    </row>
    <row r="561" spans="1:3">
      <c r="A561" s="1">
        <v>560</v>
      </c>
      <c r="B561" s="1" t="s">
        <v>202</v>
      </c>
      <c r="C561" s="1" t="s">
        <v>34</v>
      </c>
    </row>
    <row r="562" spans="1:3">
      <c r="A562" s="1">
        <v>561</v>
      </c>
      <c r="B562" s="1" t="s">
        <v>202</v>
      </c>
      <c r="C562" s="1" t="s">
        <v>202</v>
      </c>
    </row>
    <row r="563" spans="1:3">
      <c r="A563" s="1">
        <v>562</v>
      </c>
      <c r="B563" s="1" t="s">
        <v>40</v>
      </c>
      <c r="C563" s="1" t="s">
        <v>40</v>
      </c>
    </row>
    <row r="564" spans="1:3">
      <c r="A564" s="1">
        <v>563</v>
      </c>
      <c r="B564" s="1" t="s">
        <v>202</v>
      </c>
      <c r="C564" s="1" t="s">
        <v>202</v>
      </c>
    </row>
    <row r="565" spans="1:3">
      <c r="A565" s="1">
        <v>564</v>
      </c>
      <c r="B565" s="1" t="s">
        <v>40</v>
      </c>
      <c r="C565" s="1" t="s">
        <v>40</v>
      </c>
    </row>
    <row r="566" spans="1:3">
      <c r="A566" s="1">
        <v>565</v>
      </c>
      <c r="B566" s="1" t="s">
        <v>202</v>
      </c>
      <c r="C566" s="1" t="s">
        <v>202</v>
      </c>
    </row>
    <row r="567" spans="1:3">
      <c r="A567" s="1">
        <v>566</v>
      </c>
      <c r="B567" s="1" t="s">
        <v>202</v>
      </c>
      <c r="C567" s="1" t="s">
        <v>202</v>
      </c>
    </row>
    <row r="568" spans="1:3">
      <c r="A568" s="1">
        <v>567</v>
      </c>
      <c r="B568" s="1" t="s">
        <v>202</v>
      </c>
      <c r="C568" s="1" t="s">
        <v>40</v>
      </c>
    </row>
    <row r="569" spans="1:3">
      <c r="A569" s="1">
        <v>568</v>
      </c>
      <c r="B569" s="1" t="s">
        <v>34</v>
      </c>
      <c r="C569" s="1" t="s">
        <v>34</v>
      </c>
    </row>
    <row r="570" spans="1:3">
      <c r="A570" s="1">
        <v>569</v>
      </c>
      <c r="B570" s="1" t="s">
        <v>202</v>
      </c>
      <c r="C570" s="1" t="s">
        <v>202</v>
      </c>
    </row>
    <row r="571" spans="1:3">
      <c r="A571" s="1">
        <v>570</v>
      </c>
      <c r="B571" s="1" t="s">
        <v>40</v>
      </c>
      <c r="C571" s="1" t="s">
        <v>40</v>
      </c>
    </row>
    <row r="572" spans="1:3">
      <c r="A572" s="1">
        <v>571</v>
      </c>
      <c r="B572" s="1" t="s">
        <v>40</v>
      </c>
      <c r="C572" s="1" t="s">
        <v>40</v>
      </c>
    </row>
    <row r="573" spans="1:3">
      <c r="A573" s="1">
        <v>572</v>
      </c>
      <c r="B573" s="1" t="s">
        <v>202</v>
      </c>
      <c r="C573" s="1" t="s">
        <v>34</v>
      </c>
    </row>
    <row r="574" spans="1:3">
      <c r="A574" s="1">
        <v>573</v>
      </c>
      <c r="B574" s="1" t="s">
        <v>34</v>
      </c>
      <c r="C574" s="1" t="s">
        <v>34</v>
      </c>
    </row>
    <row r="575" spans="1:3">
      <c r="A575" s="1">
        <v>574</v>
      </c>
      <c r="B575" s="1" t="s">
        <v>40</v>
      </c>
      <c r="C575" s="1" t="s">
        <v>40</v>
      </c>
    </row>
    <row r="576" spans="1:3">
      <c r="A576" s="1">
        <v>575</v>
      </c>
      <c r="B576" s="1" t="s">
        <v>202</v>
      </c>
      <c r="C576" s="1" t="s">
        <v>202</v>
      </c>
    </row>
    <row r="577" spans="1:3">
      <c r="A577" s="1">
        <v>576</v>
      </c>
      <c r="B577" s="1" t="s">
        <v>202</v>
      </c>
      <c r="C577" s="1" t="s">
        <v>34</v>
      </c>
    </row>
    <row r="578" spans="1:3">
      <c r="A578" s="1">
        <v>577</v>
      </c>
      <c r="B578" s="1" t="s">
        <v>34</v>
      </c>
      <c r="C578" s="1" t="s">
        <v>34</v>
      </c>
    </row>
    <row r="579" spans="1:3">
      <c r="A579" s="1">
        <v>578</v>
      </c>
      <c r="B579" s="1" t="s">
        <v>34</v>
      </c>
      <c r="C579" s="1" t="s">
        <v>34</v>
      </c>
    </row>
    <row r="580" spans="1:3">
      <c r="A580" s="1">
        <v>579</v>
      </c>
      <c r="B580" s="1" t="s">
        <v>40</v>
      </c>
      <c r="C580" s="1" t="s">
        <v>40</v>
      </c>
    </row>
    <row r="581" spans="1:3">
      <c r="A581" s="1">
        <v>580</v>
      </c>
      <c r="B581" s="1" t="s">
        <v>202</v>
      </c>
      <c r="C581" s="1" t="s">
        <v>34</v>
      </c>
    </row>
    <row r="582" spans="1:3">
      <c r="A582" s="1">
        <v>581</v>
      </c>
      <c r="B582" s="1" t="s">
        <v>202</v>
      </c>
      <c r="C582" s="1" t="s">
        <v>34</v>
      </c>
    </row>
    <row r="583" spans="1:3">
      <c r="A583" s="1">
        <v>582</v>
      </c>
      <c r="B583" s="1" t="s">
        <v>202</v>
      </c>
      <c r="C583" s="1" t="s">
        <v>202</v>
      </c>
    </row>
    <row r="584" spans="1:3">
      <c r="A584" s="1">
        <v>583</v>
      </c>
      <c r="B584" s="1" t="s">
        <v>202</v>
      </c>
      <c r="C584" s="1" t="s">
        <v>34</v>
      </c>
    </row>
    <row r="585" spans="1:3">
      <c r="A585" s="1">
        <v>584</v>
      </c>
      <c r="B585" s="1" t="s">
        <v>40</v>
      </c>
      <c r="C585" s="1" t="s">
        <v>40</v>
      </c>
    </row>
    <row r="586" spans="1:3">
      <c r="A586" s="1">
        <v>585</v>
      </c>
      <c r="B586" s="1" t="s">
        <v>34</v>
      </c>
      <c r="C586" s="1" t="s">
        <v>34</v>
      </c>
    </row>
    <row r="587" spans="1:3">
      <c r="A587" s="1">
        <v>586</v>
      </c>
      <c r="B587" s="1" t="s">
        <v>40</v>
      </c>
      <c r="C587" s="1" t="s">
        <v>40</v>
      </c>
    </row>
    <row r="588" spans="1:3">
      <c r="A588" s="1">
        <v>587</v>
      </c>
      <c r="B588" s="1" t="s">
        <v>202</v>
      </c>
      <c r="C588" s="1" t="s">
        <v>202</v>
      </c>
    </row>
    <row r="589" spans="1:3">
      <c r="A589" s="1">
        <v>588</v>
      </c>
      <c r="B589" s="1" t="s">
        <v>202</v>
      </c>
      <c r="C589" s="1" t="s">
        <v>202</v>
      </c>
    </row>
    <row r="590" spans="1:3">
      <c r="A590" s="1">
        <v>589</v>
      </c>
      <c r="B590" s="1" t="s">
        <v>40</v>
      </c>
      <c r="C590" s="1" t="s">
        <v>202</v>
      </c>
    </row>
    <row r="591" spans="1:3">
      <c r="A591" s="1">
        <v>590</v>
      </c>
      <c r="B591" s="1" t="s">
        <v>34</v>
      </c>
      <c r="C591" s="1" t="s">
        <v>34</v>
      </c>
    </row>
    <row r="592" spans="1:3">
      <c r="A592" s="1">
        <v>591</v>
      </c>
      <c r="B592" s="1" t="s">
        <v>202</v>
      </c>
      <c r="C592" s="1" t="s">
        <v>202</v>
      </c>
    </row>
    <row r="593" spans="1:3">
      <c r="A593" s="1">
        <v>592</v>
      </c>
      <c r="B593" s="1" t="s">
        <v>40</v>
      </c>
      <c r="C593" s="1" t="s">
        <v>40</v>
      </c>
    </row>
    <row r="594" spans="1:3">
      <c r="A594" s="1">
        <v>593</v>
      </c>
      <c r="B594" s="1" t="s">
        <v>34</v>
      </c>
      <c r="C594" s="1" t="s">
        <v>34</v>
      </c>
    </row>
    <row r="595" spans="1:3">
      <c r="A595" s="1">
        <v>594</v>
      </c>
      <c r="B595" s="1" t="s">
        <v>40</v>
      </c>
      <c r="C595" s="1" t="s">
        <v>40</v>
      </c>
    </row>
    <row r="596" spans="1:3">
      <c r="A596" s="1">
        <v>595</v>
      </c>
      <c r="B596" s="1" t="s">
        <v>202</v>
      </c>
      <c r="C596" s="1" t="s">
        <v>202</v>
      </c>
    </row>
    <row r="597" spans="1:3">
      <c r="A597" s="1">
        <v>596</v>
      </c>
      <c r="B597" s="1" t="s">
        <v>40</v>
      </c>
      <c r="C597" s="1" t="s">
        <v>40</v>
      </c>
    </row>
    <row r="598" spans="1:3">
      <c r="A598" s="1">
        <v>597</v>
      </c>
      <c r="B598" s="1" t="s">
        <v>40</v>
      </c>
      <c r="C598" s="1" t="s">
        <v>40</v>
      </c>
    </row>
    <row r="599" spans="1:3">
      <c r="A599" s="1">
        <v>598</v>
      </c>
      <c r="B599" s="1" t="s">
        <v>202</v>
      </c>
      <c r="C599" s="1" t="s">
        <v>202</v>
      </c>
    </row>
    <row r="600" spans="1:3">
      <c r="A600" s="1">
        <v>599</v>
      </c>
      <c r="B600" s="1" t="s">
        <v>34</v>
      </c>
      <c r="C600" s="1" t="s">
        <v>34</v>
      </c>
    </row>
    <row r="601" spans="1:3">
      <c r="A601" s="1">
        <v>600</v>
      </c>
      <c r="B601" s="1" t="s">
        <v>34</v>
      </c>
      <c r="C601" s="1" t="s">
        <v>34</v>
      </c>
    </row>
    <row r="602" spans="1:3">
      <c r="A602" s="1">
        <v>601</v>
      </c>
      <c r="B602" s="1" t="s">
        <v>34</v>
      </c>
      <c r="C602" s="1" t="s">
        <v>34</v>
      </c>
    </row>
    <row r="603" spans="1:3">
      <c r="A603" s="1">
        <v>602</v>
      </c>
      <c r="B603" s="1" t="s">
        <v>202</v>
      </c>
      <c r="C603" s="1" t="s">
        <v>202</v>
      </c>
    </row>
    <row r="604" spans="1:3">
      <c r="A604" s="1">
        <v>603</v>
      </c>
      <c r="B604" s="1" t="s">
        <v>40</v>
      </c>
      <c r="C604" s="1" t="s">
        <v>40</v>
      </c>
    </row>
    <row r="605" spans="1:3">
      <c r="A605" s="1">
        <v>604</v>
      </c>
      <c r="B605" s="1" t="s">
        <v>202</v>
      </c>
      <c r="C605" s="1" t="s">
        <v>202</v>
      </c>
    </row>
    <row r="606" spans="1:3">
      <c r="A606" s="1">
        <v>605</v>
      </c>
      <c r="B606" s="1" t="s">
        <v>202</v>
      </c>
      <c r="C606" s="1" t="s">
        <v>202</v>
      </c>
    </row>
    <row r="607" spans="1:3">
      <c r="A607" s="1">
        <v>606</v>
      </c>
      <c r="B607" s="1" t="s">
        <v>40</v>
      </c>
      <c r="C607" s="1" t="s">
        <v>40</v>
      </c>
    </row>
    <row r="608" spans="1:3">
      <c r="A608" s="1">
        <v>607</v>
      </c>
      <c r="B608" s="1" t="s">
        <v>34</v>
      </c>
      <c r="C608" s="1" t="s">
        <v>34</v>
      </c>
    </row>
    <row r="609" spans="1:3">
      <c r="A609" s="1">
        <v>608</v>
      </c>
      <c r="B609" s="1" t="s">
        <v>40</v>
      </c>
      <c r="C609" s="1" t="s">
        <v>40</v>
      </c>
    </row>
    <row r="610" spans="1:3">
      <c r="A610" s="1">
        <v>609</v>
      </c>
      <c r="B610" s="1" t="s">
        <v>34</v>
      </c>
      <c r="C610" s="1" t="s">
        <v>34</v>
      </c>
    </row>
    <row r="611" spans="1:3">
      <c r="A611" s="1">
        <v>610</v>
      </c>
      <c r="B611" s="1" t="s">
        <v>34</v>
      </c>
      <c r="C611" s="1" t="s">
        <v>34</v>
      </c>
    </row>
    <row r="612" spans="1:3">
      <c r="A612" s="1">
        <v>611</v>
      </c>
      <c r="B612" s="1" t="s">
        <v>40</v>
      </c>
      <c r="C612" s="1" t="s">
        <v>40</v>
      </c>
    </row>
    <row r="613" spans="1:3">
      <c r="A613" s="1">
        <v>612</v>
      </c>
      <c r="B613" s="1" t="s">
        <v>34</v>
      </c>
      <c r="C613" s="1" t="s">
        <v>34</v>
      </c>
    </row>
    <row r="614" spans="1:3">
      <c r="A614" s="1">
        <v>613</v>
      </c>
      <c r="B614" s="1" t="s">
        <v>202</v>
      </c>
      <c r="C614" s="1" t="s">
        <v>202</v>
      </c>
    </row>
    <row r="615" spans="1:3">
      <c r="A615" s="1">
        <v>614</v>
      </c>
      <c r="B615" s="1" t="s">
        <v>202</v>
      </c>
      <c r="C615" s="1" t="s">
        <v>202</v>
      </c>
    </row>
    <row r="616" spans="1:3">
      <c r="A616" s="1">
        <v>615</v>
      </c>
      <c r="B616" s="1" t="s">
        <v>34</v>
      </c>
      <c r="C616" s="1" t="s">
        <v>34</v>
      </c>
    </row>
    <row r="617" spans="1:3">
      <c r="A617" s="1">
        <v>616</v>
      </c>
      <c r="B617" s="1" t="s">
        <v>40</v>
      </c>
      <c r="C617" s="1" t="s">
        <v>40</v>
      </c>
    </row>
    <row r="618" spans="1:3">
      <c r="A618" s="1">
        <v>617</v>
      </c>
      <c r="B618" s="1" t="s">
        <v>202</v>
      </c>
      <c r="C618" s="1" t="s">
        <v>40</v>
      </c>
    </row>
    <row r="619" spans="1:3">
      <c r="A619" s="1">
        <v>618</v>
      </c>
      <c r="B619" s="1" t="s">
        <v>202</v>
      </c>
      <c r="C619" s="1" t="s">
        <v>202</v>
      </c>
    </row>
    <row r="620" spans="1:3">
      <c r="A620" s="1">
        <v>619</v>
      </c>
      <c r="B620" s="1" t="s">
        <v>40</v>
      </c>
      <c r="C620" s="1" t="s">
        <v>40</v>
      </c>
    </row>
    <row r="621" spans="1:3">
      <c r="A621" s="1">
        <v>620</v>
      </c>
      <c r="B621" s="1" t="s">
        <v>202</v>
      </c>
      <c r="C621" s="1" t="s">
        <v>202</v>
      </c>
    </row>
    <row r="622" spans="1:3">
      <c r="A622" s="1">
        <v>621</v>
      </c>
      <c r="B622" s="1" t="s">
        <v>34</v>
      </c>
      <c r="C622" s="1" t="s">
        <v>34</v>
      </c>
    </row>
    <row r="623" spans="1:3">
      <c r="A623" s="1">
        <v>622</v>
      </c>
      <c r="B623" s="1" t="s">
        <v>202</v>
      </c>
      <c r="C623" s="1" t="s">
        <v>202</v>
      </c>
    </row>
    <row r="624" spans="1:3">
      <c r="A624" s="1">
        <v>623</v>
      </c>
      <c r="B624" s="1" t="s">
        <v>202</v>
      </c>
      <c r="C624" s="1" t="s">
        <v>202</v>
      </c>
    </row>
    <row r="625" spans="1:3">
      <c r="A625" s="1">
        <v>624</v>
      </c>
      <c r="B625" s="1" t="s">
        <v>40</v>
      </c>
      <c r="C625" s="1" t="s">
        <v>40</v>
      </c>
    </row>
    <row r="626" spans="1:3">
      <c r="A626" s="1">
        <v>625</v>
      </c>
      <c r="B626" s="1" t="s">
        <v>202</v>
      </c>
      <c r="C626" s="1" t="s">
        <v>202</v>
      </c>
    </row>
    <row r="627" spans="1:3">
      <c r="A627" s="1">
        <v>626</v>
      </c>
      <c r="B627" s="1" t="s">
        <v>34</v>
      </c>
      <c r="C627" s="1" t="s">
        <v>34</v>
      </c>
    </row>
    <row r="628" spans="1:3">
      <c r="A628" s="1">
        <v>627</v>
      </c>
      <c r="B628" s="1" t="s">
        <v>34</v>
      </c>
      <c r="C628" s="1" t="s">
        <v>34</v>
      </c>
    </row>
    <row r="629" spans="1:3">
      <c r="A629" s="1">
        <v>628</v>
      </c>
      <c r="B629" s="1" t="s">
        <v>202</v>
      </c>
      <c r="C629" s="1" t="s">
        <v>202</v>
      </c>
    </row>
    <row r="630" spans="1:3">
      <c r="A630" s="1">
        <v>629</v>
      </c>
      <c r="B630" s="1" t="s">
        <v>34</v>
      </c>
      <c r="C630" s="1" t="s">
        <v>34</v>
      </c>
    </row>
    <row r="631" spans="1:3">
      <c r="A631" s="1">
        <v>630</v>
      </c>
      <c r="B631" s="1" t="s">
        <v>34</v>
      </c>
      <c r="C631" s="1" t="s">
        <v>34</v>
      </c>
    </row>
    <row r="632" spans="1:3">
      <c r="A632" s="1">
        <v>631</v>
      </c>
      <c r="B632" s="1" t="s">
        <v>202</v>
      </c>
      <c r="C632" s="1" t="s">
        <v>202</v>
      </c>
    </row>
    <row r="633" spans="1:3">
      <c r="A633" s="1">
        <v>632</v>
      </c>
      <c r="B633" s="1" t="s">
        <v>40</v>
      </c>
      <c r="C633" s="1" t="s">
        <v>40</v>
      </c>
    </row>
    <row r="634" spans="1:3">
      <c r="A634" s="1">
        <v>633</v>
      </c>
      <c r="B634" s="1" t="s">
        <v>202</v>
      </c>
      <c r="C634" s="1" t="s">
        <v>202</v>
      </c>
    </row>
    <row r="635" spans="1:3">
      <c r="A635" s="1">
        <v>634</v>
      </c>
      <c r="B635" s="1" t="s">
        <v>202</v>
      </c>
      <c r="C635" s="1" t="s">
        <v>202</v>
      </c>
    </row>
    <row r="636" spans="1:3">
      <c r="A636" s="1">
        <v>635</v>
      </c>
      <c r="B636" s="1" t="s">
        <v>40</v>
      </c>
      <c r="C636" s="1" t="s">
        <v>40</v>
      </c>
    </row>
    <row r="637" spans="1:3">
      <c r="A637" s="1">
        <v>636</v>
      </c>
      <c r="B637" s="1" t="s">
        <v>202</v>
      </c>
      <c r="C637" s="1" t="s">
        <v>202</v>
      </c>
    </row>
    <row r="638" spans="1:3">
      <c r="A638" s="1">
        <v>637</v>
      </c>
      <c r="B638" s="1" t="s">
        <v>34</v>
      </c>
      <c r="C638" s="1" t="s">
        <v>34</v>
      </c>
    </row>
    <row r="639" spans="1:3">
      <c r="A639" s="1">
        <v>638</v>
      </c>
      <c r="B639" s="1" t="s">
        <v>202</v>
      </c>
      <c r="C639" s="1" t="s">
        <v>40</v>
      </c>
    </row>
    <row r="640" spans="1:3">
      <c r="A640" s="1">
        <v>639</v>
      </c>
      <c r="B640" s="1" t="s">
        <v>202</v>
      </c>
      <c r="C640" s="1" t="s">
        <v>34</v>
      </c>
    </row>
    <row r="641" spans="1:3">
      <c r="A641" s="1">
        <v>640</v>
      </c>
      <c r="B641" s="1" t="s">
        <v>202</v>
      </c>
      <c r="C641" s="1" t="s">
        <v>40</v>
      </c>
    </row>
    <row r="642" spans="1:3">
      <c r="A642" s="1">
        <v>641</v>
      </c>
      <c r="B642" s="1" t="s">
        <v>40</v>
      </c>
      <c r="C642" s="1" t="s">
        <v>40</v>
      </c>
    </row>
    <row r="643" spans="1:3">
      <c r="A643" s="1">
        <v>642</v>
      </c>
      <c r="B643" s="1" t="s">
        <v>202</v>
      </c>
      <c r="C643" s="1" t="s">
        <v>202</v>
      </c>
    </row>
    <row r="644" spans="1:3">
      <c r="A644" s="1">
        <v>643</v>
      </c>
      <c r="B644" s="1" t="s">
        <v>34</v>
      </c>
      <c r="C644" s="1" t="s">
        <v>34</v>
      </c>
    </row>
    <row r="645" spans="1:3">
      <c r="A645" s="1">
        <v>644</v>
      </c>
      <c r="B645" s="1" t="s">
        <v>34</v>
      </c>
      <c r="C645" s="1" t="s">
        <v>34</v>
      </c>
    </row>
    <row r="646" spans="1:3">
      <c r="A646" s="1">
        <v>645</v>
      </c>
      <c r="B646" s="1" t="s">
        <v>202</v>
      </c>
      <c r="C646" s="1" t="s">
        <v>202</v>
      </c>
    </row>
    <row r="647" spans="1:3">
      <c r="A647" s="1">
        <v>646</v>
      </c>
      <c r="B647" s="1" t="s">
        <v>202</v>
      </c>
      <c r="C647" s="1" t="s">
        <v>202</v>
      </c>
    </row>
    <row r="648" spans="1:3">
      <c r="A648" s="1">
        <v>647</v>
      </c>
      <c r="B648" s="1" t="s">
        <v>40</v>
      </c>
      <c r="C648" s="1" t="s">
        <v>40</v>
      </c>
    </row>
    <row r="649" spans="1:3">
      <c r="A649" s="1">
        <v>648</v>
      </c>
      <c r="B649" s="1" t="s">
        <v>202</v>
      </c>
      <c r="C649" s="1" t="s">
        <v>34</v>
      </c>
    </row>
    <row r="650" spans="1:3">
      <c r="A650" s="1">
        <v>649</v>
      </c>
      <c r="B650" s="1" t="s">
        <v>202</v>
      </c>
      <c r="C650" s="1" t="s">
        <v>40</v>
      </c>
    </row>
    <row r="651" spans="1:3">
      <c r="A651" s="1">
        <v>650</v>
      </c>
      <c r="B651" s="1" t="s">
        <v>40</v>
      </c>
      <c r="C651" s="1" t="s">
        <v>40</v>
      </c>
    </row>
    <row r="652" spans="1:3">
      <c r="A652" s="1">
        <v>651</v>
      </c>
      <c r="B652" s="1" t="s">
        <v>40</v>
      </c>
      <c r="C652" s="1" t="s">
        <v>40</v>
      </c>
    </row>
    <row r="653" spans="1:3">
      <c r="A653" s="1">
        <v>652</v>
      </c>
      <c r="B653" s="1" t="s">
        <v>202</v>
      </c>
      <c r="C653" s="1" t="s">
        <v>202</v>
      </c>
    </row>
    <row r="654" spans="1:3">
      <c r="A654" s="1">
        <v>653</v>
      </c>
      <c r="B654" s="1" t="s">
        <v>40</v>
      </c>
      <c r="C654" s="1" t="s">
        <v>40</v>
      </c>
    </row>
    <row r="655" spans="1:3">
      <c r="A655" s="1">
        <v>654</v>
      </c>
      <c r="B655" s="1" t="s">
        <v>202</v>
      </c>
      <c r="C655" s="1" t="s">
        <v>40</v>
      </c>
    </row>
    <row r="656" spans="1:3">
      <c r="A656" s="1">
        <v>655</v>
      </c>
      <c r="B656" s="1" t="s">
        <v>34</v>
      </c>
      <c r="C656" s="1" t="s">
        <v>34</v>
      </c>
    </row>
    <row r="657" spans="1:3">
      <c r="A657" s="1">
        <v>656</v>
      </c>
      <c r="B657" s="1" t="s">
        <v>40</v>
      </c>
      <c r="C657" s="1" t="s">
        <v>40</v>
      </c>
    </row>
    <row r="658" spans="1:3">
      <c r="A658" s="1">
        <v>657</v>
      </c>
      <c r="B658" s="1" t="s">
        <v>40</v>
      </c>
      <c r="C658" s="1" t="s">
        <v>40</v>
      </c>
    </row>
    <row r="659" spans="1:3">
      <c r="A659" s="1">
        <v>658</v>
      </c>
      <c r="B659" s="1" t="s">
        <v>202</v>
      </c>
      <c r="C659" s="1" t="s">
        <v>202</v>
      </c>
    </row>
    <row r="660" spans="1:3">
      <c r="A660" s="1">
        <v>659</v>
      </c>
      <c r="B660" s="1" t="s">
        <v>40</v>
      </c>
      <c r="C660" s="1" t="s">
        <v>40</v>
      </c>
    </row>
    <row r="661" spans="1:3">
      <c r="A661" s="1">
        <v>660</v>
      </c>
      <c r="B661" s="1" t="s">
        <v>202</v>
      </c>
      <c r="C661" s="1" t="s">
        <v>202</v>
      </c>
    </row>
    <row r="662" spans="1:3">
      <c r="A662" s="1">
        <v>661</v>
      </c>
      <c r="B662" s="1" t="s">
        <v>34</v>
      </c>
      <c r="C662" s="1" t="s">
        <v>34</v>
      </c>
    </row>
    <row r="663" spans="1:3">
      <c r="A663" s="1">
        <v>662</v>
      </c>
      <c r="B663" s="1" t="s">
        <v>202</v>
      </c>
      <c r="C663" s="1" t="s">
        <v>40</v>
      </c>
    </row>
    <row r="664" spans="1:3">
      <c r="A664" s="1">
        <v>663</v>
      </c>
      <c r="B664" s="1" t="s">
        <v>34</v>
      </c>
      <c r="C664" s="1" t="s">
        <v>34</v>
      </c>
    </row>
    <row r="665" spans="1:3">
      <c r="A665" s="1">
        <v>664</v>
      </c>
      <c r="B665" s="1" t="s">
        <v>202</v>
      </c>
      <c r="C665" s="1" t="s">
        <v>202</v>
      </c>
    </row>
    <row r="666" spans="1:3">
      <c r="A666" s="1">
        <v>665</v>
      </c>
      <c r="B666" s="1" t="s">
        <v>34</v>
      </c>
      <c r="C666" s="1" t="s">
        <v>34</v>
      </c>
    </row>
    <row r="667" spans="1:3">
      <c r="A667" s="1">
        <v>666</v>
      </c>
      <c r="B667" s="1" t="s">
        <v>202</v>
      </c>
      <c r="C667" s="1" t="s">
        <v>202</v>
      </c>
    </row>
    <row r="668" spans="1:3">
      <c r="A668" s="1">
        <v>667</v>
      </c>
      <c r="B668" s="1" t="s">
        <v>202</v>
      </c>
      <c r="C668" s="1" t="s">
        <v>40</v>
      </c>
    </row>
    <row r="669" spans="1:3">
      <c r="A669" s="1">
        <v>668</v>
      </c>
      <c r="B669" s="1" t="s">
        <v>202</v>
      </c>
      <c r="C669" s="1" t="s">
        <v>40</v>
      </c>
    </row>
    <row r="670" spans="1:3">
      <c r="A670" s="1">
        <v>669</v>
      </c>
      <c r="B670" s="1" t="s">
        <v>40</v>
      </c>
      <c r="C670" s="1" t="s">
        <v>40</v>
      </c>
    </row>
    <row r="671" spans="1:3">
      <c r="A671" s="1">
        <v>670</v>
      </c>
      <c r="B671" s="1" t="s">
        <v>34</v>
      </c>
      <c r="C671" s="1" t="s">
        <v>34</v>
      </c>
    </row>
    <row r="672" spans="1:3">
      <c r="A672" s="1">
        <v>671</v>
      </c>
      <c r="B672" s="1" t="s">
        <v>34</v>
      </c>
      <c r="C672" s="1" t="s">
        <v>34</v>
      </c>
    </row>
    <row r="673" spans="1:3">
      <c r="A673" s="1">
        <v>672</v>
      </c>
      <c r="B673" s="1" t="s">
        <v>34</v>
      </c>
      <c r="C673" s="1" t="s">
        <v>34</v>
      </c>
    </row>
    <row r="674" spans="1:3">
      <c r="A674" s="1">
        <v>673</v>
      </c>
      <c r="B674" s="1" t="s">
        <v>202</v>
      </c>
      <c r="C674" s="1" t="s">
        <v>40</v>
      </c>
    </row>
    <row r="675" spans="1:3">
      <c r="A675" s="1">
        <v>674</v>
      </c>
      <c r="B675" s="1" t="s">
        <v>34</v>
      </c>
      <c r="C675" s="1" t="s">
        <v>34</v>
      </c>
    </row>
    <row r="676" spans="1:3">
      <c r="A676" s="1">
        <v>675</v>
      </c>
      <c r="B676" s="1" t="s">
        <v>34</v>
      </c>
      <c r="C676" s="1" t="s">
        <v>34</v>
      </c>
    </row>
    <row r="677" spans="1:3">
      <c r="A677" s="1">
        <v>676</v>
      </c>
      <c r="B677" s="1" t="s">
        <v>34</v>
      </c>
      <c r="C677" s="1" t="s">
        <v>34</v>
      </c>
    </row>
    <row r="678" spans="1:3">
      <c r="A678" s="1">
        <v>677</v>
      </c>
      <c r="B678" s="1" t="s">
        <v>34</v>
      </c>
      <c r="C678" s="1" t="s">
        <v>34</v>
      </c>
    </row>
    <row r="679" spans="1:3">
      <c r="A679" s="1">
        <v>678</v>
      </c>
      <c r="B679" s="1" t="s">
        <v>202</v>
      </c>
      <c r="C679" s="1" t="s">
        <v>40</v>
      </c>
    </row>
    <row r="680" spans="1:3">
      <c r="A680" s="1">
        <v>679</v>
      </c>
      <c r="B680" s="1" t="s">
        <v>202</v>
      </c>
      <c r="C680" s="1" t="s">
        <v>202</v>
      </c>
    </row>
    <row r="681" spans="1:3">
      <c r="A681" s="1">
        <v>680</v>
      </c>
      <c r="B681" s="1" t="s">
        <v>202</v>
      </c>
      <c r="C681" s="1" t="s">
        <v>34</v>
      </c>
    </row>
    <row r="682" spans="1:3">
      <c r="A682" s="1">
        <v>681</v>
      </c>
      <c r="B682" s="1" t="s">
        <v>202</v>
      </c>
      <c r="C682" s="1" t="s">
        <v>202</v>
      </c>
    </row>
    <row r="683" spans="1:3">
      <c r="A683" s="1">
        <v>682</v>
      </c>
      <c r="B683" s="1" t="s">
        <v>34</v>
      </c>
      <c r="C683" s="1" t="s">
        <v>34</v>
      </c>
    </row>
    <row r="684" spans="1:3">
      <c r="A684" s="1">
        <v>683</v>
      </c>
      <c r="B684" s="1" t="s">
        <v>202</v>
      </c>
      <c r="C684" s="1" t="s">
        <v>34</v>
      </c>
    </row>
    <row r="685" spans="1:3">
      <c r="A685" s="1">
        <v>684</v>
      </c>
      <c r="B685" s="1" t="s">
        <v>34</v>
      </c>
      <c r="C685" s="1" t="s">
        <v>34</v>
      </c>
    </row>
    <row r="686" spans="1:3">
      <c r="A686" s="1">
        <v>685</v>
      </c>
      <c r="B686" s="1" t="s">
        <v>202</v>
      </c>
      <c r="C686" s="1" t="s">
        <v>202</v>
      </c>
    </row>
    <row r="687" spans="1:3">
      <c r="A687" s="1">
        <v>686</v>
      </c>
      <c r="B687" s="1" t="s">
        <v>202</v>
      </c>
      <c r="C687" s="1" t="s">
        <v>40</v>
      </c>
    </row>
    <row r="688" spans="1:3">
      <c r="A688" s="1">
        <v>687</v>
      </c>
      <c r="B688" s="1" t="s">
        <v>34</v>
      </c>
      <c r="C688" s="1" t="s">
        <v>34</v>
      </c>
    </row>
    <row r="689" spans="1:3">
      <c r="A689" s="1">
        <v>688</v>
      </c>
      <c r="B689" s="1" t="s">
        <v>40</v>
      </c>
      <c r="C689" s="1" t="s">
        <v>40</v>
      </c>
    </row>
    <row r="690" spans="1:3">
      <c r="A690" s="1">
        <v>689</v>
      </c>
      <c r="B690" s="1" t="s">
        <v>34</v>
      </c>
      <c r="C690" s="1" t="s">
        <v>34</v>
      </c>
    </row>
    <row r="691" spans="1:3">
      <c r="A691" s="1">
        <v>690</v>
      </c>
      <c r="B691" s="1" t="s">
        <v>34</v>
      </c>
      <c r="C691" s="1" t="s">
        <v>202</v>
      </c>
    </row>
    <row r="692" spans="1:3">
      <c r="A692" s="1">
        <v>691</v>
      </c>
      <c r="B692" s="1" t="s">
        <v>202</v>
      </c>
      <c r="C692" s="1" t="s">
        <v>40</v>
      </c>
    </row>
    <row r="693" spans="1:3">
      <c r="A693" s="1">
        <v>692</v>
      </c>
      <c r="B693" s="1" t="s">
        <v>202</v>
      </c>
      <c r="C693" s="1" t="s">
        <v>202</v>
      </c>
    </row>
    <row r="694" spans="1:3">
      <c r="A694" s="1">
        <v>693</v>
      </c>
      <c r="B694" s="1" t="s">
        <v>202</v>
      </c>
      <c r="C694" s="1" t="s">
        <v>202</v>
      </c>
    </row>
    <row r="695" spans="1:3">
      <c r="A695" s="1">
        <v>694</v>
      </c>
      <c r="B695" s="1" t="s">
        <v>34</v>
      </c>
      <c r="C695" s="1" t="s">
        <v>34</v>
      </c>
    </row>
    <row r="696" spans="1:3">
      <c r="A696" s="1">
        <v>695</v>
      </c>
      <c r="B696" s="1" t="s">
        <v>34</v>
      </c>
      <c r="C696" s="1" t="s">
        <v>34</v>
      </c>
    </row>
    <row r="697" spans="1:3">
      <c r="A697" s="1">
        <v>696</v>
      </c>
      <c r="B697" s="1" t="s">
        <v>34</v>
      </c>
      <c r="C697" s="1" t="s">
        <v>34</v>
      </c>
    </row>
    <row r="698" spans="1:3">
      <c r="A698" s="1">
        <v>697</v>
      </c>
      <c r="B698" s="1" t="s">
        <v>34</v>
      </c>
      <c r="C698" s="1" t="s">
        <v>34</v>
      </c>
    </row>
    <row r="699" spans="1:3">
      <c r="A699" s="1">
        <v>698</v>
      </c>
      <c r="B699" s="1" t="s">
        <v>34</v>
      </c>
      <c r="C699" s="1" t="s">
        <v>34</v>
      </c>
    </row>
    <row r="700" spans="1:3">
      <c r="A700" s="1">
        <v>699</v>
      </c>
      <c r="B700" s="1" t="s">
        <v>34</v>
      </c>
      <c r="C700" s="1" t="s">
        <v>34</v>
      </c>
    </row>
    <row r="701" spans="1:3">
      <c r="A701" s="1">
        <v>700</v>
      </c>
      <c r="B701" s="1" t="s">
        <v>202</v>
      </c>
      <c r="C701" s="1" t="s">
        <v>202</v>
      </c>
    </row>
    <row r="702" spans="1:3">
      <c r="A702" s="1">
        <v>701</v>
      </c>
      <c r="B702" s="1" t="s">
        <v>202</v>
      </c>
      <c r="C702" s="1" t="s">
        <v>34</v>
      </c>
    </row>
    <row r="703" spans="1:3">
      <c r="A703" s="1">
        <v>702</v>
      </c>
      <c r="B703" s="1" t="s">
        <v>202</v>
      </c>
      <c r="C703" s="1" t="s">
        <v>202</v>
      </c>
    </row>
    <row r="704" spans="1:3">
      <c r="A704" s="1">
        <v>703</v>
      </c>
      <c r="B704" s="1" t="s">
        <v>202</v>
      </c>
      <c r="C704" s="1" t="s">
        <v>34</v>
      </c>
    </row>
    <row r="705" spans="1:3">
      <c r="A705" s="1">
        <v>704</v>
      </c>
      <c r="B705" s="1" t="s">
        <v>202</v>
      </c>
      <c r="C705" s="1" t="s">
        <v>202</v>
      </c>
    </row>
    <row r="706" spans="1:3">
      <c r="A706" s="1">
        <v>705</v>
      </c>
      <c r="B706" s="1" t="s">
        <v>202</v>
      </c>
      <c r="C706" s="1" t="s">
        <v>40</v>
      </c>
    </row>
    <row r="707" spans="1:3">
      <c r="A707" s="1">
        <v>706</v>
      </c>
      <c r="B707" s="1" t="s">
        <v>202</v>
      </c>
      <c r="C707" s="1" t="s">
        <v>34</v>
      </c>
    </row>
    <row r="708" spans="1:3">
      <c r="A708" s="1">
        <v>707</v>
      </c>
      <c r="B708" s="1" t="s">
        <v>202</v>
      </c>
      <c r="C708" s="1" t="s">
        <v>40</v>
      </c>
    </row>
    <row r="709" spans="1:3">
      <c r="A709" s="1">
        <v>708</v>
      </c>
      <c r="B709" s="1" t="s">
        <v>40</v>
      </c>
      <c r="C709" s="1" t="s">
        <v>40</v>
      </c>
    </row>
    <row r="710" spans="1:3">
      <c r="A710" s="1">
        <v>709</v>
      </c>
      <c r="B710" s="1" t="s">
        <v>202</v>
      </c>
      <c r="C710" s="1" t="s">
        <v>202</v>
      </c>
    </row>
    <row r="711" spans="1:3">
      <c r="A711" s="1">
        <v>710</v>
      </c>
      <c r="B711" s="1" t="s">
        <v>34</v>
      </c>
      <c r="C711" s="1" t="s">
        <v>34</v>
      </c>
    </row>
    <row r="712" spans="1:3">
      <c r="A712" s="1">
        <v>711</v>
      </c>
      <c r="B712" s="1" t="s">
        <v>34</v>
      </c>
      <c r="C712" s="1" t="s">
        <v>34</v>
      </c>
    </row>
    <row r="713" spans="1:3">
      <c r="A713" s="1">
        <v>712</v>
      </c>
      <c r="B713" s="1" t="s">
        <v>40</v>
      </c>
      <c r="C713" s="1" t="s">
        <v>40</v>
      </c>
    </row>
    <row r="714" spans="1:3">
      <c r="A714" s="1">
        <v>713</v>
      </c>
      <c r="B714" s="1" t="s">
        <v>34</v>
      </c>
      <c r="C714" s="1" t="s">
        <v>34</v>
      </c>
    </row>
    <row r="715" spans="1:3">
      <c r="A715" s="1">
        <v>714</v>
      </c>
      <c r="B715" s="1" t="s">
        <v>202</v>
      </c>
      <c r="C715" s="1" t="s">
        <v>34</v>
      </c>
    </row>
    <row r="716" spans="1:3">
      <c r="A716" s="1">
        <v>715</v>
      </c>
      <c r="B716" s="1" t="s">
        <v>40</v>
      </c>
      <c r="C716" s="1" t="s">
        <v>40</v>
      </c>
    </row>
    <row r="717" spans="1:3">
      <c r="A717" s="1">
        <v>716</v>
      </c>
      <c r="B717" s="1" t="s">
        <v>34</v>
      </c>
      <c r="C717" s="1" t="s">
        <v>34</v>
      </c>
    </row>
    <row r="718" spans="1:3">
      <c r="A718" s="1">
        <v>717</v>
      </c>
      <c r="B718" s="1" t="s">
        <v>34</v>
      </c>
      <c r="C718" s="1" t="s">
        <v>34</v>
      </c>
    </row>
    <row r="719" spans="1:3">
      <c r="A719" s="1">
        <v>718</v>
      </c>
      <c r="B719" s="1" t="s">
        <v>34</v>
      </c>
      <c r="C719" s="1" t="s">
        <v>34</v>
      </c>
    </row>
    <row r="720" spans="1:3">
      <c r="A720" s="1">
        <v>719</v>
      </c>
      <c r="B720" s="1" t="s">
        <v>34</v>
      </c>
      <c r="C720" s="1" t="s">
        <v>34</v>
      </c>
    </row>
    <row r="721" spans="1:3">
      <c r="A721" s="1">
        <v>720</v>
      </c>
      <c r="B721" s="1" t="s">
        <v>202</v>
      </c>
      <c r="C721" s="1" t="s">
        <v>202</v>
      </c>
    </row>
    <row r="722" spans="1:3">
      <c r="A722" s="1">
        <v>721</v>
      </c>
      <c r="B722" s="1" t="s">
        <v>202</v>
      </c>
      <c r="C722" s="1" t="s">
        <v>202</v>
      </c>
    </row>
    <row r="723" spans="1:3">
      <c r="A723" s="1">
        <v>722</v>
      </c>
      <c r="B723" s="1" t="s">
        <v>40</v>
      </c>
      <c r="C723" s="1" t="s">
        <v>40</v>
      </c>
    </row>
    <row r="724" spans="1:3">
      <c r="A724" s="1">
        <v>723</v>
      </c>
      <c r="B724" s="1" t="s">
        <v>40</v>
      </c>
      <c r="C724" s="1" t="s">
        <v>40</v>
      </c>
    </row>
    <row r="725" spans="1:3">
      <c r="A725" s="1">
        <v>724</v>
      </c>
      <c r="B725" s="1" t="s">
        <v>202</v>
      </c>
      <c r="C725" s="1" t="s">
        <v>34</v>
      </c>
    </row>
    <row r="726" spans="1:3">
      <c r="A726" s="1">
        <v>725</v>
      </c>
      <c r="B726" s="1" t="s">
        <v>202</v>
      </c>
      <c r="C726" s="1" t="s">
        <v>202</v>
      </c>
    </row>
    <row r="727" spans="1:3">
      <c r="A727" s="1">
        <v>726</v>
      </c>
      <c r="B727" s="1" t="s">
        <v>34</v>
      </c>
      <c r="C727" s="1" t="s">
        <v>34</v>
      </c>
    </row>
    <row r="728" spans="1:3">
      <c r="A728" s="1">
        <v>727</v>
      </c>
      <c r="B728" s="1" t="s">
        <v>34</v>
      </c>
      <c r="C728" s="1" t="s">
        <v>34</v>
      </c>
    </row>
    <row r="729" spans="1:3">
      <c r="A729" s="1">
        <v>728</v>
      </c>
      <c r="B729" s="1" t="s">
        <v>40</v>
      </c>
      <c r="C729" s="1" t="s">
        <v>40</v>
      </c>
    </row>
    <row r="730" spans="1:3">
      <c r="A730" s="1">
        <v>729</v>
      </c>
      <c r="B730" s="1" t="s">
        <v>40</v>
      </c>
      <c r="C730" s="1" t="s">
        <v>40</v>
      </c>
    </row>
    <row r="731" spans="1:3">
      <c r="A731" s="1">
        <v>730</v>
      </c>
      <c r="B731" s="1" t="s">
        <v>34</v>
      </c>
      <c r="C731" s="1" t="s">
        <v>34</v>
      </c>
    </row>
    <row r="732" spans="1:3">
      <c r="A732" s="1">
        <v>731</v>
      </c>
      <c r="B732" s="1" t="s">
        <v>202</v>
      </c>
      <c r="C732" s="1" t="s">
        <v>202</v>
      </c>
    </row>
    <row r="733" spans="1:3">
      <c r="A733" s="1">
        <v>732</v>
      </c>
      <c r="B733" s="1" t="s">
        <v>202</v>
      </c>
      <c r="C733" s="1" t="s">
        <v>40</v>
      </c>
    </row>
    <row r="734" spans="1:3">
      <c r="A734" s="1">
        <v>733</v>
      </c>
      <c r="B734" s="1" t="s">
        <v>34</v>
      </c>
      <c r="C734" s="1" t="s">
        <v>34</v>
      </c>
    </row>
    <row r="735" spans="1:3">
      <c r="A735" s="1">
        <v>734</v>
      </c>
      <c r="B735" s="1" t="s">
        <v>34</v>
      </c>
      <c r="C735" s="1" t="s">
        <v>34</v>
      </c>
    </row>
    <row r="736" spans="1:3">
      <c r="A736" s="1">
        <v>735</v>
      </c>
      <c r="B736" s="1" t="s">
        <v>34</v>
      </c>
      <c r="C736" s="1" t="s">
        <v>34</v>
      </c>
    </row>
    <row r="737" spans="1:3">
      <c r="A737" s="1">
        <v>736</v>
      </c>
      <c r="B737" s="1" t="s">
        <v>40</v>
      </c>
      <c r="C737" s="1" t="s">
        <v>40</v>
      </c>
    </row>
    <row r="738" spans="1:3">
      <c r="A738" s="1">
        <v>737</v>
      </c>
      <c r="B738" s="1" t="s">
        <v>202</v>
      </c>
      <c r="C738" s="1" t="s">
        <v>40</v>
      </c>
    </row>
    <row r="739" spans="1:3">
      <c r="A739" s="1">
        <v>738</v>
      </c>
      <c r="B739" s="1" t="s">
        <v>202</v>
      </c>
      <c r="C739" s="1" t="s">
        <v>202</v>
      </c>
    </row>
    <row r="740" spans="1:3">
      <c r="A740" s="1">
        <v>739</v>
      </c>
      <c r="B740" s="1" t="s">
        <v>34</v>
      </c>
      <c r="C740" s="1" t="s">
        <v>34</v>
      </c>
    </row>
    <row r="741" spans="1:3">
      <c r="A741" s="1">
        <v>740</v>
      </c>
      <c r="B741" s="1" t="s">
        <v>40</v>
      </c>
      <c r="C741" s="1" t="s">
        <v>40</v>
      </c>
    </row>
    <row r="742" spans="1:3">
      <c r="A742" s="1">
        <v>741</v>
      </c>
      <c r="B742" s="1" t="s">
        <v>40</v>
      </c>
      <c r="C742" s="1" t="s">
        <v>40</v>
      </c>
    </row>
    <row r="743" spans="1:3">
      <c r="A743" s="1">
        <v>742</v>
      </c>
      <c r="B743" s="1" t="s">
        <v>202</v>
      </c>
      <c r="C743" s="1" t="s">
        <v>40</v>
      </c>
    </row>
    <row r="744" spans="1:3">
      <c r="A744" s="1">
        <v>743</v>
      </c>
      <c r="B744" s="1" t="s">
        <v>34</v>
      </c>
      <c r="C744" s="1" t="s">
        <v>34</v>
      </c>
    </row>
    <row r="745" spans="1:3">
      <c r="A745" s="1">
        <v>744</v>
      </c>
      <c r="B745" s="1" t="s">
        <v>40</v>
      </c>
      <c r="C745" s="1" t="s">
        <v>40</v>
      </c>
    </row>
    <row r="746" spans="1:3">
      <c r="A746" s="1">
        <v>745</v>
      </c>
      <c r="B746" s="1" t="s">
        <v>202</v>
      </c>
      <c r="C746" s="1" t="s">
        <v>40</v>
      </c>
    </row>
    <row r="747" spans="1:3">
      <c r="A747" s="1">
        <v>746</v>
      </c>
      <c r="B747" s="1" t="s">
        <v>202</v>
      </c>
      <c r="C747" s="1" t="s">
        <v>202</v>
      </c>
    </row>
    <row r="748" spans="1:3">
      <c r="A748" s="1">
        <v>747</v>
      </c>
      <c r="B748" s="1" t="s">
        <v>40</v>
      </c>
      <c r="C748" s="1" t="s">
        <v>40</v>
      </c>
    </row>
    <row r="749" spans="1:3">
      <c r="A749" s="1">
        <v>748</v>
      </c>
      <c r="B749" s="1" t="s">
        <v>40</v>
      </c>
      <c r="C749" s="1" t="s">
        <v>40</v>
      </c>
    </row>
    <row r="750" spans="1:3">
      <c r="A750" s="1">
        <v>749</v>
      </c>
      <c r="B750" s="1" t="s">
        <v>34</v>
      </c>
      <c r="C750" s="1" t="s">
        <v>34</v>
      </c>
    </row>
    <row r="751" spans="1:3">
      <c r="A751" s="1">
        <v>750</v>
      </c>
      <c r="B751" s="1" t="s">
        <v>34</v>
      </c>
      <c r="C751" s="1" t="s">
        <v>34</v>
      </c>
    </row>
    <row r="752" spans="1:3">
      <c r="A752" s="1">
        <v>751</v>
      </c>
      <c r="B752" s="1" t="s">
        <v>202</v>
      </c>
      <c r="C752" s="1" t="s">
        <v>202</v>
      </c>
    </row>
    <row r="753" spans="1:3">
      <c r="A753" s="1">
        <v>752</v>
      </c>
      <c r="B753" s="1" t="s">
        <v>40</v>
      </c>
      <c r="C753" s="1" t="s">
        <v>40</v>
      </c>
    </row>
    <row r="754" spans="1:3">
      <c r="A754" s="1">
        <v>753</v>
      </c>
      <c r="B754" s="1" t="s">
        <v>202</v>
      </c>
      <c r="C754" s="1" t="s">
        <v>202</v>
      </c>
    </row>
    <row r="755" spans="1:3">
      <c r="A755" s="1">
        <v>754</v>
      </c>
      <c r="B755" s="1" t="s">
        <v>202</v>
      </c>
      <c r="C755" s="1" t="s">
        <v>34</v>
      </c>
    </row>
    <row r="756" spans="1:3">
      <c r="A756" s="1">
        <v>755</v>
      </c>
      <c r="B756" s="1" t="s">
        <v>34</v>
      </c>
      <c r="C756" s="1" t="s">
        <v>34</v>
      </c>
    </row>
    <row r="757" spans="1:3">
      <c r="A757" s="1">
        <v>756</v>
      </c>
      <c r="B757" s="1" t="s">
        <v>40</v>
      </c>
      <c r="C757" s="1" t="s">
        <v>40</v>
      </c>
    </row>
    <row r="758" spans="1:3">
      <c r="A758" s="1">
        <v>757</v>
      </c>
      <c r="B758" s="1" t="s">
        <v>34</v>
      </c>
      <c r="C758" s="1" t="s">
        <v>34</v>
      </c>
    </row>
    <row r="759" spans="1:3">
      <c r="A759" s="1">
        <v>758</v>
      </c>
      <c r="B759" s="1" t="s">
        <v>34</v>
      </c>
      <c r="C759" s="1" t="s">
        <v>34</v>
      </c>
    </row>
    <row r="760" spans="1:3">
      <c r="A760" s="1">
        <v>759</v>
      </c>
      <c r="B760" s="1" t="s">
        <v>34</v>
      </c>
      <c r="C760" s="1" t="s">
        <v>34</v>
      </c>
    </row>
    <row r="761" spans="1:3">
      <c r="A761" s="1">
        <v>760</v>
      </c>
      <c r="B761" s="1" t="s">
        <v>202</v>
      </c>
      <c r="C761" s="1" t="s">
        <v>40</v>
      </c>
    </row>
    <row r="762" spans="1:3">
      <c r="A762" s="1">
        <v>761</v>
      </c>
      <c r="B762" s="1" t="s">
        <v>34</v>
      </c>
      <c r="C762" s="1" t="s">
        <v>34</v>
      </c>
    </row>
    <row r="763" spans="1:3">
      <c r="A763" s="1">
        <v>762</v>
      </c>
      <c r="B763" s="1" t="s">
        <v>202</v>
      </c>
      <c r="C763" s="1" t="s">
        <v>202</v>
      </c>
    </row>
    <row r="764" spans="1:3">
      <c r="A764" s="1">
        <v>763</v>
      </c>
      <c r="B764" s="1" t="s">
        <v>202</v>
      </c>
      <c r="C764" s="1" t="s">
        <v>202</v>
      </c>
    </row>
    <row r="765" spans="1:3">
      <c r="A765" s="1">
        <v>764</v>
      </c>
      <c r="B765" s="1" t="s">
        <v>202</v>
      </c>
      <c r="C765" s="1" t="s">
        <v>34</v>
      </c>
    </row>
    <row r="766" spans="1:3">
      <c r="A766" s="1">
        <v>765</v>
      </c>
      <c r="B766" s="1" t="s">
        <v>34</v>
      </c>
      <c r="C766" s="1" t="s">
        <v>34</v>
      </c>
    </row>
    <row r="767" spans="1:3">
      <c r="A767" s="1">
        <v>766</v>
      </c>
      <c r="B767" s="1" t="s">
        <v>34</v>
      </c>
      <c r="C767" s="1" t="s">
        <v>34</v>
      </c>
    </row>
    <row r="768" spans="1:3">
      <c r="A768" s="1">
        <v>767</v>
      </c>
      <c r="B768" s="1" t="s">
        <v>40</v>
      </c>
      <c r="C768" s="1" t="s">
        <v>40</v>
      </c>
    </row>
    <row r="769" spans="1:3">
      <c r="A769" s="1">
        <v>768</v>
      </c>
      <c r="B769" s="1" t="s">
        <v>34</v>
      </c>
      <c r="C769" s="1" t="s">
        <v>34</v>
      </c>
    </row>
    <row r="770" spans="1:3">
      <c r="A770" s="1">
        <v>769</v>
      </c>
      <c r="B770" s="1" t="s">
        <v>34</v>
      </c>
      <c r="C770" s="1" t="s">
        <v>34</v>
      </c>
    </row>
    <row r="771" spans="1:3">
      <c r="A771" s="1">
        <v>770</v>
      </c>
      <c r="B771" s="1" t="s">
        <v>34</v>
      </c>
      <c r="C771" s="1" t="s">
        <v>34</v>
      </c>
    </row>
    <row r="772" spans="1:3">
      <c r="A772" s="1">
        <v>771</v>
      </c>
      <c r="B772" s="1" t="s">
        <v>202</v>
      </c>
      <c r="C772" s="1" t="s">
        <v>34</v>
      </c>
    </row>
    <row r="773" spans="1:3">
      <c r="A773" s="1">
        <v>772</v>
      </c>
      <c r="B773" s="1" t="s">
        <v>40</v>
      </c>
      <c r="C773" s="1" t="s">
        <v>40</v>
      </c>
    </row>
    <row r="774" spans="1:3">
      <c r="A774" s="1">
        <v>773</v>
      </c>
      <c r="B774" s="1" t="s">
        <v>34</v>
      </c>
      <c r="C774" s="1" t="s">
        <v>34</v>
      </c>
    </row>
    <row r="775" spans="1:3">
      <c r="A775" s="1">
        <v>774</v>
      </c>
      <c r="B775" s="1" t="s">
        <v>34</v>
      </c>
      <c r="C775" s="1" t="s">
        <v>34</v>
      </c>
    </row>
    <row r="776" spans="1:3">
      <c r="A776" s="1">
        <v>775</v>
      </c>
      <c r="B776" s="1" t="s">
        <v>34</v>
      </c>
      <c r="C776" s="1" t="s">
        <v>34</v>
      </c>
    </row>
    <row r="777" spans="1:3">
      <c r="A777" s="1">
        <v>776</v>
      </c>
      <c r="B777" s="1" t="s">
        <v>40</v>
      </c>
      <c r="C777" s="1" t="s">
        <v>40</v>
      </c>
    </row>
    <row r="778" spans="1:3">
      <c r="A778" s="1">
        <v>777</v>
      </c>
      <c r="B778" s="1" t="s">
        <v>34</v>
      </c>
      <c r="C778" s="1" t="s">
        <v>34</v>
      </c>
    </row>
    <row r="779" spans="1:3">
      <c r="A779" s="1">
        <v>778</v>
      </c>
      <c r="B779" s="1" t="s">
        <v>202</v>
      </c>
      <c r="C779" s="1" t="s">
        <v>34</v>
      </c>
    </row>
    <row r="780" spans="1:3">
      <c r="A780" s="1">
        <v>779</v>
      </c>
      <c r="B780" s="1" t="s">
        <v>34</v>
      </c>
      <c r="C780" s="1" t="s">
        <v>34</v>
      </c>
    </row>
    <row r="781" spans="1:3">
      <c r="A781" s="1">
        <v>780</v>
      </c>
      <c r="B781" s="1" t="s">
        <v>202</v>
      </c>
      <c r="C781" s="1" t="s">
        <v>202</v>
      </c>
    </row>
    <row r="782" spans="1:3">
      <c r="A782" s="1">
        <v>781</v>
      </c>
      <c r="B782" s="1" t="s">
        <v>34</v>
      </c>
      <c r="C782" s="1" t="s">
        <v>34</v>
      </c>
    </row>
    <row r="783" spans="1:3">
      <c r="A783" s="1">
        <v>782</v>
      </c>
      <c r="B783" s="1" t="s">
        <v>34</v>
      </c>
      <c r="C783" s="1" t="s">
        <v>34</v>
      </c>
    </row>
    <row r="784" spans="1:3">
      <c r="A784" s="1">
        <v>783</v>
      </c>
      <c r="B784" s="1" t="s">
        <v>202</v>
      </c>
      <c r="C784" s="1" t="s">
        <v>34</v>
      </c>
    </row>
    <row r="785" spans="1:3">
      <c r="A785" s="1">
        <v>784</v>
      </c>
      <c r="B785" s="1" t="s">
        <v>40</v>
      </c>
      <c r="C785" s="1" t="s">
        <v>40</v>
      </c>
    </row>
    <row r="786" spans="1:3">
      <c r="A786" s="1">
        <v>785</v>
      </c>
      <c r="B786" s="1" t="s">
        <v>34</v>
      </c>
      <c r="C786" s="1" t="s">
        <v>34</v>
      </c>
    </row>
    <row r="787" spans="1:3">
      <c r="A787" s="1">
        <v>786</v>
      </c>
      <c r="B787" s="1" t="s">
        <v>34</v>
      </c>
      <c r="C787" s="1" t="s">
        <v>34</v>
      </c>
    </row>
    <row r="788" spans="1:3">
      <c r="A788" s="1">
        <v>787</v>
      </c>
      <c r="B788" s="1" t="s">
        <v>34</v>
      </c>
      <c r="C788" s="1" t="s">
        <v>34</v>
      </c>
    </row>
    <row r="789" spans="1:3">
      <c r="A789" s="1">
        <v>788</v>
      </c>
      <c r="B789" s="1" t="s">
        <v>34</v>
      </c>
      <c r="C789" s="1" t="s">
        <v>34</v>
      </c>
    </row>
    <row r="790" spans="1:3">
      <c r="A790" s="1">
        <v>789</v>
      </c>
      <c r="B790" s="1" t="s">
        <v>40</v>
      </c>
      <c r="C790" s="1" t="s">
        <v>40</v>
      </c>
    </row>
    <row r="791" spans="1:3">
      <c r="A791" s="1">
        <v>790</v>
      </c>
      <c r="B791" s="1" t="s">
        <v>40</v>
      </c>
      <c r="C791" s="1" t="s">
        <v>40</v>
      </c>
    </row>
    <row r="792" spans="1:3">
      <c r="A792" s="1">
        <v>791</v>
      </c>
      <c r="B792" s="1" t="s">
        <v>202</v>
      </c>
      <c r="C792" s="1" t="s">
        <v>202</v>
      </c>
    </row>
    <row r="793" spans="1:3">
      <c r="A793" s="1">
        <v>792</v>
      </c>
      <c r="B793" s="1" t="s">
        <v>34</v>
      </c>
      <c r="C793" s="1" t="s">
        <v>34</v>
      </c>
    </row>
    <row r="794" spans="1:3">
      <c r="A794" s="1">
        <v>793</v>
      </c>
      <c r="B794" s="1" t="s">
        <v>34</v>
      </c>
      <c r="C794" s="1" t="s">
        <v>34</v>
      </c>
    </row>
    <row r="795" spans="1:3">
      <c r="A795" s="1">
        <v>794</v>
      </c>
      <c r="B795" s="1" t="s">
        <v>202</v>
      </c>
      <c r="C795" s="1" t="s">
        <v>202</v>
      </c>
    </row>
    <row r="796" spans="1:3">
      <c r="A796" s="1">
        <v>795</v>
      </c>
      <c r="B796" s="1" t="s">
        <v>202</v>
      </c>
      <c r="C796" s="1" t="s">
        <v>34</v>
      </c>
    </row>
    <row r="797" spans="1:3">
      <c r="A797" s="1">
        <v>796</v>
      </c>
      <c r="B797" s="1" t="s">
        <v>34</v>
      </c>
      <c r="C797" s="1" t="s">
        <v>34</v>
      </c>
    </row>
    <row r="798" spans="1:3">
      <c r="A798" s="1">
        <v>797</v>
      </c>
      <c r="B798" s="1" t="s">
        <v>34</v>
      </c>
      <c r="C798" s="1" t="s">
        <v>34</v>
      </c>
    </row>
    <row r="799" spans="1:3">
      <c r="A799" s="1">
        <v>798</v>
      </c>
      <c r="B799" s="1" t="s">
        <v>34</v>
      </c>
      <c r="C799" s="1" t="s">
        <v>34</v>
      </c>
    </row>
    <row r="800" spans="1:3">
      <c r="A800" s="1">
        <v>799</v>
      </c>
      <c r="B800" s="1" t="s">
        <v>34</v>
      </c>
      <c r="C800" s="1" t="s">
        <v>34</v>
      </c>
    </row>
    <row r="801" spans="1:3">
      <c r="A801" s="1">
        <v>800</v>
      </c>
      <c r="B801" s="1" t="s">
        <v>34</v>
      </c>
      <c r="C801" s="1" t="s">
        <v>34</v>
      </c>
    </row>
    <row r="802" spans="1:3">
      <c r="A802" s="1">
        <v>801</v>
      </c>
      <c r="B802" s="1" t="s">
        <v>202</v>
      </c>
      <c r="C802" s="1" t="s">
        <v>202</v>
      </c>
    </row>
    <row r="803" spans="1:3">
      <c r="A803" s="1">
        <v>802</v>
      </c>
      <c r="B803" s="1" t="s">
        <v>202</v>
      </c>
      <c r="C803" s="1" t="s">
        <v>34</v>
      </c>
    </row>
    <row r="804" spans="1:3">
      <c r="A804" s="1">
        <v>803</v>
      </c>
      <c r="B804" s="1" t="s">
        <v>202</v>
      </c>
      <c r="C804" s="1" t="s">
        <v>202</v>
      </c>
    </row>
    <row r="805" spans="1:3">
      <c r="A805" s="1">
        <v>804</v>
      </c>
      <c r="B805" s="1" t="s">
        <v>34</v>
      </c>
      <c r="C805" s="1" t="s">
        <v>34</v>
      </c>
    </row>
    <row r="806" spans="1:3">
      <c r="A806" s="1">
        <v>805</v>
      </c>
      <c r="B806" s="1" t="s">
        <v>202</v>
      </c>
      <c r="C806" s="1" t="s">
        <v>202</v>
      </c>
    </row>
    <row r="807" spans="1:3">
      <c r="A807" s="1">
        <v>806</v>
      </c>
      <c r="B807" s="1" t="s">
        <v>40</v>
      </c>
      <c r="C807" s="1" t="s">
        <v>40</v>
      </c>
    </row>
    <row r="808" spans="1:3">
      <c r="A808" s="1">
        <v>807</v>
      </c>
      <c r="B808" s="1" t="s">
        <v>34</v>
      </c>
      <c r="C808" s="1" t="s">
        <v>34</v>
      </c>
    </row>
    <row r="809" spans="1:3">
      <c r="A809" s="1">
        <v>808</v>
      </c>
      <c r="B809" s="1" t="s">
        <v>34</v>
      </c>
      <c r="C809" s="1" t="s">
        <v>34</v>
      </c>
    </row>
    <row r="810" spans="1:3">
      <c r="A810" s="1">
        <v>809</v>
      </c>
      <c r="B810" s="1" t="s">
        <v>40</v>
      </c>
      <c r="C810" s="1" t="s">
        <v>40</v>
      </c>
    </row>
    <row r="811" spans="1:3">
      <c r="A811" s="1">
        <v>810</v>
      </c>
      <c r="B811" s="1" t="s">
        <v>40</v>
      </c>
      <c r="C811" s="1" t="s">
        <v>40</v>
      </c>
    </row>
    <row r="812" spans="1:3">
      <c r="A812" s="1">
        <v>811</v>
      </c>
      <c r="B812" s="1" t="s">
        <v>202</v>
      </c>
      <c r="C812" s="1" t="s">
        <v>202</v>
      </c>
    </row>
    <row r="813" spans="1:3">
      <c r="A813" s="1">
        <v>812</v>
      </c>
      <c r="B813" s="1" t="s">
        <v>34</v>
      </c>
      <c r="C813" s="1" t="s">
        <v>34</v>
      </c>
    </row>
    <row r="814" spans="1:3">
      <c r="A814" s="1">
        <v>813</v>
      </c>
      <c r="B814" s="1" t="s">
        <v>202</v>
      </c>
      <c r="C814" s="1" t="s">
        <v>202</v>
      </c>
    </row>
    <row r="815" spans="1:3">
      <c r="A815" s="1">
        <v>814</v>
      </c>
      <c r="B815" s="1" t="s">
        <v>40</v>
      </c>
      <c r="C815" s="1" t="s">
        <v>40</v>
      </c>
    </row>
    <row r="816" spans="1:3">
      <c r="A816" s="1">
        <v>815</v>
      </c>
      <c r="B816" s="1" t="s">
        <v>40</v>
      </c>
      <c r="C816" s="1" t="s">
        <v>40</v>
      </c>
    </row>
    <row r="817" spans="1:3">
      <c r="A817" s="1">
        <v>816</v>
      </c>
      <c r="B817" s="1" t="s">
        <v>40</v>
      </c>
      <c r="C817" s="1" t="s">
        <v>40</v>
      </c>
    </row>
    <row r="818" spans="1:3">
      <c r="A818" s="1">
        <v>817</v>
      </c>
      <c r="B818" s="1" t="s">
        <v>34</v>
      </c>
      <c r="C818" s="1" t="s">
        <v>34</v>
      </c>
    </row>
    <row r="819" spans="1:3">
      <c r="A819" s="1">
        <v>818</v>
      </c>
      <c r="B819" s="1" t="s">
        <v>34</v>
      </c>
      <c r="C819" s="1" t="s">
        <v>34</v>
      </c>
    </row>
    <row r="820" spans="1:3">
      <c r="A820" s="1">
        <v>819</v>
      </c>
      <c r="B820" s="1" t="s">
        <v>40</v>
      </c>
      <c r="C820" s="1" t="s">
        <v>40</v>
      </c>
    </row>
    <row r="821" spans="1:3">
      <c r="A821" s="1">
        <v>820</v>
      </c>
      <c r="B821" s="1" t="s">
        <v>40</v>
      </c>
      <c r="C821" s="1" t="s">
        <v>40</v>
      </c>
    </row>
    <row r="822" spans="1:3">
      <c r="A822" s="1">
        <v>821</v>
      </c>
      <c r="B822" s="1" t="s">
        <v>34</v>
      </c>
      <c r="C822" s="1" t="s">
        <v>34</v>
      </c>
    </row>
    <row r="823" spans="1:3">
      <c r="A823" s="1">
        <v>822</v>
      </c>
      <c r="B823" s="1" t="s">
        <v>34</v>
      </c>
      <c r="C823" s="1" t="s">
        <v>34</v>
      </c>
    </row>
    <row r="824" spans="1:3">
      <c r="A824" s="1">
        <v>823</v>
      </c>
      <c r="B824" s="1" t="s">
        <v>202</v>
      </c>
      <c r="C824" s="1" t="s">
        <v>40</v>
      </c>
    </row>
    <row r="825" spans="1:3">
      <c r="A825" s="1">
        <v>824</v>
      </c>
      <c r="B825" s="1" t="s">
        <v>202</v>
      </c>
      <c r="C825" s="1" t="s">
        <v>202</v>
      </c>
    </row>
    <row r="826" spans="1:3">
      <c r="A826" s="1">
        <v>825</v>
      </c>
      <c r="B826" s="1" t="s">
        <v>34</v>
      </c>
      <c r="C826" s="1" t="s">
        <v>34</v>
      </c>
    </row>
    <row r="827" spans="1:3">
      <c r="A827" s="1">
        <v>826</v>
      </c>
      <c r="B827" s="1" t="s">
        <v>202</v>
      </c>
      <c r="C827" s="1" t="s">
        <v>40</v>
      </c>
    </row>
    <row r="828" spans="1:3">
      <c r="A828" s="1">
        <v>827</v>
      </c>
      <c r="B828" s="1" t="s">
        <v>40</v>
      </c>
      <c r="C828" s="1" t="s">
        <v>40</v>
      </c>
    </row>
    <row r="829" spans="1:3">
      <c r="A829" s="1">
        <v>828</v>
      </c>
      <c r="B829" s="1" t="s">
        <v>202</v>
      </c>
      <c r="C829" s="1" t="s">
        <v>202</v>
      </c>
    </row>
    <row r="830" spans="1:3">
      <c r="A830" s="1">
        <v>829</v>
      </c>
      <c r="B830" s="1" t="s">
        <v>202</v>
      </c>
      <c r="C830" s="1" t="s">
        <v>202</v>
      </c>
    </row>
    <row r="831" spans="1:3">
      <c r="A831" s="1">
        <v>830</v>
      </c>
      <c r="B831" s="1" t="s">
        <v>202</v>
      </c>
      <c r="C831" s="1" t="s">
        <v>202</v>
      </c>
    </row>
    <row r="832" spans="1:3">
      <c r="A832" s="1">
        <v>831</v>
      </c>
      <c r="B832" s="1" t="s">
        <v>34</v>
      </c>
      <c r="C832" s="1" t="s">
        <v>34</v>
      </c>
    </row>
    <row r="833" spans="1:3">
      <c r="A833" s="1">
        <v>832</v>
      </c>
      <c r="B833" s="1" t="s">
        <v>40</v>
      </c>
      <c r="C833" s="1" t="s">
        <v>40</v>
      </c>
    </row>
    <row r="834" spans="1:3">
      <c r="A834" s="1">
        <v>833</v>
      </c>
      <c r="B834" s="1" t="s">
        <v>40</v>
      </c>
      <c r="C834" s="1" t="s">
        <v>40</v>
      </c>
    </row>
    <row r="835" spans="1:3">
      <c r="A835" s="1">
        <v>834</v>
      </c>
      <c r="B835" s="1" t="s">
        <v>34</v>
      </c>
      <c r="C835" s="1" t="s">
        <v>34</v>
      </c>
    </row>
    <row r="836" spans="1:3">
      <c r="A836" s="1">
        <v>835</v>
      </c>
      <c r="B836" s="1" t="s">
        <v>34</v>
      </c>
      <c r="C836" s="1" t="s">
        <v>34</v>
      </c>
    </row>
    <row r="837" spans="1:3">
      <c r="A837" s="1">
        <v>836</v>
      </c>
      <c r="B837" s="1" t="s">
        <v>40</v>
      </c>
      <c r="C837" s="1" t="s">
        <v>40</v>
      </c>
    </row>
    <row r="838" spans="1:3">
      <c r="A838" s="1">
        <v>837</v>
      </c>
      <c r="B838" s="1" t="s">
        <v>34</v>
      </c>
      <c r="C838" s="1" t="s">
        <v>34</v>
      </c>
    </row>
    <row r="839" spans="1:3">
      <c r="A839" s="1">
        <v>838</v>
      </c>
      <c r="B839" s="1" t="s">
        <v>34</v>
      </c>
      <c r="C839" s="1" t="s">
        <v>34</v>
      </c>
    </row>
    <row r="840" spans="1:3">
      <c r="A840" s="1">
        <v>839</v>
      </c>
      <c r="B840" s="1" t="s">
        <v>34</v>
      </c>
      <c r="C840" s="1" t="s">
        <v>34</v>
      </c>
    </row>
    <row r="841" spans="1:3">
      <c r="A841" s="1">
        <v>840</v>
      </c>
      <c r="B841" s="1" t="s">
        <v>34</v>
      </c>
      <c r="C841" s="1" t="s">
        <v>34</v>
      </c>
    </row>
    <row r="842" spans="1:3">
      <c r="A842" s="1">
        <v>841</v>
      </c>
      <c r="B842" s="1" t="s">
        <v>202</v>
      </c>
      <c r="C842" s="1" t="s">
        <v>40</v>
      </c>
    </row>
    <row r="843" spans="1:3">
      <c r="A843" s="1">
        <v>842</v>
      </c>
      <c r="B843" s="1" t="s">
        <v>34</v>
      </c>
      <c r="C843" s="1" t="s">
        <v>34</v>
      </c>
    </row>
    <row r="844" spans="1:3">
      <c r="A844" s="1">
        <v>843</v>
      </c>
      <c r="B844" s="1" t="s">
        <v>202</v>
      </c>
      <c r="C844" s="1" t="s">
        <v>202</v>
      </c>
    </row>
    <row r="845" spans="1:3">
      <c r="A845" s="1">
        <v>844</v>
      </c>
      <c r="B845" s="1" t="s">
        <v>202</v>
      </c>
      <c r="C845" s="1" t="s">
        <v>202</v>
      </c>
    </row>
    <row r="846" spans="1:3">
      <c r="A846" s="1">
        <v>845</v>
      </c>
      <c r="B846" s="1" t="s">
        <v>34</v>
      </c>
      <c r="C846" s="1" t="s">
        <v>202</v>
      </c>
    </row>
    <row r="847" spans="1:3">
      <c r="A847" s="1">
        <v>846</v>
      </c>
      <c r="B847" s="1" t="s">
        <v>34</v>
      </c>
      <c r="C847" s="1" t="s">
        <v>34</v>
      </c>
    </row>
    <row r="848" spans="1:3">
      <c r="A848" s="1">
        <v>847</v>
      </c>
      <c r="B848" s="1" t="s">
        <v>202</v>
      </c>
      <c r="C848" s="1" t="s">
        <v>34</v>
      </c>
    </row>
    <row r="849" spans="1:3">
      <c r="A849" s="1">
        <v>848</v>
      </c>
      <c r="B849" s="1" t="s">
        <v>202</v>
      </c>
      <c r="C849" s="1" t="s">
        <v>202</v>
      </c>
    </row>
    <row r="850" spans="1:3">
      <c r="A850" s="1">
        <v>849</v>
      </c>
      <c r="B850" s="1" t="s">
        <v>34</v>
      </c>
      <c r="C850" s="1" t="s">
        <v>34</v>
      </c>
    </row>
    <row r="851" spans="1:3">
      <c r="A851" s="1">
        <v>850</v>
      </c>
      <c r="B851" s="1" t="s">
        <v>202</v>
      </c>
      <c r="C851" s="1" t="s">
        <v>202</v>
      </c>
    </row>
    <row r="852" spans="1:3">
      <c r="A852" s="1">
        <v>851</v>
      </c>
      <c r="B852" s="1" t="s">
        <v>202</v>
      </c>
      <c r="C852" s="1" t="s">
        <v>202</v>
      </c>
    </row>
    <row r="853" spans="1:3">
      <c r="A853" s="1">
        <v>852</v>
      </c>
      <c r="B853" s="1" t="s">
        <v>34</v>
      </c>
      <c r="C853" s="1" t="s">
        <v>34</v>
      </c>
    </row>
    <row r="854" spans="1:3">
      <c r="A854" s="1">
        <v>853</v>
      </c>
      <c r="B854" s="1" t="s">
        <v>34</v>
      </c>
      <c r="C854" s="1" t="s">
        <v>34</v>
      </c>
    </row>
    <row r="855" spans="1:3">
      <c r="A855" s="1">
        <v>854</v>
      </c>
      <c r="B855" s="1" t="s">
        <v>40</v>
      </c>
      <c r="C855" s="1" t="s">
        <v>40</v>
      </c>
    </row>
    <row r="856" spans="1:3">
      <c r="A856" s="1">
        <v>855</v>
      </c>
      <c r="B856" s="1" t="s">
        <v>202</v>
      </c>
      <c r="C856" s="1" t="s">
        <v>202</v>
      </c>
    </row>
    <row r="857" spans="1:3">
      <c r="A857" s="1">
        <v>856</v>
      </c>
      <c r="B857" s="1" t="s">
        <v>202</v>
      </c>
      <c r="C857" s="1" t="s">
        <v>202</v>
      </c>
    </row>
    <row r="858" spans="1:3">
      <c r="A858" s="1">
        <v>857</v>
      </c>
      <c r="B858" s="1" t="s">
        <v>34</v>
      </c>
      <c r="C858" s="1" t="s">
        <v>34</v>
      </c>
    </row>
    <row r="859" spans="1:3">
      <c r="A859" s="1">
        <v>858</v>
      </c>
      <c r="B859" s="1" t="s">
        <v>34</v>
      </c>
      <c r="C859" s="1" t="s">
        <v>34</v>
      </c>
    </row>
    <row r="860" spans="1:3">
      <c r="A860" s="1">
        <v>859</v>
      </c>
      <c r="B860" s="1" t="s">
        <v>40</v>
      </c>
      <c r="C860" s="1" t="s">
        <v>40</v>
      </c>
    </row>
    <row r="861" spans="1:3">
      <c r="A861" s="1">
        <v>860</v>
      </c>
      <c r="B861" s="1" t="s">
        <v>34</v>
      </c>
      <c r="C861" s="1" t="s">
        <v>34</v>
      </c>
    </row>
    <row r="862" spans="1:3">
      <c r="A862" s="1">
        <v>861</v>
      </c>
      <c r="B862" s="1" t="s">
        <v>34</v>
      </c>
      <c r="C862" s="1" t="s">
        <v>34</v>
      </c>
    </row>
    <row r="863" spans="1:3">
      <c r="A863" s="1">
        <v>862</v>
      </c>
      <c r="B863" s="1" t="s">
        <v>34</v>
      </c>
      <c r="C863" s="1" t="s">
        <v>34</v>
      </c>
    </row>
    <row r="864" spans="1:3">
      <c r="A864" s="1">
        <v>863</v>
      </c>
      <c r="B864" s="1" t="s">
        <v>202</v>
      </c>
      <c r="C864" s="1" t="s">
        <v>202</v>
      </c>
    </row>
    <row r="865" spans="1:3">
      <c r="A865" s="1">
        <v>864</v>
      </c>
      <c r="B865" s="1" t="s">
        <v>34</v>
      </c>
      <c r="C865" s="1" t="s">
        <v>34</v>
      </c>
    </row>
    <row r="866" spans="1:3">
      <c r="A866" s="1">
        <v>865</v>
      </c>
      <c r="B866" s="1" t="s">
        <v>34</v>
      </c>
      <c r="C866" s="1" t="s">
        <v>34</v>
      </c>
    </row>
    <row r="867" spans="1:3">
      <c r="A867" s="1">
        <v>866</v>
      </c>
      <c r="B867" s="1" t="s">
        <v>34</v>
      </c>
      <c r="C867" s="1" t="s">
        <v>34</v>
      </c>
    </row>
    <row r="868" spans="1:3">
      <c r="A868" s="1">
        <v>867</v>
      </c>
      <c r="B868" s="1" t="s">
        <v>40</v>
      </c>
      <c r="C868" s="1" t="s">
        <v>40</v>
      </c>
    </row>
    <row r="869" spans="1:3">
      <c r="A869" s="1">
        <v>868</v>
      </c>
      <c r="B869" s="1" t="s">
        <v>34</v>
      </c>
      <c r="C869" s="1" t="s">
        <v>34</v>
      </c>
    </row>
    <row r="870" spans="1:3">
      <c r="A870" s="1">
        <v>869</v>
      </c>
      <c r="B870" s="1" t="s">
        <v>34</v>
      </c>
      <c r="C870" s="1" t="s">
        <v>34</v>
      </c>
    </row>
    <row r="871" spans="1:3">
      <c r="A871" s="1">
        <v>870</v>
      </c>
      <c r="B871" s="1" t="s">
        <v>40</v>
      </c>
      <c r="C871" s="1" t="s">
        <v>40</v>
      </c>
    </row>
    <row r="872" spans="1:3">
      <c r="A872" s="1">
        <v>871</v>
      </c>
      <c r="B872" s="1" t="s">
        <v>34</v>
      </c>
      <c r="C872" s="1" t="s">
        <v>34</v>
      </c>
    </row>
    <row r="873" spans="1:3">
      <c r="A873" s="1">
        <v>872</v>
      </c>
      <c r="B873" s="1" t="s">
        <v>34</v>
      </c>
      <c r="C873" s="1" t="s">
        <v>34</v>
      </c>
    </row>
    <row r="874" spans="1:3">
      <c r="A874" s="1">
        <v>873</v>
      </c>
      <c r="B874" s="1" t="s">
        <v>34</v>
      </c>
      <c r="C874" s="1" t="s">
        <v>34</v>
      </c>
    </row>
    <row r="875" spans="1:3">
      <c r="A875" s="1">
        <v>874</v>
      </c>
      <c r="B875" s="1" t="s">
        <v>202</v>
      </c>
      <c r="C875" s="1" t="s">
        <v>34</v>
      </c>
    </row>
    <row r="876" spans="1:3">
      <c r="A876" s="1">
        <v>875</v>
      </c>
      <c r="B876" s="1" t="s">
        <v>202</v>
      </c>
      <c r="C876" s="1" t="s">
        <v>202</v>
      </c>
    </row>
    <row r="877" spans="1:3">
      <c r="A877" s="1">
        <v>876</v>
      </c>
      <c r="B877" s="1" t="s">
        <v>202</v>
      </c>
      <c r="C877" s="1" t="s">
        <v>202</v>
      </c>
    </row>
    <row r="878" spans="1:3">
      <c r="A878" s="1">
        <v>877</v>
      </c>
      <c r="B878" s="1" t="s">
        <v>40</v>
      </c>
      <c r="C878" s="1" t="s">
        <v>40</v>
      </c>
    </row>
    <row r="879" spans="1:3">
      <c r="A879" s="1">
        <v>878</v>
      </c>
      <c r="B879" s="1" t="s">
        <v>202</v>
      </c>
      <c r="C879" s="1" t="s">
        <v>34</v>
      </c>
    </row>
    <row r="880" spans="1:3">
      <c r="A880" s="1">
        <v>879</v>
      </c>
      <c r="B880" s="1" t="s">
        <v>40</v>
      </c>
      <c r="C880" s="1" t="s">
        <v>40</v>
      </c>
    </row>
    <row r="881" spans="1:3">
      <c r="A881" s="1">
        <v>880</v>
      </c>
      <c r="B881" s="1" t="s">
        <v>34</v>
      </c>
      <c r="C881" s="1" t="s">
        <v>34</v>
      </c>
    </row>
    <row r="882" spans="1:3">
      <c r="A882" s="1">
        <v>881</v>
      </c>
      <c r="B882" s="1" t="s">
        <v>34</v>
      </c>
      <c r="C882" s="1" t="s">
        <v>34</v>
      </c>
    </row>
    <row r="883" spans="1:3">
      <c r="A883" s="1">
        <v>882</v>
      </c>
      <c r="B883" s="1" t="s">
        <v>34</v>
      </c>
      <c r="C883" s="1" t="s">
        <v>34</v>
      </c>
    </row>
    <row r="884" spans="1:3">
      <c r="A884" s="1">
        <v>883</v>
      </c>
      <c r="B884" s="1" t="s">
        <v>202</v>
      </c>
      <c r="C884" s="1" t="s">
        <v>34</v>
      </c>
    </row>
    <row r="885" spans="1:3">
      <c r="A885" s="1">
        <v>884</v>
      </c>
      <c r="B885" s="1" t="s">
        <v>34</v>
      </c>
      <c r="C885" s="1" t="s">
        <v>34</v>
      </c>
    </row>
    <row r="886" spans="1:3">
      <c r="A886" s="1">
        <v>885</v>
      </c>
      <c r="B886" s="1" t="s">
        <v>202</v>
      </c>
      <c r="C886" s="1" t="s">
        <v>202</v>
      </c>
    </row>
    <row r="887" spans="1:3">
      <c r="A887" s="1">
        <v>886</v>
      </c>
      <c r="B887" s="1" t="s">
        <v>40</v>
      </c>
      <c r="C887" s="1" t="s">
        <v>40</v>
      </c>
    </row>
    <row r="888" spans="1:3">
      <c r="A888" s="1">
        <v>887</v>
      </c>
      <c r="B888" s="1" t="s">
        <v>34</v>
      </c>
      <c r="C888" s="1" t="s">
        <v>34</v>
      </c>
    </row>
    <row r="889" spans="1:3">
      <c r="A889" s="1">
        <v>888</v>
      </c>
      <c r="B889" s="1" t="s">
        <v>40</v>
      </c>
      <c r="C889" s="1" t="s">
        <v>40</v>
      </c>
    </row>
    <row r="890" spans="1:3">
      <c r="A890" s="1">
        <v>889</v>
      </c>
      <c r="B890" s="1" t="s">
        <v>202</v>
      </c>
      <c r="C890" s="1" t="s">
        <v>202</v>
      </c>
    </row>
    <row r="891" spans="1:3">
      <c r="A891" s="1">
        <v>890</v>
      </c>
      <c r="B891" s="1" t="s">
        <v>34</v>
      </c>
      <c r="C891" s="1" t="s">
        <v>34</v>
      </c>
    </row>
    <row r="892" spans="1:3">
      <c r="A892" s="1">
        <v>891</v>
      </c>
      <c r="B892" s="1" t="s">
        <v>202</v>
      </c>
      <c r="C892" s="1" t="s">
        <v>40</v>
      </c>
    </row>
    <row r="893" spans="1:3">
      <c r="A893" s="1">
        <v>892</v>
      </c>
      <c r="B893" s="1" t="s">
        <v>34</v>
      </c>
      <c r="C893" s="1" t="s">
        <v>34</v>
      </c>
    </row>
    <row r="894" spans="1:3">
      <c r="A894" s="1">
        <v>893</v>
      </c>
      <c r="B894" s="1" t="s">
        <v>202</v>
      </c>
      <c r="C894" s="1" t="s">
        <v>202</v>
      </c>
    </row>
    <row r="895" spans="1:3">
      <c r="A895" s="1">
        <v>894</v>
      </c>
      <c r="B895" s="1" t="s">
        <v>202</v>
      </c>
      <c r="C895" s="1" t="s">
        <v>34</v>
      </c>
    </row>
    <row r="896" spans="1:3">
      <c r="A896" s="1">
        <v>895</v>
      </c>
      <c r="B896" s="1" t="s">
        <v>34</v>
      </c>
      <c r="C896" s="1" t="s">
        <v>34</v>
      </c>
    </row>
    <row r="897" spans="1:3">
      <c r="A897" s="1">
        <v>896</v>
      </c>
      <c r="B897" s="1" t="s">
        <v>34</v>
      </c>
      <c r="C897" s="1" t="s">
        <v>34</v>
      </c>
    </row>
    <row r="898" spans="1:3">
      <c r="A898" s="1">
        <v>897</v>
      </c>
      <c r="B898" s="1" t="s">
        <v>40</v>
      </c>
      <c r="C898" s="1" t="s">
        <v>40</v>
      </c>
    </row>
    <row r="899" spans="1:3">
      <c r="A899" s="1">
        <v>898</v>
      </c>
      <c r="B899" s="1" t="s">
        <v>34</v>
      </c>
      <c r="C899" s="1" t="s">
        <v>34</v>
      </c>
    </row>
    <row r="900" spans="1:3">
      <c r="A900" s="1">
        <v>899</v>
      </c>
      <c r="B900" s="1" t="s">
        <v>34</v>
      </c>
      <c r="C900" s="1" t="s">
        <v>34</v>
      </c>
    </row>
    <row r="901" spans="1:3">
      <c r="A901" s="1">
        <v>900</v>
      </c>
      <c r="B901" s="1" t="s">
        <v>40</v>
      </c>
      <c r="C901" s="1" t="s">
        <v>202</v>
      </c>
    </row>
    <row r="902" spans="1:3">
      <c r="A902" s="1">
        <v>901</v>
      </c>
      <c r="B902" s="1" t="s">
        <v>202</v>
      </c>
      <c r="C902" s="1" t="s">
        <v>34</v>
      </c>
    </row>
    <row r="903" spans="1:3">
      <c r="A903" s="1">
        <v>902</v>
      </c>
      <c r="B903" s="1" t="s">
        <v>34</v>
      </c>
      <c r="C903" s="1" t="s">
        <v>34</v>
      </c>
    </row>
    <row r="904" spans="1:3">
      <c r="A904" s="1">
        <v>903</v>
      </c>
      <c r="B904" s="1" t="s">
        <v>34</v>
      </c>
      <c r="C904" s="1" t="s">
        <v>34</v>
      </c>
    </row>
    <row r="905" spans="1:3">
      <c r="A905" s="1">
        <v>904</v>
      </c>
      <c r="B905" s="1" t="s">
        <v>34</v>
      </c>
      <c r="C905" s="1" t="s">
        <v>34</v>
      </c>
    </row>
    <row r="906" spans="1:3">
      <c r="A906" s="1">
        <v>905</v>
      </c>
      <c r="B906" s="1" t="s">
        <v>34</v>
      </c>
      <c r="C906" s="1" t="s">
        <v>34</v>
      </c>
    </row>
    <row r="907" spans="1:3">
      <c r="A907" s="1">
        <v>906</v>
      </c>
      <c r="B907" s="1" t="s">
        <v>202</v>
      </c>
      <c r="C907" s="1" t="s">
        <v>202</v>
      </c>
    </row>
    <row r="908" spans="1:3">
      <c r="A908" s="1">
        <v>907</v>
      </c>
      <c r="B908" s="1" t="s">
        <v>34</v>
      </c>
      <c r="C908" s="1" t="s">
        <v>34</v>
      </c>
    </row>
    <row r="909" spans="1:3">
      <c r="A909" s="1">
        <v>908</v>
      </c>
      <c r="B909" s="1" t="s">
        <v>202</v>
      </c>
      <c r="C909" s="1" t="s">
        <v>202</v>
      </c>
    </row>
    <row r="910" spans="1:3">
      <c r="A910" s="1">
        <v>909</v>
      </c>
      <c r="B910" s="1" t="s">
        <v>34</v>
      </c>
      <c r="C910" s="1" t="s">
        <v>34</v>
      </c>
    </row>
    <row r="911" spans="1:3">
      <c r="A911" s="1">
        <v>910</v>
      </c>
      <c r="B911" s="1" t="s">
        <v>34</v>
      </c>
      <c r="C911" s="1" t="s">
        <v>34</v>
      </c>
    </row>
    <row r="912" spans="1:3">
      <c r="A912" s="1">
        <v>911</v>
      </c>
      <c r="B912" s="1" t="s">
        <v>202</v>
      </c>
      <c r="C912" s="1" t="s">
        <v>202</v>
      </c>
    </row>
    <row r="913" spans="1:3">
      <c r="A913" s="1">
        <v>912</v>
      </c>
      <c r="B913" s="1" t="s">
        <v>202</v>
      </c>
      <c r="C913" s="1" t="s">
        <v>202</v>
      </c>
    </row>
    <row r="914" spans="1:3">
      <c r="A914" s="1">
        <v>913</v>
      </c>
      <c r="B914" s="1" t="s">
        <v>202</v>
      </c>
      <c r="C914" s="1" t="s">
        <v>34</v>
      </c>
    </row>
    <row r="915" spans="1:3">
      <c r="A915" s="1">
        <v>914</v>
      </c>
      <c r="B915" s="1" t="s">
        <v>34</v>
      </c>
      <c r="C915" s="1" t="s">
        <v>34</v>
      </c>
    </row>
    <row r="916" spans="1:3">
      <c r="A916" s="1">
        <v>915</v>
      </c>
      <c r="B916" s="1" t="s">
        <v>40</v>
      </c>
      <c r="C916" s="1" t="s">
        <v>40</v>
      </c>
    </row>
    <row r="917" spans="1:3">
      <c r="A917" s="1">
        <v>916</v>
      </c>
      <c r="B917" s="1" t="s">
        <v>40</v>
      </c>
      <c r="C917" s="1" t="s">
        <v>40</v>
      </c>
    </row>
    <row r="918" spans="1:3">
      <c r="A918" s="1">
        <v>917</v>
      </c>
      <c r="B918" s="1" t="s">
        <v>34</v>
      </c>
      <c r="C918" s="1" t="s">
        <v>34</v>
      </c>
    </row>
    <row r="919" spans="1:3">
      <c r="A919" s="1">
        <v>918</v>
      </c>
      <c r="B919" s="1" t="s">
        <v>40</v>
      </c>
      <c r="C919" s="1" t="s">
        <v>40</v>
      </c>
    </row>
    <row r="920" spans="1:3">
      <c r="A920" s="1">
        <v>919</v>
      </c>
      <c r="B920" s="1" t="s">
        <v>202</v>
      </c>
      <c r="C920" s="1" t="s">
        <v>202</v>
      </c>
    </row>
    <row r="921" spans="1:3">
      <c r="A921" s="1">
        <v>920</v>
      </c>
      <c r="B921" s="1" t="s">
        <v>202</v>
      </c>
      <c r="C921" s="1" t="s">
        <v>40</v>
      </c>
    </row>
    <row r="922" spans="1:3">
      <c r="A922" s="1">
        <v>921</v>
      </c>
      <c r="B922" s="1" t="s">
        <v>202</v>
      </c>
      <c r="C922" s="1" t="s">
        <v>202</v>
      </c>
    </row>
    <row r="923" spans="1:3">
      <c r="A923" s="1">
        <v>922</v>
      </c>
      <c r="B923" s="1" t="s">
        <v>202</v>
      </c>
      <c r="C923" s="1" t="s">
        <v>202</v>
      </c>
    </row>
    <row r="924" spans="1:3">
      <c r="A924" s="1">
        <v>923</v>
      </c>
      <c r="B924" s="1" t="s">
        <v>40</v>
      </c>
      <c r="C924" s="1" t="s">
        <v>40</v>
      </c>
    </row>
    <row r="925" spans="1:3">
      <c r="A925" s="1">
        <v>924</v>
      </c>
      <c r="B925" s="1" t="s">
        <v>202</v>
      </c>
      <c r="C925" s="1" t="s">
        <v>202</v>
      </c>
    </row>
    <row r="926" spans="1:3">
      <c r="A926" s="1">
        <v>925</v>
      </c>
      <c r="B926" s="1" t="s">
        <v>40</v>
      </c>
      <c r="C926" s="1" t="s">
        <v>40</v>
      </c>
    </row>
    <row r="927" spans="1:3">
      <c r="A927" s="1">
        <v>926</v>
      </c>
      <c r="B927" s="1" t="s">
        <v>40</v>
      </c>
      <c r="C927" s="1" t="s">
        <v>40</v>
      </c>
    </row>
    <row r="928" spans="1:3">
      <c r="A928" s="1">
        <v>927</v>
      </c>
      <c r="B928" s="1" t="s">
        <v>40</v>
      </c>
      <c r="C928" s="1" t="s">
        <v>40</v>
      </c>
    </row>
    <row r="929" spans="1:3">
      <c r="A929" s="1">
        <v>928</v>
      </c>
      <c r="B929" s="1" t="s">
        <v>40</v>
      </c>
      <c r="C929" s="1" t="s">
        <v>40</v>
      </c>
    </row>
    <row r="930" spans="1:3">
      <c r="A930" s="1">
        <v>929</v>
      </c>
      <c r="B930" s="1" t="s">
        <v>34</v>
      </c>
      <c r="C930" s="1" t="s">
        <v>34</v>
      </c>
    </row>
    <row r="931" spans="1:3">
      <c r="A931" s="1">
        <v>930</v>
      </c>
      <c r="B931" s="1" t="s">
        <v>202</v>
      </c>
      <c r="C931" s="1" t="s">
        <v>40</v>
      </c>
    </row>
    <row r="932" spans="1:3">
      <c r="A932" s="1">
        <v>931</v>
      </c>
      <c r="B932" s="1" t="s">
        <v>202</v>
      </c>
      <c r="C932" s="1" t="s">
        <v>40</v>
      </c>
    </row>
    <row r="933" spans="1:3">
      <c r="A933" s="1">
        <v>932</v>
      </c>
      <c r="B933" s="1" t="s">
        <v>202</v>
      </c>
      <c r="C933" s="1" t="s">
        <v>202</v>
      </c>
    </row>
    <row r="934" spans="1:3">
      <c r="A934" s="1">
        <v>933</v>
      </c>
      <c r="B934" s="1" t="s">
        <v>34</v>
      </c>
      <c r="C934" s="1" t="s">
        <v>34</v>
      </c>
    </row>
    <row r="935" spans="1:3">
      <c r="A935" s="1">
        <v>934</v>
      </c>
      <c r="B935" s="1" t="s">
        <v>34</v>
      </c>
      <c r="C935" s="1" t="s">
        <v>34</v>
      </c>
    </row>
    <row r="936" spans="1:3">
      <c r="A936" s="1">
        <v>935</v>
      </c>
      <c r="B936" s="1" t="s">
        <v>40</v>
      </c>
      <c r="C936" s="1" t="s">
        <v>40</v>
      </c>
    </row>
    <row r="937" spans="1:3">
      <c r="A937" s="1">
        <v>936</v>
      </c>
      <c r="B937" s="1" t="s">
        <v>40</v>
      </c>
      <c r="C937" s="1" t="s">
        <v>40</v>
      </c>
    </row>
    <row r="938" spans="1:3">
      <c r="A938" s="1">
        <v>937</v>
      </c>
      <c r="B938" s="1" t="s">
        <v>34</v>
      </c>
      <c r="C938" s="1" t="s">
        <v>34</v>
      </c>
    </row>
    <row r="939" spans="1:3">
      <c r="A939" s="1">
        <v>938</v>
      </c>
      <c r="B939" s="1" t="s">
        <v>202</v>
      </c>
      <c r="C939" s="1" t="s">
        <v>202</v>
      </c>
    </row>
    <row r="940" spans="1:3">
      <c r="A940" s="1">
        <v>939</v>
      </c>
      <c r="B940" s="1" t="s">
        <v>40</v>
      </c>
      <c r="C940" s="1" t="s">
        <v>40</v>
      </c>
    </row>
    <row r="941" spans="1:3">
      <c r="A941" s="1">
        <v>940</v>
      </c>
      <c r="B941" s="1" t="s">
        <v>34</v>
      </c>
      <c r="C941" s="1" t="s">
        <v>34</v>
      </c>
    </row>
    <row r="942" spans="1:3">
      <c r="A942" s="1">
        <v>941</v>
      </c>
      <c r="B942" s="1" t="s">
        <v>34</v>
      </c>
      <c r="C942" s="1" t="s">
        <v>34</v>
      </c>
    </row>
    <row r="943" spans="1:3">
      <c r="A943" s="1">
        <v>942</v>
      </c>
      <c r="B943" s="1" t="s">
        <v>34</v>
      </c>
      <c r="C943" s="1" t="s">
        <v>34</v>
      </c>
    </row>
    <row r="944" spans="1:3">
      <c r="A944" s="1">
        <v>943</v>
      </c>
      <c r="B944" s="1" t="s">
        <v>34</v>
      </c>
      <c r="C944" s="1" t="s">
        <v>34</v>
      </c>
    </row>
    <row r="945" spans="1:3">
      <c r="A945" s="1">
        <v>944</v>
      </c>
      <c r="B945" s="1" t="s">
        <v>34</v>
      </c>
      <c r="C945" s="1" t="s">
        <v>34</v>
      </c>
    </row>
    <row r="946" spans="1:3">
      <c r="A946" s="1">
        <v>945</v>
      </c>
      <c r="B946" s="1" t="s">
        <v>202</v>
      </c>
      <c r="C946" s="1" t="s">
        <v>202</v>
      </c>
    </row>
    <row r="947" spans="1:3">
      <c r="A947" s="1">
        <v>946</v>
      </c>
      <c r="B947" s="1" t="s">
        <v>40</v>
      </c>
      <c r="C947" s="1" t="s">
        <v>40</v>
      </c>
    </row>
    <row r="948" spans="1:3">
      <c r="A948" s="1">
        <v>947</v>
      </c>
      <c r="B948" s="1" t="s">
        <v>40</v>
      </c>
      <c r="C948" s="1" t="s">
        <v>40</v>
      </c>
    </row>
    <row r="949" spans="1:3">
      <c r="A949" s="1">
        <v>948</v>
      </c>
      <c r="B949" s="1" t="s">
        <v>34</v>
      </c>
      <c r="C949" s="1" t="s">
        <v>34</v>
      </c>
    </row>
    <row r="950" spans="1:3">
      <c r="A950" s="1">
        <v>949</v>
      </c>
      <c r="B950" s="1" t="s">
        <v>202</v>
      </c>
      <c r="C950" s="1" t="s">
        <v>202</v>
      </c>
    </row>
    <row r="951" spans="1:3">
      <c r="A951" s="1">
        <v>950</v>
      </c>
      <c r="B951" s="1" t="s">
        <v>34</v>
      </c>
      <c r="C951" s="1" t="s">
        <v>34</v>
      </c>
    </row>
    <row r="952" spans="1:3">
      <c r="A952" s="1">
        <v>951</v>
      </c>
      <c r="B952" s="1" t="s">
        <v>202</v>
      </c>
      <c r="C952" s="1" t="s">
        <v>34</v>
      </c>
    </row>
    <row r="953" spans="1:3">
      <c r="A953" s="1">
        <v>952</v>
      </c>
      <c r="B953" s="1" t="s">
        <v>202</v>
      </c>
      <c r="C953" s="1" t="s">
        <v>202</v>
      </c>
    </row>
    <row r="954" spans="1:3">
      <c r="A954" s="1">
        <v>953</v>
      </c>
      <c r="B954" s="1" t="s">
        <v>202</v>
      </c>
      <c r="C954" s="1" t="s">
        <v>202</v>
      </c>
    </row>
    <row r="955" spans="1:3">
      <c r="A955" s="1">
        <v>954</v>
      </c>
      <c r="B955" s="1" t="s">
        <v>40</v>
      </c>
      <c r="C955" s="1" t="s">
        <v>40</v>
      </c>
    </row>
    <row r="956" spans="1:3">
      <c r="A956" s="1">
        <v>955</v>
      </c>
      <c r="B956" s="1" t="s">
        <v>202</v>
      </c>
      <c r="C956" s="1" t="s">
        <v>202</v>
      </c>
    </row>
    <row r="957" spans="1:3">
      <c r="A957" s="1">
        <v>956</v>
      </c>
      <c r="B957" s="1" t="s">
        <v>202</v>
      </c>
      <c r="C957" s="1" t="s">
        <v>202</v>
      </c>
    </row>
    <row r="958" spans="1:3">
      <c r="A958" s="1">
        <v>957</v>
      </c>
      <c r="B958" s="1" t="s">
        <v>34</v>
      </c>
      <c r="C958" s="1" t="s">
        <v>34</v>
      </c>
    </row>
    <row r="959" spans="1:3">
      <c r="A959" s="1">
        <v>958</v>
      </c>
      <c r="B959" s="1" t="s">
        <v>34</v>
      </c>
      <c r="C959" s="1" t="s">
        <v>34</v>
      </c>
    </row>
    <row r="960" spans="1:3">
      <c r="A960" s="1">
        <v>959</v>
      </c>
      <c r="B960" s="1" t="s">
        <v>40</v>
      </c>
      <c r="C960" s="1" t="s">
        <v>40</v>
      </c>
    </row>
    <row r="961" spans="1:3">
      <c r="A961" s="1">
        <v>960</v>
      </c>
      <c r="B961" s="1" t="s">
        <v>202</v>
      </c>
      <c r="C961" s="1" t="s">
        <v>202</v>
      </c>
    </row>
    <row r="962" spans="1:3">
      <c r="A962" s="1">
        <v>961</v>
      </c>
      <c r="B962" s="1" t="s">
        <v>34</v>
      </c>
      <c r="C962" s="1" t="s">
        <v>34</v>
      </c>
    </row>
    <row r="963" spans="1:3">
      <c r="A963" s="1">
        <v>962</v>
      </c>
      <c r="B963" s="1" t="s">
        <v>202</v>
      </c>
      <c r="C963" s="1" t="s">
        <v>202</v>
      </c>
    </row>
    <row r="964" spans="1:3">
      <c r="A964" s="1">
        <v>963</v>
      </c>
      <c r="B964" s="1" t="s">
        <v>202</v>
      </c>
      <c r="C964" s="1" t="s">
        <v>34</v>
      </c>
    </row>
    <row r="965" spans="1:3">
      <c r="A965" s="1">
        <v>964</v>
      </c>
      <c r="B965" s="1" t="s">
        <v>34</v>
      </c>
      <c r="C965" s="1" t="s">
        <v>34</v>
      </c>
    </row>
    <row r="966" spans="1:3">
      <c r="A966" s="1">
        <v>965</v>
      </c>
      <c r="B966" s="1" t="s">
        <v>202</v>
      </c>
      <c r="C966" s="1" t="s">
        <v>202</v>
      </c>
    </row>
    <row r="967" spans="1:3">
      <c r="A967" s="1">
        <v>966</v>
      </c>
      <c r="B967" s="1" t="s">
        <v>202</v>
      </c>
      <c r="C967" s="1" t="s">
        <v>202</v>
      </c>
    </row>
    <row r="968" spans="1:3">
      <c r="A968" s="1">
        <v>967</v>
      </c>
      <c r="B968" s="1" t="s">
        <v>202</v>
      </c>
      <c r="C968" s="1" t="s">
        <v>34</v>
      </c>
    </row>
    <row r="969" spans="1:3">
      <c r="A969" s="1">
        <v>968</v>
      </c>
      <c r="B969" s="1" t="s">
        <v>202</v>
      </c>
      <c r="C969" s="1" t="s">
        <v>34</v>
      </c>
    </row>
    <row r="970" spans="1:3">
      <c r="A970" s="1">
        <v>969</v>
      </c>
      <c r="B970" s="1" t="s">
        <v>34</v>
      </c>
      <c r="C970" s="1" t="s">
        <v>34</v>
      </c>
    </row>
    <row r="971" spans="1:3">
      <c r="A971" s="1">
        <v>970</v>
      </c>
      <c r="B971" s="1" t="s">
        <v>202</v>
      </c>
      <c r="C971" s="1" t="s">
        <v>202</v>
      </c>
    </row>
    <row r="972" spans="1:3">
      <c r="A972" s="1">
        <v>971</v>
      </c>
      <c r="B972" s="1" t="s">
        <v>34</v>
      </c>
      <c r="C972" s="1" t="s">
        <v>34</v>
      </c>
    </row>
    <row r="973" spans="1:3">
      <c r="A973" s="1">
        <v>972</v>
      </c>
      <c r="B973" s="1" t="s">
        <v>202</v>
      </c>
      <c r="C973" s="1" t="s">
        <v>202</v>
      </c>
    </row>
    <row r="974" spans="1:3">
      <c r="A974" s="1">
        <v>973</v>
      </c>
      <c r="B974" s="1" t="s">
        <v>40</v>
      </c>
      <c r="C974" s="1" t="s">
        <v>40</v>
      </c>
    </row>
    <row r="975" spans="1:3">
      <c r="A975" s="1">
        <v>974</v>
      </c>
      <c r="B975" s="1" t="s">
        <v>40</v>
      </c>
      <c r="C975" s="1" t="s">
        <v>40</v>
      </c>
    </row>
    <row r="976" spans="1:3">
      <c r="A976" s="1">
        <v>975</v>
      </c>
      <c r="B976" s="1" t="s">
        <v>34</v>
      </c>
      <c r="C976" s="1" t="s">
        <v>34</v>
      </c>
    </row>
    <row r="977" spans="1:3">
      <c r="A977" s="1">
        <v>976</v>
      </c>
      <c r="B977" s="1" t="s">
        <v>202</v>
      </c>
      <c r="C977" s="1" t="s">
        <v>34</v>
      </c>
    </row>
    <row r="978" spans="1:3">
      <c r="A978" s="1">
        <v>977</v>
      </c>
      <c r="B978" s="1" t="s">
        <v>34</v>
      </c>
      <c r="C978" s="1" t="s">
        <v>34</v>
      </c>
    </row>
    <row r="979" spans="1:3">
      <c r="A979" s="1">
        <v>978</v>
      </c>
      <c r="B979" s="1" t="s">
        <v>34</v>
      </c>
      <c r="C979" s="1" t="s">
        <v>34</v>
      </c>
    </row>
    <row r="980" spans="1:3">
      <c r="A980" s="1">
        <v>979</v>
      </c>
      <c r="B980" s="1" t="s">
        <v>202</v>
      </c>
      <c r="C980" s="1" t="s">
        <v>34</v>
      </c>
    </row>
    <row r="981" spans="1:3">
      <c r="A981" s="1">
        <v>980</v>
      </c>
      <c r="B981" s="1" t="s">
        <v>40</v>
      </c>
      <c r="C981" s="1" t="s">
        <v>40</v>
      </c>
    </row>
    <row r="982" spans="1:3">
      <c r="A982" s="1">
        <v>981</v>
      </c>
      <c r="B982" s="1" t="s">
        <v>202</v>
      </c>
      <c r="C982" s="1" t="s">
        <v>34</v>
      </c>
    </row>
    <row r="983" spans="1:3">
      <c r="A983" s="1">
        <v>982</v>
      </c>
      <c r="B983" s="1" t="s">
        <v>202</v>
      </c>
      <c r="C983" s="1" t="s">
        <v>202</v>
      </c>
    </row>
    <row r="984" spans="1:3">
      <c r="A984" s="1">
        <v>983</v>
      </c>
      <c r="B984" s="1" t="s">
        <v>202</v>
      </c>
      <c r="C984" s="1" t="s">
        <v>202</v>
      </c>
    </row>
    <row r="985" spans="1:3">
      <c r="A985" s="1">
        <v>984</v>
      </c>
      <c r="B985" s="1" t="s">
        <v>202</v>
      </c>
      <c r="C985" s="1" t="s">
        <v>40</v>
      </c>
    </row>
    <row r="986" spans="1:3">
      <c r="A986" s="1">
        <v>985</v>
      </c>
      <c r="B986" s="1" t="s">
        <v>34</v>
      </c>
      <c r="C986" s="1" t="s">
        <v>34</v>
      </c>
    </row>
    <row r="987" spans="1:3">
      <c r="A987" s="1">
        <v>986</v>
      </c>
      <c r="B987" s="1" t="s">
        <v>40</v>
      </c>
      <c r="C987" s="1" t="s">
        <v>40</v>
      </c>
    </row>
    <row r="988" spans="1:3">
      <c r="A988" s="1">
        <v>987</v>
      </c>
      <c r="B988" s="1" t="s">
        <v>40</v>
      </c>
      <c r="C988" s="1" t="s">
        <v>40</v>
      </c>
    </row>
    <row r="989" spans="1:3">
      <c r="A989" s="1">
        <v>988</v>
      </c>
      <c r="B989" s="1" t="s">
        <v>34</v>
      </c>
      <c r="C989" s="1" t="s">
        <v>34</v>
      </c>
    </row>
    <row r="990" spans="1:3">
      <c r="A990" s="1">
        <v>989</v>
      </c>
      <c r="B990" s="1" t="s">
        <v>202</v>
      </c>
      <c r="C990" s="1" t="s">
        <v>40</v>
      </c>
    </row>
    <row r="991" spans="1:3">
      <c r="A991" s="1">
        <v>990</v>
      </c>
      <c r="B991" s="1" t="s">
        <v>202</v>
      </c>
      <c r="C991" s="1" t="s">
        <v>202</v>
      </c>
    </row>
    <row r="992" spans="1:3">
      <c r="A992" s="1">
        <v>991</v>
      </c>
      <c r="B992" s="1" t="s">
        <v>34</v>
      </c>
      <c r="C992" s="1" t="s">
        <v>34</v>
      </c>
    </row>
    <row r="993" spans="1:3">
      <c r="A993" s="1">
        <v>992</v>
      </c>
      <c r="B993" s="1" t="s">
        <v>202</v>
      </c>
      <c r="C993" s="1" t="s">
        <v>202</v>
      </c>
    </row>
    <row r="994" spans="1:3">
      <c r="A994" s="1">
        <v>993</v>
      </c>
      <c r="B994" s="1" t="s">
        <v>202</v>
      </c>
      <c r="C994" s="1" t="s">
        <v>202</v>
      </c>
    </row>
    <row r="995" spans="1:3">
      <c r="A995" s="1">
        <v>994</v>
      </c>
      <c r="B995" s="1" t="s">
        <v>40</v>
      </c>
      <c r="C995" s="1" t="s">
        <v>40</v>
      </c>
    </row>
    <row r="996" spans="1:3">
      <c r="A996" s="1">
        <v>995</v>
      </c>
      <c r="B996" s="1" t="s">
        <v>34</v>
      </c>
      <c r="C996" s="1" t="s">
        <v>34</v>
      </c>
    </row>
    <row r="997" spans="1:3">
      <c r="A997" s="1">
        <v>996</v>
      </c>
      <c r="B997" s="1" t="s">
        <v>34</v>
      </c>
      <c r="C997" s="1" t="s">
        <v>34</v>
      </c>
    </row>
    <row r="998" spans="1:3">
      <c r="A998" s="1">
        <v>997</v>
      </c>
      <c r="B998" s="1" t="s">
        <v>202</v>
      </c>
      <c r="C998" s="1" t="s">
        <v>40</v>
      </c>
    </row>
    <row r="999" spans="1:3">
      <c r="A999" s="1">
        <v>998</v>
      </c>
      <c r="B999" s="1" t="s">
        <v>34</v>
      </c>
      <c r="C999" s="1" t="s">
        <v>34</v>
      </c>
    </row>
    <row r="1000" spans="1:3">
      <c r="A1000" s="1">
        <v>999</v>
      </c>
      <c r="B1000" s="1" t="s">
        <v>40</v>
      </c>
      <c r="C1000" s="1" t="s">
        <v>40</v>
      </c>
    </row>
    <row r="1001" spans="1:3">
      <c r="A1001" s="1">
        <v>1000</v>
      </c>
      <c r="B1001" s="1" t="s">
        <v>202</v>
      </c>
      <c r="C1001" s="1" t="s">
        <v>202</v>
      </c>
    </row>
  </sheetData>
  <mergeCells count="6">
    <mergeCell ref="M28:P28"/>
    <mergeCell ref="M33:P33"/>
    <mergeCell ref="E2:I2"/>
    <mergeCell ref="E11:I11"/>
    <mergeCell ref="M2:P2"/>
    <mergeCell ref="M10:P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3"/>
  <sheetViews>
    <sheetView showGridLines="0" workbookViewId="0">
      <selection activeCell="N27" sqref="N27"/>
    </sheetView>
  </sheetViews>
  <sheetFormatPr baseColWidth="10" defaultRowHeight="11.25"/>
  <cols>
    <col min="5" max="9" width="8.1640625" customWidth="1"/>
    <col min="10" max="10" width="13.6640625" bestFit="1" customWidth="1"/>
    <col min="11" max="11" width="6" customWidth="1"/>
    <col min="12" max="12" width="8.1640625" customWidth="1"/>
    <col min="13" max="13" width="15.5" customWidth="1"/>
    <col min="14" max="14" width="11.5" customWidth="1"/>
    <col min="16" max="16" width="5" customWidth="1"/>
  </cols>
  <sheetData>
    <row r="1" spans="1:15">
      <c r="A1" s="200" t="s">
        <v>223</v>
      </c>
      <c r="B1" s="200"/>
      <c r="C1" s="200"/>
      <c r="E1" s="225" t="s">
        <v>224</v>
      </c>
      <c r="F1" s="225"/>
      <c r="G1" s="225"/>
      <c r="H1" s="225"/>
      <c r="I1" s="225"/>
    </row>
    <row r="2" spans="1:15">
      <c r="A2" s="7" t="s">
        <v>205</v>
      </c>
      <c r="B2" s="68" t="s">
        <v>203</v>
      </c>
      <c r="C2" s="68" t="s">
        <v>204</v>
      </c>
      <c r="E2" s="7" t="s">
        <v>205</v>
      </c>
      <c r="F2" s="68" t="s">
        <v>40</v>
      </c>
      <c r="G2" s="68" t="s">
        <v>34</v>
      </c>
      <c r="H2" s="68" t="s">
        <v>202</v>
      </c>
      <c r="I2" s="57" t="s">
        <v>77</v>
      </c>
      <c r="J2" s="7" t="s">
        <v>225</v>
      </c>
      <c r="M2" s="228" t="s">
        <v>228</v>
      </c>
      <c r="N2" s="228"/>
      <c r="O2" s="228"/>
    </row>
    <row r="3" spans="1:15">
      <c r="A3" s="1">
        <v>1</v>
      </c>
      <c r="B3" s="1" t="s">
        <v>34</v>
      </c>
      <c r="C3" s="1" t="s">
        <v>34</v>
      </c>
      <c r="E3" s="1">
        <v>1</v>
      </c>
      <c r="F3" s="1">
        <f>COUNTIF($B3:$C3,F$2)</f>
        <v>0</v>
      </c>
      <c r="G3" s="1">
        <f t="shared" ref="G3:H18" si="0">COUNTIF($B3:$C3,G$2)</f>
        <v>2</v>
      </c>
      <c r="H3" s="1">
        <f t="shared" si="0"/>
        <v>0</v>
      </c>
      <c r="I3" s="110">
        <f>SUM(F3:H3)</f>
        <v>2</v>
      </c>
      <c r="J3" s="1">
        <f>F3^2+G3^2+H3^2</f>
        <v>4</v>
      </c>
    </row>
    <row r="4" spans="1:15">
      <c r="A4" s="1">
        <v>2</v>
      </c>
      <c r="B4" s="1" t="s">
        <v>40</v>
      </c>
      <c r="C4" s="1" t="s">
        <v>40</v>
      </c>
      <c r="E4" s="1">
        <v>2</v>
      </c>
      <c r="F4" s="1">
        <f t="shared" ref="F4:H67" si="1">COUNTIF($B4:$C4,F$2)</f>
        <v>2</v>
      </c>
      <c r="G4" s="1">
        <f t="shared" si="0"/>
        <v>0</v>
      </c>
      <c r="H4" s="1">
        <f t="shared" si="0"/>
        <v>0</v>
      </c>
      <c r="I4" s="110">
        <f t="shared" ref="I4:I67" si="2">SUM(F4:H4)</f>
        <v>2</v>
      </c>
      <c r="J4" s="1">
        <f t="shared" ref="J4:J67" si="3">F4^2+G4^2+H4^2</f>
        <v>4</v>
      </c>
      <c r="M4" s="199" t="s">
        <v>232</v>
      </c>
      <c r="N4" s="199"/>
      <c r="O4" s="199"/>
    </row>
    <row r="5" spans="1:15">
      <c r="A5" s="1">
        <v>3</v>
      </c>
      <c r="B5" s="1" t="s">
        <v>34</v>
      </c>
      <c r="C5" s="1" t="s">
        <v>34</v>
      </c>
      <c r="E5" s="1">
        <v>3</v>
      </c>
      <c r="F5" s="1">
        <f t="shared" si="1"/>
        <v>0</v>
      </c>
      <c r="G5" s="1">
        <f t="shared" si="0"/>
        <v>2</v>
      </c>
      <c r="H5" s="1">
        <f t="shared" si="0"/>
        <v>0</v>
      </c>
      <c r="I5" s="110">
        <f t="shared" si="2"/>
        <v>2</v>
      </c>
      <c r="J5" s="1">
        <f t="shared" si="3"/>
        <v>4</v>
      </c>
      <c r="M5" s="68" t="s">
        <v>40</v>
      </c>
      <c r="N5" s="68" t="s">
        <v>34</v>
      </c>
      <c r="O5" s="68" t="s">
        <v>202</v>
      </c>
    </row>
    <row r="6" spans="1:15">
      <c r="A6" s="1">
        <v>4</v>
      </c>
      <c r="B6" s="1" t="s">
        <v>202</v>
      </c>
      <c r="C6" s="1" t="s">
        <v>202</v>
      </c>
      <c r="E6" s="1">
        <v>4</v>
      </c>
      <c r="F6" s="1">
        <f t="shared" si="1"/>
        <v>0</v>
      </c>
      <c r="G6" s="1">
        <f t="shared" si="0"/>
        <v>0</v>
      </c>
      <c r="H6" s="1">
        <f t="shared" si="0"/>
        <v>2</v>
      </c>
      <c r="I6" s="110">
        <f t="shared" si="2"/>
        <v>2</v>
      </c>
      <c r="J6" s="1">
        <f t="shared" si="3"/>
        <v>4</v>
      </c>
      <c r="M6" s="22">
        <f>SUM(F3:F1002)</f>
        <v>439</v>
      </c>
      <c r="N6" s="22">
        <f>SUM(G3:G1002)</f>
        <v>907</v>
      </c>
      <c r="O6" s="22">
        <f>SUM(H3:H1002)</f>
        <v>654</v>
      </c>
    </row>
    <row r="7" spans="1:15">
      <c r="A7" s="1">
        <v>5</v>
      </c>
      <c r="B7" s="1" t="s">
        <v>40</v>
      </c>
      <c r="C7" s="1" t="s">
        <v>40</v>
      </c>
      <c r="E7" s="1">
        <v>5</v>
      </c>
      <c r="F7" s="1">
        <f t="shared" si="1"/>
        <v>2</v>
      </c>
      <c r="G7" s="1">
        <f t="shared" si="0"/>
        <v>0</v>
      </c>
      <c r="H7" s="1">
        <f t="shared" si="0"/>
        <v>0</v>
      </c>
      <c r="I7" s="110">
        <f t="shared" si="2"/>
        <v>2</v>
      </c>
      <c r="J7" s="1">
        <f t="shared" si="3"/>
        <v>4</v>
      </c>
    </row>
    <row r="8" spans="1:15">
      <c r="A8" s="1">
        <v>6</v>
      </c>
      <c r="B8" s="1" t="s">
        <v>202</v>
      </c>
      <c r="C8" s="1" t="s">
        <v>202</v>
      </c>
      <c r="E8" s="1">
        <v>6</v>
      </c>
      <c r="F8" s="1">
        <f t="shared" si="1"/>
        <v>0</v>
      </c>
      <c r="G8" s="1">
        <f t="shared" si="0"/>
        <v>0</v>
      </c>
      <c r="H8" s="1">
        <f t="shared" si="0"/>
        <v>2</v>
      </c>
      <c r="I8" s="110">
        <f t="shared" si="2"/>
        <v>2</v>
      </c>
      <c r="J8" s="1">
        <f t="shared" si="3"/>
        <v>4</v>
      </c>
      <c r="M8" s="199" t="s">
        <v>231</v>
      </c>
      <c r="N8" s="199"/>
      <c r="O8" s="199"/>
    </row>
    <row r="9" spans="1:15">
      <c r="A9" s="1">
        <v>7</v>
      </c>
      <c r="B9" s="1" t="s">
        <v>34</v>
      </c>
      <c r="C9" s="1" t="s">
        <v>34</v>
      </c>
      <c r="E9" s="1">
        <v>7</v>
      </c>
      <c r="F9" s="1">
        <f t="shared" si="1"/>
        <v>0</v>
      </c>
      <c r="G9" s="1">
        <f t="shared" si="0"/>
        <v>2</v>
      </c>
      <c r="H9" s="1">
        <f t="shared" si="0"/>
        <v>0</v>
      </c>
      <c r="I9" s="110">
        <f t="shared" si="2"/>
        <v>2</v>
      </c>
      <c r="J9" s="1">
        <f t="shared" si="3"/>
        <v>4</v>
      </c>
      <c r="M9" s="68" t="s">
        <v>40</v>
      </c>
      <c r="N9" s="68" t="s">
        <v>34</v>
      </c>
      <c r="O9" s="68" t="s">
        <v>202</v>
      </c>
    </row>
    <row r="10" spans="1:15">
      <c r="A10" s="1">
        <v>8</v>
      </c>
      <c r="B10" s="1" t="s">
        <v>202</v>
      </c>
      <c r="C10" s="1" t="s">
        <v>202</v>
      </c>
      <c r="E10" s="1">
        <v>8</v>
      </c>
      <c r="F10" s="1">
        <f t="shared" si="1"/>
        <v>0</v>
      </c>
      <c r="G10" s="1">
        <f t="shared" si="0"/>
        <v>0</v>
      </c>
      <c r="H10" s="1">
        <f t="shared" si="0"/>
        <v>2</v>
      </c>
      <c r="I10" s="110">
        <f t="shared" si="2"/>
        <v>2</v>
      </c>
      <c r="J10" s="1">
        <f t="shared" si="3"/>
        <v>4</v>
      </c>
      <c r="M10" s="116">
        <f>M6/(2*1000)</f>
        <v>0.2195</v>
      </c>
      <c r="N10" s="116">
        <f>N6/(2*1000)</f>
        <v>0.45350000000000001</v>
      </c>
      <c r="O10" s="116">
        <f>O6/(2*1000)</f>
        <v>0.32700000000000001</v>
      </c>
    </row>
    <row r="11" spans="1:15">
      <c r="A11" s="1">
        <v>9</v>
      </c>
      <c r="B11" s="1" t="s">
        <v>34</v>
      </c>
      <c r="C11" s="1" t="s">
        <v>34</v>
      </c>
      <c r="E11" s="1">
        <v>9</v>
      </c>
      <c r="F11" s="1">
        <f t="shared" si="1"/>
        <v>0</v>
      </c>
      <c r="G11" s="1">
        <f t="shared" si="0"/>
        <v>2</v>
      </c>
      <c r="H11" s="1">
        <f t="shared" si="0"/>
        <v>0</v>
      </c>
      <c r="I11" s="110">
        <f t="shared" si="2"/>
        <v>2</v>
      </c>
      <c r="J11" s="1">
        <f t="shared" si="3"/>
        <v>4</v>
      </c>
    </row>
    <row r="12" spans="1:15">
      <c r="A12" s="1">
        <v>10</v>
      </c>
      <c r="B12" s="1" t="s">
        <v>40</v>
      </c>
      <c r="C12" s="1" t="s">
        <v>40</v>
      </c>
      <c r="E12" s="1">
        <v>10</v>
      </c>
      <c r="F12" s="1">
        <f t="shared" si="1"/>
        <v>2</v>
      </c>
      <c r="G12" s="1">
        <f t="shared" si="0"/>
        <v>0</v>
      </c>
      <c r="H12" s="1">
        <f t="shared" si="0"/>
        <v>0</v>
      </c>
      <c r="I12" s="110">
        <f t="shared" si="2"/>
        <v>2</v>
      </c>
      <c r="J12" s="1">
        <f t="shared" si="3"/>
        <v>4</v>
      </c>
      <c r="M12" s="23" t="s">
        <v>209</v>
      </c>
      <c r="N12" s="32">
        <f>M10^2+N10^2+O10^2</f>
        <v>0.36077150000000002</v>
      </c>
    </row>
    <row r="13" spans="1:15">
      <c r="A13" s="1">
        <v>11</v>
      </c>
      <c r="B13" s="1" t="s">
        <v>40</v>
      </c>
      <c r="C13" s="1" t="s">
        <v>40</v>
      </c>
      <c r="E13" s="1">
        <v>11</v>
      </c>
      <c r="F13" s="1">
        <f t="shared" si="1"/>
        <v>2</v>
      </c>
      <c r="G13" s="1">
        <f t="shared" si="0"/>
        <v>0</v>
      </c>
      <c r="H13" s="1">
        <f t="shared" si="0"/>
        <v>0</v>
      </c>
      <c r="I13" s="110">
        <f t="shared" si="2"/>
        <v>2</v>
      </c>
      <c r="J13" s="1">
        <f t="shared" si="3"/>
        <v>4</v>
      </c>
    </row>
    <row r="14" spans="1:15">
      <c r="A14" s="1">
        <v>12</v>
      </c>
      <c r="B14" s="1" t="s">
        <v>40</v>
      </c>
      <c r="C14" s="1" t="s">
        <v>40</v>
      </c>
      <c r="E14" s="1">
        <v>12</v>
      </c>
      <c r="F14" s="1">
        <f t="shared" si="1"/>
        <v>2</v>
      </c>
      <c r="G14" s="1">
        <f t="shared" si="0"/>
        <v>0</v>
      </c>
      <c r="H14" s="1">
        <f t="shared" si="0"/>
        <v>0</v>
      </c>
      <c r="I14" s="110">
        <f t="shared" si="2"/>
        <v>2</v>
      </c>
      <c r="J14" s="1">
        <f t="shared" si="3"/>
        <v>4</v>
      </c>
      <c r="M14" s="112" t="s">
        <v>227</v>
      </c>
      <c r="N14" s="1">
        <f>SUM(J3:J1002)</f>
        <v>3728</v>
      </c>
    </row>
    <row r="15" spans="1:15">
      <c r="A15" s="1">
        <v>13</v>
      </c>
      <c r="B15" s="1" t="s">
        <v>202</v>
      </c>
      <c r="C15" s="1" t="s">
        <v>34</v>
      </c>
      <c r="E15" s="1">
        <v>13</v>
      </c>
      <c r="F15" s="1">
        <f t="shared" si="1"/>
        <v>0</v>
      </c>
      <c r="G15" s="1">
        <f t="shared" si="0"/>
        <v>1</v>
      </c>
      <c r="H15" s="1">
        <f t="shared" si="0"/>
        <v>1</v>
      </c>
      <c r="I15" s="110">
        <f t="shared" si="2"/>
        <v>2</v>
      </c>
      <c r="J15" s="1">
        <f t="shared" si="3"/>
        <v>2</v>
      </c>
    </row>
    <row r="16" spans="1:15">
      <c r="A16" s="1">
        <v>14</v>
      </c>
      <c r="B16" s="1" t="s">
        <v>202</v>
      </c>
      <c r="C16" s="1" t="s">
        <v>202</v>
      </c>
      <c r="E16" s="1">
        <v>14</v>
      </c>
      <c r="F16" s="1">
        <f t="shared" si="1"/>
        <v>0</v>
      </c>
      <c r="G16" s="1">
        <f t="shared" si="0"/>
        <v>0</v>
      </c>
      <c r="H16" s="1">
        <f t="shared" si="0"/>
        <v>2</v>
      </c>
      <c r="I16" s="110">
        <f t="shared" si="2"/>
        <v>2</v>
      </c>
      <c r="J16" s="1">
        <f t="shared" si="3"/>
        <v>4</v>
      </c>
      <c r="M16" s="114" t="s">
        <v>208</v>
      </c>
      <c r="N16" s="36">
        <f>N14/(1000*2*(2-1))-1/(2-1)</f>
        <v>0.8640000000000001</v>
      </c>
    </row>
    <row r="17" spans="1:15">
      <c r="A17" s="1">
        <v>15</v>
      </c>
      <c r="B17" s="1" t="s">
        <v>40</v>
      </c>
      <c r="C17" s="1" t="s">
        <v>40</v>
      </c>
      <c r="E17" s="1">
        <v>15</v>
      </c>
      <c r="F17" s="1">
        <f t="shared" si="1"/>
        <v>2</v>
      </c>
      <c r="G17" s="1">
        <f t="shared" si="0"/>
        <v>0</v>
      </c>
      <c r="H17" s="1">
        <f t="shared" si="0"/>
        <v>0</v>
      </c>
      <c r="I17" s="110">
        <f t="shared" si="2"/>
        <v>2</v>
      </c>
      <c r="J17" s="1">
        <f t="shared" si="3"/>
        <v>4</v>
      </c>
    </row>
    <row r="18" spans="1:15">
      <c r="A18" s="1">
        <v>16</v>
      </c>
      <c r="B18" s="1" t="s">
        <v>202</v>
      </c>
      <c r="C18" s="1" t="s">
        <v>40</v>
      </c>
      <c r="E18" s="1">
        <v>16</v>
      </c>
      <c r="F18" s="1">
        <f t="shared" si="1"/>
        <v>1</v>
      </c>
      <c r="G18" s="1">
        <f t="shared" si="0"/>
        <v>0</v>
      </c>
      <c r="H18" s="1">
        <f t="shared" si="0"/>
        <v>1</v>
      </c>
      <c r="I18" s="110">
        <f t="shared" si="2"/>
        <v>2</v>
      </c>
      <c r="J18" s="1">
        <f t="shared" si="3"/>
        <v>2</v>
      </c>
      <c r="M18" s="115" t="s">
        <v>226</v>
      </c>
      <c r="N18" s="56">
        <f>(N16-N12)/(1-N12)</f>
        <v>0.78724352872251491</v>
      </c>
    </row>
    <row r="19" spans="1:15">
      <c r="A19" s="1">
        <v>17</v>
      </c>
      <c r="B19" s="1" t="s">
        <v>34</v>
      </c>
      <c r="C19" s="1" t="s">
        <v>34</v>
      </c>
      <c r="E19" s="1">
        <v>17</v>
      </c>
      <c r="F19" s="1">
        <f t="shared" si="1"/>
        <v>0</v>
      </c>
      <c r="G19" s="1">
        <f t="shared" si="1"/>
        <v>2</v>
      </c>
      <c r="H19" s="1">
        <f t="shared" si="1"/>
        <v>0</v>
      </c>
      <c r="I19" s="110">
        <f t="shared" si="2"/>
        <v>2</v>
      </c>
      <c r="J19" s="1">
        <f t="shared" si="3"/>
        <v>4</v>
      </c>
    </row>
    <row r="20" spans="1:15">
      <c r="A20" s="1">
        <v>18</v>
      </c>
      <c r="B20" s="1" t="s">
        <v>40</v>
      </c>
      <c r="C20" s="1" t="s">
        <v>40</v>
      </c>
      <c r="E20" s="1">
        <v>18</v>
      </c>
      <c r="F20" s="1">
        <f t="shared" si="1"/>
        <v>2</v>
      </c>
      <c r="G20" s="1">
        <f t="shared" si="1"/>
        <v>0</v>
      </c>
      <c r="H20" s="1">
        <f t="shared" si="1"/>
        <v>0</v>
      </c>
      <c r="I20" s="110">
        <f t="shared" si="2"/>
        <v>2</v>
      </c>
      <c r="J20" s="1">
        <f t="shared" si="3"/>
        <v>4</v>
      </c>
    </row>
    <row r="21" spans="1:15">
      <c r="A21" s="1">
        <v>19</v>
      </c>
      <c r="B21" s="1" t="s">
        <v>202</v>
      </c>
      <c r="C21" s="1" t="s">
        <v>40</v>
      </c>
      <c r="E21" s="1">
        <v>19</v>
      </c>
      <c r="F21" s="1">
        <f t="shared" si="1"/>
        <v>1</v>
      </c>
      <c r="G21" s="1">
        <f t="shared" si="1"/>
        <v>0</v>
      </c>
      <c r="H21" s="1">
        <f t="shared" si="1"/>
        <v>1</v>
      </c>
      <c r="I21" s="110">
        <f t="shared" si="2"/>
        <v>2</v>
      </c>
      <c r="J21" s="1">
        <f t="shared" si="3"/>
        <v>2</v>
      </c>
    </row>
    <row r="22" spans="1:15">
      <c r="A22" s="1">
        <v>20</v>
      </c>
      <c r="B22" s="1" t="s">
        <v>34</v>
      </c>
      <c r="C22" s="1" t="s">
        <v>34</v>
      </c>
      <c r="E22" s="1">
        <v>20</v>
      </c>
      <c r="F22" s="1">
        <f t="shared" si="1"/>
        <v>0</v>
      </c>
      <c r="G22" s="1">
        <f t="shared" si="1"/>
        <v>2</v>
      </c>
      <c r="H22" s="1">
        <f t="shared" si="1"/>
        <v>0</v>
      </c>
      <c r="I22" s="110">
        <f t="shared" si="2"/>
        <v>2</v>
      </c>
      <c r="J22" s="1">
        <f t="shared" si="3"/>
        <v>4</v>
      </c>
      <c r="M22" s="228" t="s">
        <v>229</v>
      </c>
      <c r="N22" s="228"/>
      <c r="O22" s="228"/>
    </row>
    <row r="23" spans="1:15">
      <c r="A23" s="1">
        <v>21</v>
      </c>
      <c r="B23" s="1" t="s">
        <v>34</v>
      </c>
      <c r="C23" s="1" t="s">
        <v>34</v>
      </c>
      <c r="E23" s="1">
        <v>21</v>
      </c>
      <c r="F23" s="1">
        <f t="shared" si="1"/>
        <v>0</v>
      </c>
      <c r="G23" s="1">
        <f t="shared" si="1"/>
        <v>2</v>
      </c>
      <c r="H23" s="1">
        <f t="shared" si="1"/>
        <v>0</v>
      </c>
      <c r="I23" s="110">
        <f t="shared" si="2"/>
        <v>2</v>
      </c>
      <c r="J23" s="1">
        <f t="shared" si="3"/>
        <v>4</v>
      </c>
    </row>
    <row r="24" spans="1:15">
      <c r="A24" s="1">
        <v>22</v>
      </c>
      <c r="B24" s="1" t="s">
        <v>202</v>
      </c>
      <c r="C24" s="1" t="s">
        <v>34</v>
      </c>
      <c r="E24" s="1">
        <v>22</v>
      </c>
      <c r="F24" s="1">
        <f t="shared" si="1"/>
        <v>0</v>
      </c>
      <c r="G24" s="1">
        <f t="shared" si="1"/>
        <v>1</v>
      </c>
      <c r="H24" s="1">
        <f t="shared" si="1"/>
        <v>1</v>
      </c>
      <c r="I24" s="110">
        <f t="shared" si="2"/>
        <v>2</v>
      </c>
      <c r="J24" s="1">
        <f t="shared" si="3"/>
        <v>2</v>
      </c>
      <c r="M24" s="200" t="s">
        <v>230</v>
      </c>
      <c r="N24" s="200"/>
      <c r="O24" s="200"/>
    </row>
    <row r="25" spans="1:15">
      <c r="A25" s="1">
        <v>23</v>
      </c>
      <c r="B25" s="1" t="s">
        <v>34</v>
      </c>
      <c r="C25" s="1" t="s">
        <v>34</v>
      </c>
      <c r="E25" s="1">
        <v>23</v>
      </c>
      <c r="F25" s="1">
        <f t="shared" si="1"/>
        <v>0</v>
      </c>
      <c r="G25" s="1">
        <f t="shared" si="1"/>
        <v>2</v>
      </c>
      <c r="H25" s="1">
        <f t="shared" si="1"/>
        <v>0</v>
      </c>
      <c r="I25" s="110">
        <f t="shared" si="2"/>
        <v>2</v>
      </c>
      <c r="J25" s="1">
        <f t="shared" si="3"/>
        <v>4</v>
      </c>
      <c r="M25" s="113">
        <f>M10*(1-M10)</f>
        <v>0.17131974999999999</v>
      </c>
      <c r="N25" s="113">
        <f>N10*(1-N10)</f>
        <v>0.24783775</v>
      </c>
      <c r="O25" s="113">
        <f>O10*(1-O10)</f>
        <v>0.22007100000000002</v>
      </c>
    </row>
    <row r="26" spans="1:15">
      <c r="A26" s="1">
        <v>24</v>
      </c>
      <c r="B26" s="1" t="s">
        <v>34</v>
      </c>
      <c r="C26" s="1" t="s">
        <v>34</v>
      </c>
      <c r="E26" s="1">
        <v>24</v>
      </c>
      <c r="F26" s="1">
        <f t="shared" si="1"/>
        <v>0</v>
      </c>
      <c r="G26" s="1">
        <f t="shared" si="1"/>
        <v>2</v>
      </c>
      <c r="H26" s="1">
        <f t="shared" si="1"/>
        <v>0</v>
      </c>
      <c r="I26" s="110">
        <f t="shared" si="2"/>
        <v>2</v>
      </c>
      <c r="J26" s="1">
        <f t="shared" si="3"/>
        <v>4</v>
      </c>
    </row>
    <row r="27" spans="1:15">
      <c r="A27" s="1">
        <v>25</v>
      </c>
      <c r="B27" s="1" t="s">
        <v>34</v>
      </c>
      <c r="C27" s="1" t="s">
        <v>34</v>
      </c>
      <c r="E27" s="1">
        <v>25</v>
      </c>
      <c r="F27" s="1">
        <f t="shared" si="1"/>
        <v>0</v>
      </c>
      <c r="G27" s="1">
        <f t="shared" si="1"/>
        <v>2</v>
      </c>
      <c r="H27" s="1">
        <f t="shared" si="1"/>
        <v>0</v>
      </c>
      <c r="I27" s="110">
        <f t="shared" si="2"/>
        <v>2</v>
      </c>
      <c r="J27" s="1">
        <f t="shared" si="3"/>
        <v>4</v>
      </c>
      <c r="M27" s="115" t="s">
        <v>226</v>
      </c>
      <c r="N27" s="56">
        <f>1-(1000*2^2-N14)/(1000*2*(2-1)*SUM(M25:O25))</f>
        <v>0.78724352872251468</v>
      </c>
    </row>
    <row r="28" spans="1:15">
      <c r="A28" s="1">
        <v>26</v>
      </c>
      <c r="B28" s="1" t="s">
        <v>202</v>
      </c>
      <c r="C28" s="1" t="s">
        <v>34</v>
      </c>
      <c r="E28" s="1">
        <v>26</v>
      </c>
      <c r="F28" s="1">
        <f t="shared" si="1"/>
        <v>0</v>
      </c>
      <c r="G28" s="1">
        <f t="shared" si="1"/>
        <v>1</v>
      </c>
      <c r="H28" s="1">
        <f t="shared" si="1"/>
        <v>1</v>
      </c>
      <c r="I28" s="110">
        <f t="shared" si="2"/>
        <v>2</v>
      </c>
      <c r="J28" s="1">
        <f t="shared" si="3"/>
        <v>2</v>
      </c>
    </row>
    <row r="29" spans="1:15">
      <c r="A29" s="1">
        <v>27</v>
      </c>
      <c r="B29" s="1" t="s">
        <v>202</v>
      </c>
      <c r="C29" s="1" t="s">
        <v>34</v>
      </c>
      <c r="E29" s="1">
        <v>27</v>
      </c>
      <c r="F29" s="1">
        <f t="shared" si="1"/>
        <v>0</v>
      </c>
      <c r="G29" s="1">
        <f t="shared" si="1"/>
        <v>1</v>
      </c>
      <c r="H29" s="1">
        <f t="shared" si="1"/>
        <v>1</v>
      </c>
      <c r="I29" s="110">
        <f t="shared" si="2"/>
        <v>2</v>
      </c>
      <c r="J29" s="1">
        <f t="shared" si="3"/>
        <v>2</v>
      </c>
    </row>
    <row r="30" spans="1:15">
      <c r="A30" s="1">
        <v>28</v>
      </c>
      <c r="B30" s="1" t="s">
        <v>202</v>
      </c>
      <c r="C30" s="1" t="s">
        <v>202</v>
      </c>
      <c r="E30" s="1">
        <v>28</v>
      </c>
      <c r="F30" s="1">
        <f t="shared" si="1"/>
        <v>0</v>
      </c>
      <c r="G30" s="1">
        <f t="shared" si="1"/>
        <v>0</v>
      </c>
      <c r="H30" s="1">
        <f t="shared" si="1"/>
        <v>2</v>
      </c>
      <c r="I30" s="110">
        <f t="shared" si="2"/>
        <v>2</v>
      </c>
      <c r="J30" s="1">
        <f t="shared" si="3"/>
        <v>4</v>
      </c>
      <c r="M30" s="228" t="s">
        <v>191</v>
      </c>
      <c r="N30" s="228"/>
      <c r="O30" s="228"/>
    </row>
    <row r="31" spans="1:15">
      <c r="A31" s="1">
        <v>29</v>
      </c>
      <c r="B31" s="1" t="s">
        <v>34</v>
      </c>
      <c r="C31" s="1" t="s">
        <v>34</v>
      </c>
      <c r="E31" s="1">
        <v>29</v>
      </c>
      <c r="F31" s="1">
        <f t="shared" si="1"/>
        <v>0</v>
      </c>
      <c r="G31" s="1">
        <f t="shared" si="1"/>
        <v>2</v>
      </c>
      <c r="H31" s="1">
        <f t="shared" si="1"/>
        <v>0</v>
      </c>
      <c r="I31" s="110">
        <f t="shared" si="2"/>
        <v>2</v>
      </c>
      <c r="J31" s="1">
        <f t="shared" si="3"/>
        <v>4</v>
      </c>
    </row>
    <row r="32" spans="1:15">
      <c r="A32" s="1">
        <v>30</v>
      </c>
      <c r="B32" s="1" t="s">
        <v>40</v>
      </c>
      <c r="C32" s="1" t="s">
        <v>40</v>
      </c>
      <c r="E32" s="1">
        <v>30</v>
      </c>
      <c r="F32" s="1">
        <f t="shared" si="1"/>
        <v>2</v>
      </c>
      <c r="G32" s="1">
        <f t="shared" si="1"/>
        <v>0</v>
      </c>
      <c r="H32" s="1">
        <f t="shared" si="1"/>
        <v>0</v>
      </c>
      <c r="I32" s="110">
        <f t="shared" si="2"/>
        <v>2</v>
      </c>
      <c r="J32" s="1">
        <f t="shared" si="3"/>
        <v>4</v>
      </c>
      <c r="M32" s="199" t="s">
        <v>233</v>
      </c>
      <c r="N32" s="199"/>
      <c r="O32" s="199"/>
    </row>
    <row r="33" spans="1:15">
      <c r="A33" s="1">
        <v>31</v>
      </c>
      <c r="B33" s="1" t="s">
        <v>202</v>
      </c>
      <c r="C33" s="1" t="s">
        <v>202</v>
      </c>
      <c r="E33" s="1">
        <v>31</v>
      </c>
      <c r="F33" s="1">
        <f t="shared" si="1"/>
        <v>0</v>
      </c>
      <c r="G33" s="1">
        <f t="shared" si="1"/>
        <v>0</v>
      </c>
      <c r="H33" s="1">
        <f t="shared" si="1"/>
        <v>2</v>
      </c>
      <c r="I33" s="110">
        <f t="shared" si="2"/>
        <v>2</v>
      </c>
      <c r="J33" s="1">
        <f t="shared" si="3"/>
        <v>4</v>
      </c>
      <c r="M33" s="117">
        <f>M10^3</f>
        <v>1.0575564875E-2</v>
      </c>
      <c r="N33" s="117">
        <f>N10^3</f>
        <v>9.3267830375000013E-2</v>
      </c>
      <c r="O33" s="117">
        <f>O10^3</f>
        <v>3.4965783000000007E-2</v>
      </c>
    </row>
    <row r="34" spans="1:15">
      <c r="A34" s="1">
        <v>32</v>
      </c>
      <c r="B34" s="1" t="s">
        <v>202</v>
      </c>
      <c r="C34" s="1" t="s">
        <v>40</v>
      </c>
      <c r="E34" s="1">
        <v>32</v>
      </c>
      <c r="F34" s="1">
        <f t="shared" si="1"/>
        <v>1</v>
      </c>
      <c r="G34" s="1">
        <f t="shared" si="1"/>
        <v>0</v>
      </c>
      <c r="H34" s="1">
        <f t="shared" si="1"/>
        <v>1</v>
      </c>
      <c r="I34" s="110">
        <f t="shared" si="2"/>
        <v>2</v>
      </c>
      <c r="J34" s="1">
        <f t="shared" si="3"/>
        <v>2</v>
      </c>
    </row>
    <row r="35" spans="1:15">
      <c r="A35" s="1">
        <v>33</v>
      </c>
      <c r="B35" s="1" t="s">
        <v>202</v>
      </c>
      <c r="C35" s="1" t="s">
        <v>202</v>
      </c>
      <c r="E35" s="1">
        <v>33</v>
      </c>
      <c r="F35" s="1">
        <f t="shared" si="1"/>
        <v>0</v>
      </c>
      <c r="G35" s="1">
        <f t="shared" si="1"/>
        <v>0</v>
      </c>
      <c r="H35" s="1">
        <f t="shared" si="1"/>
        <v>2</v>
      </c>
      <c r="I35" s="110">
        <f t="shared" si="2"/>
        <v>2</v>
      </c>
      <c r="J35" s="1">
        <f t="shared" si="3"/>
        <v>4</v>
      </c>
      <c r="M35" s="1" t="s">
        <v>192</v>
      </c>
      <c r="N35" s="32">
        <f>2/(1000*2*1)*(N12-(2*2-3)*N12^2+2*(2-2)*SUM(M33:O33))/(1-N12)^2</f>
        <v>5.6438581821680359E-4</v>
      </c>
    </row>
    <row r="36" spans="1:15">
      <c r="A36" s="1">
        <v>34</v>
      </c>
      <c r="B36" s="1" t="s">
        <v>34</v>
      </c>
      <c r="C36" s="1" t="s">
        <v>34</v>
      </c>
      <c r="E36" s="1">
        <v>34</v>
      </c>
      <c r="F36" s="1">
        <f t="shared" si="1"/>
        <v>0</v>
      </c>
      <c r="G36" s="1">
        <f t="shared" si="1"/>
        <v>2</v>
      </c>
      <c r="H36" s="1">
        <f t="shared" si="1"/>
        <v>0</v>
      </c>
      <c r="I36" s="110">
        <f t="shared" si="2"/>
        <v>2</v>
      </c>
      <c r="J36" s="1">
        <f t="shared" si="3"/>
        <v>4</v>
      </c>
      <c r="M36" s="1" t="s">
        <v>193</v>
      </c>
      <c r="N36" s="32">
        <f>SQRT(N35)</f>
        <v>2.375680572418783E-2</v>
      </c>
    </row>
    <row r="37" spans="1:15">
      <c r="A37" s="1">
        <v>35</v>
      </c>
      <c r="B37" s="1" t="s">
        <v>202</v>
      </c>
      <c r="C37" s="1" t="s">
        <v>202</v>
      </c>
      <c r="E37" s="1">
        <v>35</v>
      </c>
      <c r="F37" s="1">
        <f t="shared" si="1"/>
        <v>0</v>
      </c>
      <c r="G37" s="1">
        <f t="shared" si="1"/>
        <v>0</v>
      </c>
      <c r="H37" s="1">
        <f t="shared" si="1"/>
        <v>2</v>
      </c>
      <c r="I37" s="110">
        <f t="shared" si="2"/>
        <v>2</v>
      </c>
      <c r="J37" s="1">
        <f t="shared" si="3"/>
        <v>4</v>
      </c>
    </row>
    <row r="38" spans="1:15">
      <c r="A38" s="1">
        <v>36</v>
      </c>
      <c r="B38" s="1" t="s">
        <v>202</v>
      </c>
      <c r="C38" s="1" t="s">
        <v>202</v>
      </c>
      <c r="E38" s="1">
        <v>36</v>
      </c>
      <c r="F38" s="1">
        <f t="shared" si="1"/>
        <v>0</v>
      </c>
      <c r="G38" s="1">
        <f t="shared" si="1"/>
        <v>0</v>
      </c>
      <c r="H38" s="1">
        <f t="shared" si="1"/>
        <v>2</v>
      </c>
      <c r="I38" s="110">
        <f t="shared" si="2"/>
        <v>2</v>
      </c>
      <c r="J38" s="1">
        <f t="shared" si="3"/>
        <v>4</v>
      </c>
      <c r="M38" s="11" t="s">
        <v>104</v>
      </c>
      <c r="N38" s="56">
        <f>N27/N36</f>
        <v>33.1376001412929</v>
      </c>
    </row>
    <row r="39" spans="1:15">
      <c r="A39" s="1">
        <v>37</v>
      </c>
      <c r="B39" s="1" t="s">
        <v>202</v>
      </c>
      <c r="C39" s="1" t="s">
        <v>202</v>
      </c>
      <c r="E39" s="1">
        <v>37</v>
      </c>
      <c r="F39" s="1">
        <f t="shared" si="1"/>
        <v>0</v>
      </c>
      <c r="G39" s="1">
        <f t="shared" si="1"/>
        <v>0</v>
      </c>
      <c r="H39" s="1">
        <f t="shared" si="1"/>
        <v>2</v>
      </c>
      <c r="I39" s="110">
        <f t="shared" si="2"/>
        <v>2</v>
      </c>
      <c r="J39" s="1">
        <f t="shared" si="3"/>
        <v>4</v>
      </c>
      <c r="M39" s="11" t="s">
        <v>85</v>
      </c>
      <c r="N39" s="56">
        <f>2*(1-NORMSDIST(ABS(N38)))</f>
        <v>0</v>
      </c>
    </row>
    <row r="40" spans="1:15">
      <c r="A40" s="1">
        <v>38</v>
      </c>
      <c r="B40" s="1" t="s">
        <v>202</v>
      </c>
      <c r="C40" s="1" t="s">
        <v>202</v>
      </c>
      <c r="E40" s="1">
        <v>38</v>
      </c>
      <c r="F40" s="1">
        <f t="shared" si="1"/>
        <v>0</v>
      </c>
      <c r="G40" s="1">
        <f t="shared" si="1"/>
        <v>0</v>
      </c>
      <c r="H40" s="1">
        <f t="shared" si="1"/>
        <v>2</v>
      </c>
      <c r="I40" s="110">
        <f t="shared" si="2"/>
        <v>2</v>
      </c>
      <c r="J40" s="1">
        <f t="shared" si="3"/>
        <v>4</v>
      </c>
    </row>
    <row r="41" spans="1:15">
      <c r="A41" s="1">
        <v>39</v>
      </c>
      <c r="B41" s="1" t="s">
        <v>34</v>
      </c>
      <c r="C41" s="1" t="s">
        <v>34</v>
      </c>
      <c r="E41" s="1">
        <v>39</v>
      </c>
      <c r="F41" s="1">
        <f t="shared" si="1"/>
        <v>0</v>
      </c>
      <c r="G41" s="1">
        <f t="shared" si="1"/>
        <v>2</v>
      </c>
      <c r="H41" s="1">
        <f t="shared" si="1"/>
        <v>0</v>
      </c>
      <c r="I41" s="110">
        <f t="shared" si="2"/>
        <v>2</v>
      </c>
      <c r="J41" s="1">
        <f t="shared" si="3"/>
        <v>4</v>
      </c>
    </row>
    <row r="42" spans="1:15">
      <c r="A42" s="1">
        <v>40</v>
      </c>
      <c r="B42" s="1" t="s">
        <v>202</v>
      </c>
      <c r="C42" s="1" t="s">
        <v>202</v>
      </c>
      <c r="E42" s="1">
        <v>40</v>
      </c>
      <c r="F42" s="1">
        <f t="shared" si="1"/>
        <v>0</v>
      </c>
      <c r="G42" s="1">
        <f t="shared" si="1"/>
        <v>0</v>
      </c>
      <c r="H42" s="1">
        <f t="shared" si="1"/>
        <v>2</v>
      </c>
      <c r="I42" s="110">
        <f t="shared" si="2"/>
        <v>2</v>
      </c>
      <c r="J42" s="1">
        <f t="shared" si="3"/>
        <v>4</v>
      </c>
    </row>
    <row r="43" spans="1:15">
      <c r="A43" s="1">
        <v>41</v>
      </c>
      <c r="B43" s="1" t="s">
        <v>34</v>
      </c>
      <c r="C43" s="1" t="s">
        <v>34</v>
      </c>
      <c r="E43" s="1">
        <v>41</v>
      </c>
      <c r="F43" s="1">
        <f t="shared" si="1"/>
        <v>0</v>
      </c>
      <c r="G43" s="1">
        <f t="shared" si="1"/>
        <v>2</v>
      </c>
      <c r="H43" s="1">
        <f t="shared" si="1"/>
        <v>0</v>
      </c>
      <c r="I43" s="110">
        <f t="shared" si="2"/>
        <v>2</v>
      </c>
      <c r="J43" s="1">
        <f t="shared" si="3"/>
        <v>4</v>
      </c>
    </row>
    <row r="44" spans="1:15">
      <c r="A44" s="1">
        <v>42</v>
      </c>
      <c r="B44" s="1" t="s">
        <v>202</v>
      </c>
      <c r="C44" s="1" t="s">
        <v>202</v>
      </c>
      <c r="E44" s="1">
        <v>42</v>
      </c>
      <c r="F44" s="1">
        <f t="shared" si="1"/>
        <v>0</v>
      </c>
      <c r="G44" s="1">
        <f t="shared" si="1"/>
        <v>0</v>
      </c>
      <c r="H44" s="1">
        <f t="shared" si="1"/>
        <v>2</v>
      </c>
      <c r="I44" s="110">
        <f t="shared" si="2"/>
        <v>2</v>
      </c>
      <c r="J44" s="1">
        <f t="shared" si="3"/>
        <v>4</v>
      </c>
    </row>
    <row r="45" spans="1:15">
      <c r="A45" s="1">
        <v>43</v>
      </c>
      <c r="B45" s="1" t="s">
        <v>202</v>
      </c>
      <c r="C45" s="1" t="s">
        <v>202</v>
      </c>
      <c r="E45" s="1">
        <v>43</v>
      </c>
      <c r="F45" s="1">
        <f t="shared" si="1"/>
        <v>0</v>
      </c>
      <c r="G45" s="1">
        <f t="shared" si="1"/>
        <v>0</v>
      </c>
      <c r="H45" s="1">
        <f t="shared" si="1"/>
        <v>2</v>
      </c>
      <c r="I45" s="110">
        <f t="shared" si="2"/>
        <v>2</v>
      </c>
      <c r="J45" s="1">
        <f t="shared" si="3"/>
        <v>4</v>
      </c>
    </row>
    <row r="46" spans="1:15">
      <c r="A46" s="1">
        <v>44</v>
      </c>
      <c r="B46" s="1" t="s">
        <v>202</v>
      </c>
      <c r="C46" s="1" t="s">
        <v>34</v>
      </c>
      <c r="E46" s="1">
        <v>44</v>
      </c>
      <c r="F46" s="1">
        <f t="shared" si="1"/>
        <v>0</v>
      </c>
      <c r="G46" s="1">
        <f t="shared" si="1"/>
        <v>1</v>
      </c>
      <c r="H46" s="1">
        <f t="shared" si="1"/>
        <v>1</v>
      </c>
      <c r="I46" s="110">
        <f t="shared" si="2"/>
        <v>2</v>
      </c>
      <c r="J46" s="1">
        <f t="shared" si="3"/>
        <v>2</v>
      </c>
    </row>
    <row r="47" spans="1:15">
      <c r="A47" s="1">
        <v>45</v>
      </c>
      <c r="B47" s="1" t="s">
        <v>40</v>
      </c>
      <c r="C47" s="1" t="s">
        <v>40</v>
      </c>
      <c r="E47" s="1">
        <v>45</v>
      </c>
      <c r="F47" s="1">
        <f t="shared" si="1"/>
        <v>2</v>
      </c>
      <c r="G47" s="1">
        <f t="shared" si="1"/>
        <v>0</v>
      </c>
      <c r="H47" s="1">
        <f t="shared" si="1"/>
        <v>0</v>
      </c>
      <c r="I47" s="110">
        <f t="shared" si="2"/>
        <v>2</v>
      </c>
      <c r="J47" s="1">
        <f t="shared" si="3"/>
        <v>4</v>
      </c>
    </row>
    <row r="48" spans="1:15">
      <c r="A48" s="1">
        <v>46</v>
      </c>
      <c r="B48" s="1" t="s">
        <v>202</v>
      </c>
      <c r="C48" s="1" t="s">
        <v>34</v>
      </c>
      <c r="E48" s="1">
        <v>46</v>
      </c>
      <c r="F48" s="1">
        <f t="shared" si="1"/>
        <v>0</v>
      </c>
      <c r="G48" s="1">
        <f t="shared" si="1"/>
        <v>1</v>
      </c>
      <c r="H48" s="1">
        <f t="shared" si="1"/>
        <v>1</v>
      </c>
      <c r="I48" s="110">
        <f t="shared" si="2"/>
        <v>2</v>
      </c>
      <c r="J48" s="1">
        <f t="shared" si="3"/>
        <v>2</v>
      </c>
    </row>
    <row r="49" spans="1:10">
      <c r="A49" s="1">
        <v>47</v>
      </c>
      <c r="B49" s="1" t="s">
        <v>34</v>
      </c>
      <c r="C49" s="1" t="s">
        <v>34</v>
      </c>
      <c r="E49" s="1">
        <v>47</v>
      </c>
      <c r="F49" s="1">
        <f t="shared" si="1"/>
        <v>0</v>
      </c>
      <c r="G49" s="1">
        <f t="shared" si="1"/>
        <v>2</v>
      </c>
      <c r="H49" s="1">
        <f t="shared" si="1"/>
        <v>0</v>
      </c>
      <c r="I49" s="110">
        <f t="shared" si="2"/>
        <v>2</v>
      </c>
      <c r="J49" s="1">
        <f t="shared" si="3"/>
        <v>4</v>
      </c>
    </row>
    <row r="50" spans="1:10">
      <c r="A50" s="1">
        <v>48</v>
      </c>
      <c r="B50" s="1" t="s">
        <v>202</v>
      </c>
      <c r="C50" s="1" t="s">
        <v>34</v>
      </c>
      <c r="E50" s="1">
        <v>48</v>
      </c>
      <c r="F50" s="1">
        <f t="shared" si="1"/>
        <v>0</v>
      </c>
      <c r="G50" s="1">
        <f t="shared" si="1"/>
        <v>1</v>
      </c>
      <c r="H50" s="1">
        <f t="shared" si="1"/>
        <v>1</v>
      </c>
      <c r="I50" s="110">
        <f t="shared" si="2"/>
        <v>2</v>
      </c>
      <c r="J50" s="1">
        <f t="shared" si="3"/>
        <v>2</v>
      </c>
    </row>
    <row r="51" spans="1:10">
      <c r="A51" s="1">
        <v>49</v>
      </c>
      <c r="B51" s="1" t="s">
        <v>34</v>
      </c>
      <c r="C51" s="1" t="s">
        <v>34</v>
      </c>
      <c r="E51" s="1">
        <v>49</v>
      </c>
      <c r="F51" s="1">
        <f t="shared" si="1"/>
        <v>0</v>
      </c>
      <c r="G51" s="1">
        <f t="shared" si="1"/>
        <v>2</v>
      </c>
      <c r="H51" s="1">
        <f t="shared" si="1"/>
        <v>0</v>
      </c>
      <c r="I51" s="110">
        <f t="shared" si="2"/>
        <v>2</v>
      </c>
      <c r="J51" s="1">
        <f t="shared" si="3"/>
        <v>4</v>
      </c>
    </row>
    <row r="52" spans="1:10">
      <c r="A52" s="1">
        <v>50</v>
      </c>
      <c r="B52" s="1" t="s">
        <v>34</v>
      </c>
      <c r="C52" s="1" t="s">
        <v>34</v>
      </c>
      <c r="E52" s="1">
        <v>50</v>
      </c>
      <c r="F52" s="1">
        <f t="shared" si="1"/>
        <v>0</v>
      </c>
      <c r="G52" s="1">
        <f t="shared" si="1"/>
        <v>2</v>
      </c>
      <c r="H52" s="1">
        <f t="shared" si="1"/>
        <v>0</v>
      </c>
      <c r="I52" s="110">
        <f t="shared" si="2"/>
        <v>2</v>
      </c>
      <c r="J52" s="1">
        <f t="shared" si="3"/>
        <v>4</v>
      </c>
    </row>
    <row r="53" spans="1:10">
      <c r="A53" s="1">
        <v>51</v>
      </c>
      <c r="B53" s="1" t="s">
        <v>202</v>
      </c>
      <c r="C53" s="1" t="s">
        <v>202</v>
      </c>
      <c r="E53" s="1">
        <v>51</v>
      </c>
      <c r="F53" s="1">
        <f t="shared" si="1"/>
        <v>0</v>
      </c>
      <c r="G53" s="1">
        <f t="shared" si="1"/>
        <v>0</v>
      </c>
      <c r="H53" s="1">
        <f t="shared" si="1"/>
        <v>2</v>
      </c>
      <c r="I53" s="110">
        <f t="shared" si="2"/>
        <v>2</v>
      </c>
      <c r="J53" s="1">
        <f t="shared" si="3"/>
        <v>4</v>
      </c>
    </row>
    <row r="54" spans="1:10">
      <c r="A54" s="1">
        <v>52</v>
      </c>
      <c r="B54" s="1" t="s">
        <v>34</v>
      </c>
      <c r="C54" s="1" t="s">
        <v>34</v>
      </c>
      <c r="E54" s="1">
        <v>52</v>
      </c>
      <c r="F54" s="1">
        <f t="shared" si="1"/>
        <v>0</v>
      </c>
      <c r="G54" s="1">
        <f t="shared" si="1"/>
        <v>2</v>
      </c>
      <c r="H54" s="1">
        <f t="shared" si="1"/>
        <v>0</v>
      </c>
      <c r="I54" s="110">
        <f t="shared" si="2"/>
        <v>2</v>
      </c>
      <c r="J54" s="1">
        <f t="shared" si="3"/>
        <v>4</v>
      </c>
    </row>
    <row r="55" spans="1:10">
      <c r="A55" s="1">
        <v>53</v>
      </c>
      <c r="B55" s="1" t="s">
        <v>34</v>
      </c>
      <c r="C55" s="1" t="s">
        <v>34</v>
      </c>
      <c r="E55" s="1">
        <v>53</v>
      </c>
      <c r="F55" s="1">
        <f t="shared" si="1"/>
        <v>0</v>
      </c>
      <c r="G55" s="1">
        <f t="shared" si="1"/>
        <v>2</v>
      </c>
      <c r="H55" s="1">
        <f t="shared" si="1"/>
        <v>0</v>
      </c>
      <c r="I55" s="110">
        <f t="shared" si="2"/>
        <v>2</v>
      </c>
      <c r="J55" s="1">
        <f t="shared" si="3"/>
        <v>4</v>
      </c>
    </row>
    <row r="56" spans="1:10">
      <c r="A56" s="1">
        <v>54</v>
      </c>
      <c r="B56" s="1" t="s">
        <v>34</v>
      </c>
      <c r="C56" s="1" t="s">
        <v>34</v>
      </c>
      <c r="E56" s="1">
        <v>54</v>
      </c>
      <c r="F56" s="1">
        <f t="shared" si="1"/>
        <v>0</v>
      </c>
      <c r="G56" s="1">
        <f t="shared" si="1"/>
        <v>2</v>
      </c>
      <c r="H56" s="1">
        <f t="shared" si="1"/>
        <v>0</v>
      </c>
      <c r="I56" s="110">
        <f t="shared" si="2"/>
        <v>2</v>
      </c>
      <c r="J56" s="1">
        <f t="shared" si="3"/>
        <v>4</v>
      </c>
    </row>
    <row r="57" spans="1:10">
      <c r="A57" s="1">
        <v>55</v>
      </c>
      <c r="B57" s="1" t="s">
        <v>40</v>
      </c>
      <c r="C57" s="1" t="s">
        <v>40</v>
      </c>
      <c r="E57" s="1">
        <v>55</v>
      </c>
      <c r="F57" s="1">
        <f t="shared" si="1"/>
        <v>2</v>
      </c>
      <c r="G57" s="1">
        <f t="shared" si="1"/>
        <v>0</v>
      </c>
      <c r="H57" s="1">
        <f t="shared" si="1"/>
        <v>0</v>
      </c>
      <c r="I57" s="110">
        <f t="shared" si="2"/>
        <v>2</v>
      </c>
      <c r="J57" s="1">
        <f t="shared" si="3"/>
        <v>4</v>
      </c>
    </row>
    <row r="58" spans="1:10">
      <c r="A58" s="1">
        <v>56</v>
      </c>
      <c r="B58" s="1" t="s">
        <v>34</v>
      </c>
      <c r="C58" s="1" t="s">
        <v>34</v>
      </c>
      <c r="E58" s="1">
        <v>56</v>
      </c>
      <c r="F58" s="1">
        <f t="shared" si="1"/>
        <v>0</v>
      </c>
      <c r="G58" s="1">
        <f t="shared" si="1"/>
        <v>2</v>
      </c>
      <c r="H58" s="1">
        <f t="shared" si="1"/>
        <v>0</v>
      </c>
      <c r="I58" s="110">
        <f t="shared" si="2"/>
        <v>2</v>
      </c>
      <c r="J58" s="1">
        <f t="shared" si="3"/>
        <v>4</v>
      </c>
    </row>
    <row r="59" spans="1:10">
      <c r="A59" s="1">
        <v>57</v>
      </c>
      <c r="B59" s="1" t="s">
        <v>34</v>
      </c>
      <c r="C59" s="1" t="s">
        <v>34</v>
      </c>
      <c r="E59" s="1">
        <v>57</v>
      </c>
      <c r="F59" s="1">
        <f t="shared" si="1"/>
        <v>0</v>
      </c>
      <c r="G59" s="1">
        <f t="shared" si="1"/>
        <v>2</v>
      </c>
      <c r="H59" s="1">
        <f t="shared" si="1"/>
        <v>0</v>
      </c>
      <c r="I59" s="110">
        <f t="shared" si="2"/>
        <v>2</v>
      </c>
      <c r="J59" s="1">
        <f t="shared" si="3"/>
        <v>4</v>
      </c>
    </row>
    <row r="60" spans="1:10">
      <c r="A60" s="1">
        <v>58</v>
      </c>
      <c r="B60" s="1" t="s">
        <v>202</v>
      </c>
      <c r="C60" s="1" t="s">
        <v>202</v>
      </c>
      <c r="E60" s="1">
        <v>58</v>
      </c>
      <c r="F60" s="1">
        <f t="shared" si="1"/>
        <v>0</v>
      </c>
      <c r="G60" s="1">
        <f t="shared" si="1"/>
        <v>0</v>
      </c>
      <c r="H60" s="1">
        <f t="shared" si="1"/>
        <v>2</v>
      </c>
      <c r="I60" s="110">
        <f t="shared" si="2"/>
        <v>2</v>
      </c>
      <c r="J60" s="1">
        <f t="shared" si="3"/>
        <v>4</v>
      </c>
    </row>
    <row r="61" spans="1:10">
      <c r="A61" s="1">
        <v>59</v>
      </c>
      <c r="B61" s="1" t="s">
        <v>202</v>
      </c>
      <c r="C61" s="1" t="s">
        <v>202</v>
      </c>
      <c r="E61" s="1">
        <v>59</v>
      </c>
      <c r="F61" s="1">
        <f t="shared" si="1"/>
        <v>0</v>
      </c>
      <c r="G61" s="1">
        <f t="shared" si="1"/>
        <v>0</v>
      </c>
      <c r="H61" s="1">
        <f t="shared" si="1"/>
        <v>2</v>
      </c>
      <c r="I61" s="110">
        <f t="shared" si="2"/>
        <v>2</v>
      </c>
      <c r="J61" s="1">
        <f t="shared" si="3"/>
        <v>4</v>
      </c>
    </row>
    <row r="62" spans="1:10">
      <c r="A62" s="1">
        <v>60</v>
      </c>
      <c r="B62" s="1" t="s">
        <v>40</v>
      </c>
      <c r="C62" s="1" t="s">
        <v>40</v>
      </c>
      <c r="E62" s="1">
        <v>60</v>
      </c>
      <c r="F62" s="1">
        <f t="shared" si="1"/>
        <v>2</v>
      </c>
      <c r="G62" s="1">
        <f t="shared" si="1"/>
        <v>0</v>
      </c>
      <c r="H62" s="1">
        <f t="shared" si="1"/>
        <v>0</v>
      </c>
      <c r="I62" s="110">
        <f t="shared" si="2"/>
        <v>2</v>
      </c>
      <c r="J62" s="1">
        <f t="shared" si="3"/>
        <v>4</v>
      </c>
    </row>
    <row r="63" spans="1:10">
      <c r="A63" s="1">
        <v>61</v>
      </c>
      <c r="B63" s="1" t="s">
        <v>202</v>
      </c>
      <c r="C63" s="1" t="s">
        <v>202</v>
      </c>
      <c r="E63" s="1">
        <v>61</v>
      </c>
      <c r="F63" s="1">
        <f t="shared" si="1"/>
        <v>0</v>
      </c>
      <c r="G63" s="1">
        <f t="shared" si="1"/>
        <v>0</v>
      </c>
      <c r="H63" s="1">
        <f t="shared" si="1"/>
        <v>2</v>
      </c>
      <c r="I63" s="110">
        <f t="shared" si="2"/>
        <v>2</v>
      </c>
      <c r="J63" s="1">
        <f t="shared" si="3"/>
        <v>4</v>
      </c>
    </row>
    <row r="64" spans="1:10">
      <c r="A64" s="1">
        <v>62</v>
      </c>
      <c r="B64" s="1" t="s">
        <v>34</v>
      </c>
      <c r="C64" s="1" t="s">
        <v>34</v>
      </c>
      <c r="E64" s="1">
        <v>62</v>
      </c>
      <c r="F64" s="1">
        <f t="shared" si="1"/>
        <v>0</v>
      </c>
      <c r="G64" s="1">
        <f t="shared" si="1"/>
        <v>2</v>
      </c>
      <c r="H64" s="1">
        <f t="shared" si="1"/>
        <v>0</v>
      </c>
      <c r="I64" s="110">
        <f t="shared" si="2"/>
        <v>2</v>
      </c>
      <c r="J64" s="1">
        <f t="shared" si="3"/>
        <v>4</v>
      </c>
    </row>
    <row r="65" spans="1:10">
      <c r="A65" s="1">
        <v>63</v>
      </c>
      <c r="B65" s="1" t="s">
        <v>40</v>
      </c>
      <c r="C65" s="1" t="s">
        <v>40</v>
      </c>
      <c r="E65" s="1">
        <v>63</v>
      </c>
      <c r="F65" s="1">
        <f t="shared" si="1"/>
        <v>2</v>
      </c>
      <c r="G65" s="1">
        <f t="shared" si="1"/>
        <v>0</v>
      </c>
      <c r="H65" s="1">
        <f t="shared" si="1"/>
        <v>0</v>
      </c>
      <c r="I65" s="110">
        <f t="shared" si="2"/>
        <v>2</v>
      </c>
      <c r="J65" s="1">
        <f t="shared" si="3"/>
        <v>4</v>
      </c>
    </row>
    <row r="66" spans="1:10">
      <c r="A66" s="1">
        <v>64</v>
      </c>
      <c r="B66" s="1" t="s">
        <v>40</v>
      </c>
      <c r="C66" s="1" t="s">
        <v>40</v>
      </c>
      <c r="E66" s="1">
        <v>64</v>
      </c>
      <c r="F66" s="1">
        <f t="shared" si="1"/>
        <v>2</v>
      </c>
      <c r="G66" s="1">
        <f t="shared" si="1"/>
        <v>0</v>
      </c>
      <c r="H66" s="1">
        <f t="shared" si="1"/>
        <v>0</v>
      </c>
      <c r="I66" s="110">
        <f t="shared" si="2"/>
        <v>2</v>
      </c>
      <c r="J66" s="1">
        <f t="shared" si="3"/>
        <v>4</v>
      </c>
    </row>
    <row r="67" spans="1:10">
      <c r="A67" s="1">
        <v>65</v>
      </c>
      <c r="B67" s="1" t="s">
        <v>202</v>
      </c>
      <c r="C67" s="1" t="s">
        <v>34</v>
      </c>
      <c r="E67" s="1">
        <v>65</v>
      </c>
      <c r="F67" s="1">
        <f t="shared" si="1"/>
        <v>0</v>
      </c>
      <c r="G67" s="1">
        <f t="shared" si="1"/>
        <v>1</v>
      </c>
      <c r="H67" s="1">
        <f t="shared" si="1"/>
        <v>1</v>
      </c>
      <c r="I67" s="110">
        <f t="shared" si="2"/>
        <v>2</v>
      </c>
      <c r="J67" s="1">
        <f t="shared" si="3"/>
        <v>2</v>
      </c>
    </row>
    <row r="68" spans="1:10">
      <c r="A68" s="1">
        <v>66</v>
      </c>
      <c r="B68" s="1" t="s">
        <v>34</v>
      </c>
      <c r="C68" s="1" t="s">
        <v>34</v>
      </c>
      <c r="E68" s="1">
        <v>66</v>
      </c>
      <c r="F68" s="1">
        <f t="shared" ref="F68:H131" si="4">COUNTIF($B68:$C68,F$2)</f>
        <v>0</v>
      </c>
      <c r="G68" s="1">
        <f t="shared" si="4"/>
        <v>2</v>
      </c>
      <c r="H68" s="1">
        <f t="shared" si="4"/>
        <v>0</v>
      </c>
      <c r="I68" s="110">
        <f t="shared" ref="I68:I131" si="5">SUM(F68:H68)</f>
        <v>2</v>
      </c>
      <c r="J68" s="1">
        <f t="shared" ref="J68:J131" si="6">F68^2+G68^2+H68^2</f>
        <v>4</v>
      </c>
    </row>
    <row r="69" spans="1:10">
      <c r="A69" s="1">
        <v>67</v>
      </c>
      <c r="B69" s="1" t="s">
        <v>34</v>
      </c>
      <c r="C69" s="1" t="s">
        <v>34</v>
      </c>
      <c r="E69" s="1">
        <v>67</v>
      </c>
      <c r="F69" s="1">
        <f t="shared" si="4"/>
        <v>0</v>
      </c>
      <c r="G69" s="1">
        <f t="shared" si="4"/>
        <v>2</v>
      </c>
      <c r="H69" s="1">
        <f t="shared" si="4"/>
        <v>0</v>
      </c>
      <c r="I69" s="110">
        <f t="shared" si="5"/>
        <v>2</v>
      </c>
      <c r="J69" s="1">
        <f t="shared" si="6"/>
        <v>4</v>
      </c>
    </row>
    <row r="70" spans="1:10">
      <c r="A70" s="1">
        <v>68</v>
      </c>
      <c r="B70" s="1" t="s">
        <v>202</v>
      </c>
      <c r="C70" s="1" t="s">
        <v>202</v>
      </c>
      <c r="E70" s="1">
        <v>68</v>
      </c>
      <c r="F70" s="1">
        <f t="shared" si="4"/>
        <v>0</v>
      </c>
      <c r="G70" s="1">
        <f t="shared" si="4"/>
        <v>0</v>
      </c>
      <c r="H70" s="1">
        <f t="shared" si="4"/>
        <v>2</v>
      </c>
      <c r="I70" s="110">
        <f t="shared" si="5"/>
        <v>2</v>
      </c>
      <c r="J70" s="1">
        <f t="shared" si="6"/>
        <v>4</v>
      </c>
    </row>
    <row r="71" spans="1:10">
      <c r="A71" s="1">
        <v>69</v>
      </c>
      <c r="B71" s="1" t="s">
        <v>40</v>
      </c>
      <c r="C71" s="1" t="s">
        <v>40</v>
      </c>
      <c r="E71" s="1">
        <v>69</v>
      </c>
      <c r="F71" s="1">
        <f t="shared" si="4"/>
        <v>2</v>
      </c>
      <c r="G71" s="1">
        <f t="shared" si="4"/>
        <v>0</v>
      </c>
      <c r="H71" s="1">
        <f t="shared" si="4"/>
        <v>0</v>
      </c>
      <c r="I71" s="110">
        <f t="shared" si="5"/>
        <v>2</v>
      </c>
      <c r="J71" s="1">
        <f t="shared" si="6"/>
        <v>4</v>
      </c>
    </row>
    <row r="72" spans="1:10">
      <c r="A72" s="1">
        <v>70</v>
      </c>
      <c r="B72" s="1" t="s">
        <v>34</v>
      </c>
      <c r="C72" s="1" t="s">
        <v>34</v>
      </c>
      <c r="E72" s="1">
        <v>70</v>
      </c>
      <c r="F72" s="1">
        <f t="shared" si="4"/>
        <v>0</v>
      </c>
      <c r="G72" s="1">
        <f t="shared" si="4"/>
        <v>2</v>
      </c>
      <c r="H72" s="1">
        <f t="shared" si="4"/>
        <v>0</v>
      </c>
      <c r="I72" s="110">
        <f t="shared" si="5"/>
        <v>2</v>
      </c>
      <c r="J72" s="1">
        <f t="shared" si="6"/>
        <v>4</v>
      </c>
    </row>
    <row r="73" spans="1:10">
      <c r="A73" s="1">
        <v>71</v>
      </c>
      <c r="B73" s="1" t="s">
        <v>202</v>
      </c>
      <c r="C73" s="1" t="s">
        <v>202</v>
      </c>
      <c r="E73" s="1">
        <v>71</v>
      </c>
      <c r="F73" s="1">
        <f t="shared" si="4"/>
        <v>0</v>
      </c>
      <c r="G73" s="1">
        <f t="shared" si="4"/>
        <v>0</v>
      </c>
      <c r="H73" s="1">
        <f t="shared" si="4"/>
        <v>2</v>
      </c>
      <c r="I73" s="110">
        <f t="shared" si="5"/>
        <v>2</v>
      </c>
      <c r="J73" s="1">
        <f t="shared" si="6"/>
        <v>4</v>
      </c>
    </row>
    <row r="74" spans="1:10">
      <c r="A74" s="1">
        <v>72</v>
      </c>
      <c r="B74" s="1" t="s">
        <v>34</v>
      </c>
      <c r="C74" s="1" t="s">
        <v>34</v>
      </c>
      <c r="E74" s="1">
        <v>72</v>
      </c>
      <c r="F74" s="1">
        <f t="shared" si="4"/>
        <v>0</v>
      </c>
      <c r="G74" s="1">
        <f t="shared" si="4"/>
        <v>2</v>
      </c>
      <c r="H74" s="1">
        <f t="shared" si="4"/>
        <v>0</v>
      </c>
      <c r="I74" s="110">
        <f t="shared" si="5"/>
        <v>2</v>
      </c>
      <c r="J74" s="1">
        <f t="shared" si="6"/>
        <v>4</v>
      </c>
    </row>
    <row r="75" spans="1:10">
      <c r="A75" s="1">
        <v>73</v>
      </c>
      <c r="B75" s="1" t="s">
        <v>34</v>
      </c>
      <c r="C75" s="1" t="s">
        <v>34</v>
      </c>
      <c r="E75" s="1">
        <v>73</v>
      </c>
      <c r="F75" s="1">
        <f t="shared" si="4"/>
        <v>0</v>
      </c>
      <c r="G75" s="1">
        <f t="shared" si="4"/>
        <v>2</v>
      </c>
      <c r="H75" s="1">
        <f t="shared" si="4"/>
        <v>0</v>
      </c>
      <c r="I75" s="110">
        <f t="shared" si="5"/>
        <v>2</v>
      </c>
      <c r="J75" s="1">
        <f t="shared" si="6"/>
        <v>4</v>
      </c>
    </row>
    <row r="76" spans="1:10">
      <c r="A76" s="1">
        <v>74</v>
      </c>
      <c r="B76" s="1" t="s">
        <v>202</v>
      </c>
      <c r="C76" s="1" t="s">
        <v>202</v>
      </c>
      <c r="E76" s="1">
        <v>74</v>
      </c>
      <c r="F76" s="1">
        <f t="shared" si="4"/>
        <v>0</v>
      </c>
      <c r="G76" s="1">
        <f t="shared" si="4"/>
        <v>0</v>
      </c>
      <c r="H76" s="1">
        <f t="shared" si="4"/>
        <v>2</v>
      </c>
      <c r="I76" s="110">
        <f t="shared" si="5"/>
        <v>2</v>
      </c>
      <c r="J76" s="1">
        <f t="shared" si="6"/>
        <v>4</v>
      </c>
    </row>
    <row r="77" spans="1:10">
      <c r="A77" s="1">
        <v>75</v>
      </c>
      <c r="B77" s="1" t="s">
        <v>40</v>
      </c>
      <c r="C77" s="1" t="s">
        <v>40</v>
      </c>
      <c r="E77" s="1">
        <v>75</v>
      </c>
      <c r="F77" s="1">
        <f t="shared" si="4"/>
        <v>2</v>
      </c>
      <c r="G77" s="1">
        <f t="shared" si="4"/>
        <v>0</v>
      </c>
      <c r="H77" s="1">
        <f t="shared" si="4"/>
        <v>0</v>
      </c>
      <c r="I77" s="110">
        <f t="shared" si="5"/>
        <v>2</v>
      </c>
      <c r="J77" s="1">
        <f t="shared" si="6"/>
        <v>4</v>
      </c>
    </row>
    <row r="78" spans="1:10">
      <c r="A78" s="1">
        <v>76</v>
      </c>
      <c r="B78" s="1" t="s">
        <v>34</v>
      </c>
      <c r="C78" s="1" t="s">
        <v>34</v>
      </c>
      <c r="E78" s="1">
        <v>76</v>
      </c>
      <c r="F78" s="1">
        <f t="shared" si="4"/>
        <v>0</v>
      </c>
      <c r="G78" s="1">
        <f t="shared" si="4"/>
        <v>2</v>
      </c>
      <c r="H78" s="1">
        <f t="shared" si="4"/>
        <v>0</v>
      </c>
      <c r="I78" s="110">
        <f t="shared" si="5"/>
        <v>2</v>
      </c>
      <c r="J78" s="1">
        <f t="shared" si="6"/>
        <v>4</v>
      </c>
    </row>
    <row r="79" spans="1:10">
      <c r="A79" s="1">
        <v>77</v>
      </c>
      <c r="B79" s="1" t="s">
        <v>40</v>
      </c>
      <c r="C79" s="1" t="s">
        <v>40</v>
      </c>
      <c r="E79" s="1">
        <v>77</v>
      </c>
      <c r="F79" s="1">
        <f t="shared" si="4"/>
        <v>2</v>
      </c>
      <c r="G79" s="1">
        <f t="shared" si="4"/>
        <v>0</v>
      </c>
      <c r="H79" s="1">
        <f t="shared" si="4"/>
        <v>0</v>
      </c>
      <c r="I79" s="110">
        <f t="shared" si="5"/>
        <v>2</v>
      </c>
      <c r="J79" s="1">
        <f t="shared" si="6"/>
        <v>4</v>
      </c>
    </row>
    <row r="80" spans="1:10">
      <c r="A80" s="1">
        <v>78</v>
      </c>
      <c r="B80" s="1" t="s">
        <v>34</v>
      </c>
      <c r="C80" s="1" t="s">
        <v>34</v>
      </c>
      <c r="E80" s="1">
        <v>78</v>
      </c>
      <c r="F80" s="1">
        <f t="shared" si="4"/>
        <v>0</v>
      </c>
      <c r="G80" s="1">
        <f t="shared" si="4"/>
        <v>2</v>
      </c>
      <c r="H80" s="1">
        <f t="shared" si="4"/>
        <v>0</v>
      </c>
      <c r="I80" s="110">
        <f t="shared" si="5"/>
        <v>2</v>
      </c>
      <c r="J80" s="1">
        <f t="shared" si="6"/>
        <v>4</v>
      </c>
    </row>
    <row r="81" spans="1:10">
      <c r="A81" s="1">
        <v>79</v>
      </c>
      <c r="B81" s="1" t="s">
        <v>202</v>
      </c>
      <c r="C81" s="1" t="s">
        <v>202</v>
      </c>
      <c r="E81" s="1">
        <v>79</v>
      </c>
      <c r="F81" s="1">
        <f t="shared" si="4"/>
        <v>0</v>
      </c>
      <c r="G81" s="1">
        <f t="shared" si="4"/>
        <v>0</v>
      </c>
      <c r="H81" s="1">
        <f t="shared" si="4"/>
        <v>2</v>
      </c>
      <c r="I81" s="110">
        <f t="shared" si="5"/>
        <v>2</v>
      </c>
      <c r="J81" s="1">
        <f t="shared" si="6"/>
        <v>4</v>
      </c>
    </row>
    <row r="82" spans="1:10">
      <c r="A82" s="1">
        <v>80</v>
      </c>
      <c r="B82" s="1" t="s">
        <v>202</v>
      </c>
      <c r="C82" s="1" t="s">
        <v>202</v>
      </c>
      <c r="E82" s="1">
        <v>80</v>
      </c>
      <c r="F82" s="1">
        <f t="shared" si="4"/>
        <v>0</v>
      </c>
      <c r="G82" s="1">
        <f t="shared" si="4"/>
        <v>0</v>
      </c>
      <c r="H82" s="1">
        <f t="shared" si="4"/>
        <v>2</v>
      </c>
      <c r="I82" s="110">
        <f t="shared" si="5"/>
        <v>2</v>
      </c>
      <c r="J82" s="1">
        <f t="shared" si="6"/>
        <v>4</v>
      </c>
    </row>
    <row r="83" spans="1:10">
      <c r="A83" s="1">
        <v>81</v>
      </c>
      <c r="B83" s="1" t="s">
        <v>34</v>
      </c>
      <c r="C83" s="1" t="s">
        <v>34</v>
      </c>
      <c r="E83" s="1">
        <v>81</v>
      </c>
      <c r="F83" s="1">
        <f t="shared" si="4"/>
        <v>0</v>
      </c>
      <c r="G83" s="1">
        <f t="shared" si="4"/>
        <v>2</v>
      </c>
      <c r="H83" s="1">
        <f t="shared" si="4"/>
        <v>0</v>
      </c>
      <c r="I83" s="110">
        <f t="shared" si="5"/>
        <v>2</v>
      </c>
      <c r="J83" s="1">
        <f t="shared" si="6"/>
        <v>4</v>
      </c>
    </row>
    <row r="84" spans="1:10">
      <c r="A84" s="1">
        <v>82</v>
      </c>
      <c r="B84" s="1" t="s">
        <v>34</v>
      </c>
      <c r="C84" s="1" t="s">
        <v>34</v>
      </c>
      <c r="E84" s="1">
        <v>82</v>
      </c>
      <c r="F84" s="1">
        <f t="shared" si="4"/>
        <v>0</v>
      </c>
      <c r="G84" s="1">
        <f t="shared" si="4"/>
        <v>2</v>
      </c>
      <c r="H84" s="1">
        <f t="shared" si="4"/>
        <v>0</v>
      </c>
      <c r="I84" s="110">
        <f t="shared" si="5"/>
        <v>2</v>
      </c>
      <c r="J84" s="1">
        <f t="shared" si="6"/>
        <v>4</v>
      </c>
    </row>
    <row r="85" spans="1:10">
      <c r="A85" s="1">
        <v>83</v>
      </c>
      <c r="B85" s="1" t="s">
        <v>202</v>
      </c>
      <c r="C85" s="1" t="s">
        <v>202</v>
      </c>
      <c r="E85" s="1">
        <v>83</v>
      </c>
      <c r="F85" s="1">
        <f t="shared" si="4"/>
        <v>0</v>
      </c>
      <c r="G85" s="1">
        <f t="shared" si="4"/>
        <v>0</v>
      </c>
      <c r="H85" s="1">
        <f t="shared" si="4"/>
        <v>2</v>
      </c>
      <c r="I85" s="110">
        <f t="shared" si="5"/>
        <v>2</v>
      </c>
      <c r="J85" s="1">
        <f t="shared" si="6"/>
        <v>4</v>
      </c>
    </row>
    <row r="86" spans="1:10">
      <c r="A86" s="1">
        <v>84</v>
      </c>
      <c r="B86" s="1" t="s">
        <v>34</v>
      </c>
      <c r="C86" s="1" t="s">
        <v>34</v>
      </c>
      <c r="E86" s="1">
        <v>84</v>
      </c>
      <c r="F86" s="1">
        <f t="shared" si="4"/>
        <v>0</v>
      </c>
      <c r="G86" s="1">
        <f t="shared" si="4"/>
        <v>2</v>
      </c>
      <c r="H86" s="1">
        <f t="shared" si="4"/>
        <v>0</v>
      </c>
      <c r="I86" s="110">
        <f t="shared" si="5"/>
        <v>2</v>
      </c>
      <c r="J86" s="1">
        <f t="shared" si="6"/>
        <v>4</v>
      </c>
    </row>
    <row r="87" spans="1:10">
      <c r="A87" s="1">
        <v>85</v>
      </c>
      <c r="B87" s="1" t="s">
        <v>34</v>
      </c>
      <c r="C87" s="1" t="s">
        <v>34</v>
      </c>
      <c r="E87" s="1">
        <v>85</v>
      </c>
      <c r="F87" s="1">
        <f t="shared" si="4"/>
        <v>0</v>
      </c>
      <c r="G87" s="1">
        <f t="shared" si="4"/>
        <v>2</v>
      </c>
      <c r="H87" s="1">
        <f t="shared" si="4"/>
        <v>0</v>
      </c>
      <c r="I87" s="110">
        <f t="shared" si="5"/>
        <v>2</v>
      </c>
      <c r="J87" s="1">
        <f t="shared" si="6"/>
        <v>4</v>
      </c>
    </row>
    <row r="88" spans="1:10">
      <c r="A88" s="1">
        <v>86</v>
      </c>
      <c r="B88" s="1" t="s">
        <v>34</v>
      </c>
      <c r="C88" s="1" t="s">
        <v>34</v>
      </c>
      <c r="E88" s="1">
        <v>86</v>
      </c>
      <c r="F88" s="1">
        <f t="shared" si="4"/>
        <v>0</v>
      </c>
      <c r="G88" s="1">
        <f t="shared" si="4"/>
        <v>2</v>
      </c>
      <c r="H88" s="1">
        <f t="shared" si="4"/>
        <v>0</v>
      </c>
      <c r="I88" s="110">
        <f t="shared" si="5"/>
        <v>2</v>
      </c>
      <c r="J88" s="1">
        <f t="shared" si="6"/>
        <v>4</v>
      </c>
    </row>
    <row r="89" spans="1:10">
      <c r="A89" s="1">
        <v>87</v>
      </c>
      <c r="B89" s="1" t="s">
        <v>202</v>
      </c>
      <c r="C89" s="1" t="s">
        <v>202</v>
      </c>
      <c r="E89" s="1">
        <v>87</v>
      </c>
      <c r="F89" s="1">
        <f t="shared" si="4"/>
        <v>0</v>
      </c>
      <c r="G89" s="1">
        <f t="shared" si="4"/>
        <v>0</v>
      </c>
      <c r="H89" s="1">
        <f t="shared" si="4"/>
        <v>2</v>
      </c>
      <c r="I89" s="110">
        <f t="shared" si="5"/>
        <v>2</v>
      </c>
      <c r="J89" s="1">
        <f t="shared" si="6"/>
        <v>4</v>
      </c>
    </row>
    <row r="90" spans="1:10">
      <c r="A90" s="1">
        <v>88</v>
      </c>
      <c r="B90" s="1" t="s">
        <v>40</v>
      </c>
      <c r="C90" s="1" t="s">
        <v>40</v>
      </c>
      <c r="E90" s="1">
        <v>88</v>
      </c>
      <c r="F90" s="1">
        <f t="shared" si="4"/>
        <v>2</v>
      </c>
      <c r="G90" s="1">
        <f t="shared" si="4"/>
        <v>0</v>
      </c>
      <c r="H90" s="1">
        <f t="shared" si="4"/>
        <v>0</v>
      </c>
      <c r="I90" s="110">
        <f t="shared" si="5"/>
        <v>2</v>
      </c>
      <c r="J90" s="1">
        <f t="shared" si="6"/>
        <v>4</v>
      </c>
    </row>
    <row r="91" spans="1:10">
      <c r="A91" s="1">
        <v>89</v>
      </c>
      <c r="B91" s="1" t="s">
        <v>202</v>
      </c>
      <c r="C91" s="1" t="s">
        <v>202</v>
      </c>
      <c r="E91" s="1">
        <v>89</v>
      </c>
      <c r="F91" s="1">
        <f t="shared" si="4"/>
        <v>0</v>
      </c>
      <c r="G91" s="1">
        <f t="shared" si="4"/>
        <v>0</v>
      </c>
      <c r="H91" s="1">
        <f t="shared" si="4"/>
        <v>2</v>
      </c>
      <c r="I91" s="110">
        <f t="shared" si="5"/>
        <v>2</v>
      </c>
      <c r="J91" s="1">
        <f t="shared" si="6"/>
        <v>4</v>
      </c>
    </row>
    <row r="92" spans="1:10">
      <c r="A92" s="1">
        <v>90</v>
      </c>
      <c r="B92" s="1" t="s">
        <v>202</v>
      </c>
      <c r="C92" s="1" t="s">
        <v>40</v>
      </c>
      <c r="E92" s="1">
        <v>90</v>
      </c>
      <c r="F92" s="1">
        <f t="shared" si="4"/>
        <v>1</v>
      </c>
      <c r="G92" s="1">
        <f t="shared" si="4"/>
        <v>0</v>
      </c>
      <c r="H92" s="1">
        <f t="shared" si="4"/>
        <v>1</v>
      </c>
      <c r="I92" s="110">
        <f t="shared" si="5"/>
        <v>2</v>
      </c>
      <c r="J92" s="1">
        <f t="shared" si="6"/>
        <v>2</v>
      </c>
    </row>
    <row r="93" spans="1:10">
      <c r="A93" s="1">
        <v>91</v>
      </c>
      <c r="B93" s="1" t="s">
        <v>34</v>
      </c>
      <c r="C93" s="1" t="s">
        <v>34</v>
      </c>
      <c r="E93" s="1">
        <v>91</v>
      </c>
      <c r="F93" s="1">
        <f t="shared" si="4"/>
        <v>0</v>
      </c>
      <c r="G93" s="1">
        <f t="shared" si="4"/>
        <v>2</v>
      </c>
      <c r="H93" s="1">
        <f t="shared" si="4"/>
        <v>0</v>
      </c>
      <c r="I93" s="110">
        <f t="shared" si="5"/>
        <v>2</v>
      </c>
      <c r="J93" s="1">
        <f t="shared" si="6"/>
        <v>4</v>
      </c>
    </row>
    <row r="94" spans="1:10">
      <c r="A94" s="1">
        <v>92</v>
      </c>
      <c r="B94" s="1" t="s">
        <v>34</v>
      </c>
      <c r="C94" s="1" t="s">
        <v>34</v>
      </c>
      <c r="E94" s="1">
        <v>92</v>
      </c>
      <c r="F94" s="1">
        <f t="shared" si="4"/>
        <v>0</v>
      </c>
      <c r="G94" s="1">
        <f t="shared" si="4"/>
        <v>2</v>
      </c>
      <c r="H94" s="1">
        <f t="shared" si="4"/>
        <v>0</v>
      </c>
      <c r="I94" s="110">
        <f t="shared" si="5"/>
        <v>2</v>
      </c>
      <c r="J94" s="1">
        <f t="shared" si="6"/>
        <v>4</v>
      </c>
    </row>
    <row r="95" spans="1:10">
      <c r="A95" s="1">
        <v>93</v>
      </c>
      <c r="B95" s="1" t="s">
        <v>34</v>
      </c>
      <c r="C95" s="1" t="s">
        <v>34</v>
      </c>
      <c r="E95" s="1">
        <v>93</v>
      </c>
      <c r="F95" s="1">
        <f t="shared" si="4"/>
        <v>0</v>
      </c>
      <c r="G95" s="1">
        <f t="shared" si="4"/>
        <v>2</v>
      </c>
      <c r="H95" s="1">
        <f t="shared" si="4"/>
        <v>0</v>
      </c>
      <c r="I95" s="110">
        <f t="shared" si="5"/>
        <v>2</v>
      </c>
      <c r="J95" s="1">
        <f t="shared" si="6"/>
        <v>4</v>
      </c>
    </row>
    <row r="96" spans="1:10">
      <c r="A96" s="1">
        <v>94</v>
      </c>
      <c r="B96" s="1" t="s">
        <v>202</v>
      </c>
      <c r="C96" s="1" t="s">
        <v>202</v>
      </c>
      <c r="E96" s="1">
        <v>94</v>
      </c>
      <c r="F96" s="1">
        <f t="shared" si="4"/>
        <v>0</v>
      </c>
      <c r="G96" s="1">
        <f t="shared" si="4"/>
        <v>0</v>
      </c>
      <c r="H96" s="1">
        <f t="shared" si="4"/>
        <v>2</v>
      </c>
      <c r="I96" s="110">
        <f t="shared" si="5"/>
        <v>2</v>
      </c>
      <c r="J96" s="1">
        <f t="shared" si="6"/>
        <v>4</v>
      </c>
    </row>
    <row r="97" spans="1:10">
      <c r="A97" s="1">
        <v>95</v>
      </c>
      <c r="B97" s="1" t="s">
        <v>34</v>
      </c>
      <c r="C97" s="1" t="s">
        <v>34</v>
      </c>
      <c r="E97" s="1">
        <v>95</v>
      </c>
      <c r="F97" s="1">
        <f t="shared" si="4"/>
        <v>0</v>
      </c>
      <c r="G97" s="1">
        <f t="shared" si="4"/>
        <v>2</v>
      </c>
      <c r="H97" s="1">
        <f t="shared" si="4"/>
        <v>0</v>
      </c>
      <c r="I97" s="110">
        <f t="shared" si="5"/>
        <v>2</v>
      </c>
      <c r="J97" s="1">
        <f t="shared" si="6"/>
        <v>4</v>
      </c>
    </row>
    <row r="98" spans="1:10">
      <c r="A98" s="1">
        <v>96</v>
      </c>
      <c r="B98" s="1" t="s">
        <v>40</v>
      </c>
      <c r="C98" s="1" t="s">
        <v>40</v>
      </c>
      <c r="E98" s="1">
        <v>96</v>
      </c>
      <c r="F98" s="1">
        <f t="shared" si="4"/>
        <v>2</v>
      </c>
      <c r="G98" s="1">
        <f t="shared" si="4"/>
        <v>0</v>
      </c>
      <c r="H98" s="1">
        <f t="shared" si="4"/>
        <v>0</v>
      </c>
      <c r="I98" s="110">
        <f t="shared" si="5"/>
        <v>2</v>
      </c>
      <c r="J98" s="1">
        <f t="shared" si="6"/>
        <v>4</v>
      </c>
    </row>
    <row r="99" spans="1:10">
      <c r="A99" s="1">
        <v>97</v>
      </c>
      <c r="B99" s="1" t="s">
        <v>34</v>
      </c>
      <c r="C99" s="1" t="s">
        <v>34</v>
      </c>
      <c r="E99" s="1">
        <v>97</v>
      </c>
      <c r="F99" s="1">
        <f t="shared" si="4"/>
        <v>0</v>
      </c>
      <c r="G99" s="1">
        <f t="shared" si="4"/>
        <v>2</v>
      </c>
      <c r="H99" s="1">
        <f t="shared" si="4"/>
        <v>0</v>
      </c>
      <c r="I99" s="110">
        <f t="shared" si="5"/>
        <v>2</v>
      </c>
      <c r="J99" s="1">
        <f t="shared" si="6"/>
        <v>4</v>
      </c>
    </row>
    <row r="100" spans="1:10">
      <c r="A100" s="1">
        <v>98</v>
      </c>
      <c r="B100" s="1" t="s">
        <v>202</v>
      </c>
      <c r="C100" s="1" t="s">
        <v>202</v>
      </c>
      <c r="E100" s="1">
        <v>98</v>
      </c>
      <c r="F100" s="1">
        <f t="shared" si="4"/>
        <v>0</v>
      </c>
      <c r="G100" s="1">
        <f t="shared" si="4"/>
        <v>0</v>
      </c>
      <c r="H100" s="1">
        <f t="shared" si="4"/>
        <v>2</v>
      </c>
      <c r="I100" s="110">
        <f t="shared" si="5"/>
        <v>2</v>
      </c>
      <c r="J100" s="1">
        <f t="shared" si="6"/>
        <v>4</v>
      </c>
    </row>
    <row r="101" spans="1:10">
      <c r="A101" s="1">
        <v>99</v>
      </c>
      <c r="B101" s="1" t="s">
        <v>202</v>
      </c>
      <c r="C101" s="1" t="s">
        <v>34</v>
      </c>
      <c r="E101" s="1">
        <v>99</v>
      </c>
      <c r="F101" s="1">
        <f t="shared" si="4"/>
        <v>0</v>
      </c>
      <c r="G101" s="1">
        <f t="shared" si="4"/>
        <v>1</v>
      </c>
      <c r="H101" s="1">
        <f t="shared" si="4"/>
        <v>1</v>
      </c>
      <c r="I101" s="110">
        <f t="shared" si="5"/>
        <v>2</v>
      </c>
      <c r="J101" s="1">
        <f t="shared" si="6"/>
        <v>2</v>
      </c>
    </row>
    <row r="102" spans="1:10">
      <c r="A102" s="1">
        <v>100</v>
      </c>
      <c r="B102" s="1" t="s">
        <v>34</v>
      </c>
      <c r="C102" s="1" t="s">
        <v>34</v>
      </c>
      <c r="E102" s="1">
        <v>100</v>
      </c>
      <c r="F102" s="1">
        <f t="shared" si="4"/>
        <v>0</v>
      </c>
      <c r="G102" s="1">
        <f t="shared" si="4"/>
        <v>2</v>
      </c>
      <c r="H102" s="1">
        <f t="shared" si="4"/>
        <v>0</v>
      </c>
      <c r="I102" s="110">
        <f t="shared" si="5"/>
        <v>2</v>
      </c>
      <c r="J102" s="1">
        <f t="shared" si="6"/>
        <v>4</v>
      </c>
    </row>
    <row r="103" spans="1:10">
      <c r="A103" s="1">
        <v>101</v>
      </c>
      <c r="B103" s="1" t="s">
        <v>202</v>
      </c>
      <c r="C103" s="1" t="s">
        <v>202</v>
      </c>
      <c r="E103" s="1">
        <v>101</v>
      </c>
      <c r="F103" s="1">
        <f t="shared" si="4"/>
        <v>0</v>
      </c>
      <c r="G103" s="1">
        <f t="shared" si="4"/>
        <v>0</v>
      </c>
      <c r="H103" s="1">
        <f t="shared" si="4"/>
        <v>2</v>
      </c>
      <c r="I103" s="110">
        <f t="shared" si="5"/>
        <v>2</v>
      </c>
      <c r="J103" s="1">
        <f t="shared" si="6"/>
        <v>4</v>
      </c>
    </row>
    <row r="104" spans="1:10">
      <c r="A104" s="1">
        <v>102</v>
      </c>
      <c r="B104" s="1" t="s">
        <v>202</v>
      </c>
      <c r="C104" s="1" t="s">
        <v>202</v>
      </c>
      <c r="E104" s="1">
        <v>102</v>
      </c>
      <c r="F104" s="1">
        <f t="shared" si="4"/>
        <v>0</v>
      </c>
      <c r="G104" s="1">
        <f t="shared" si="4"/>
        <v>0</v>
      </c>
      <c r="H104" s="1">
        <f t="shared" si="4"/>
        <v>2</v>
      </c>
      <c r="I104" s="110">
        <f t="shared" si="5"/>
        <v>2</v>
      </c>
      <c r="J104" s="1">
        <f t="shared" si="6"/>
        <v>4</v>
      </c>
    </row>
    <row r="105" spans="1:10">
      <c r="A105" s="1">
        <v>103</v>
      </c>
      <c r="B105" s="1" t="s">
        <v>34</v>
      </c>
      <c r="C105" s="1" t="s">
        <v>34</v>
      </c>
      <c r="E105" s="1">
        <v>103</v>
      </c>
      <c r="F105" s="1">
        <f t="shared" si="4"/>
        <v>0</v>
      </c>
      <c r="G105" s="1">
        <f t="shared" si="4"/>
        <v>2</v>
      </c>
      <c r="H105" s="1">
        <f t="shared" si="4"/>
        <v>0</v>
      </c>
      <c r="I105" s="110">
        <f t="shared" si="5"/>
        <v>2</v>
      </c>
      <c r="J105" s="1">
        <f t="shared" si="6"/>
        <v>4</v>
      </c>
    </row>
    <row r="106" spans="1:10">
      <c r="A106" s="1">
        <v>104</v>
      </c>
      <c r="B106" s="1" t="s">
        <v>34</v>
      </c>
      <c r="C106" s="1" t="s">
        <v>34</v>
      </c>
      <c r="E106" s="1">
        <v>104</v>
      </c>
      <c r="F106" s="1">
        <f t="shared" si="4"/>
        <v>0</v>
      </c>
      <c r="G106" s="1">
        <f t="shared" si="4"/>
        <v>2</v>
      </c>
      <c r="H106" s="1">
        <f t="shared" si="4"/>
        <v>0</v>
      </c>
      <c r="I106" s="110">
        <f t="shared" si="5"/>
        <v>2</v>
      </c>
      <c r="J106" s="1">
        <f t="shared" si="6"/>
        <v>4</v>
      </c>
    </row>
    <row r="107" spans="1:10">
      <c r="A107" s="1">
        <v>105</v>
      </c>
      <c r="B107" s="1" t="s">
        <v>34</v>
      </c>
      <c r="C107" s="1" t="s">
        <v>34</v>
      </c>
      <c r="E107" s="1">
        <v>105</v>
      </c>
      <c r="F107" s="1">
        <f t="shared" si="4"/>
        <v>0</v>
      </c>
      <c r="G107" s="1">
        <f t="shared" si="4"/>
        <v>2</v>
      </c>
      <c r="H107" s="1">
        <f t="shared" si="4"/>
        <v>0</v>
      </c>
      <c r="I107" s="110">
        <f t="shared" si="5"/>
        <v>2</v>
      </c>
      <c r="J107" s="1">
        <f t="shared" si="6"/>
        <v>4</v>
      </c>
    </row>
    <row r="108" spans="1:10">
      <c r="A108" s="1">
        <v>106</v>
      </c>
      <c r="B108" s="1" t="s">
        <v>202</v>
      </c>
      <c r="C108" s="1" t="s">
        <v>202</v>
      </c>
      <c r="E108" s="1">
        <v>106</v>
      </c>
      <c r="F108" s="1">
        <f t="shared" si="4"/>
        <v>0</v>
      </c>
      <c r="G108" s="1">
        <f t="shared" si="4"/>
        <v>0</v>
      </c>
      <c r="H108" s="1">
        <f t="shared" si="4"/>
        <v>2</v>
      </c>
      <c r="I108" s="110">
        <f t="shared" si="5"/>
        <v>2</v>
      </c>
      <c r="J108" s="1">
        <f t="shared" si="6"/>
        <v>4</v>
      </c>
    </row>
    <row r="109" spans="1:10">
      <c r="A109" s="1">
        <v>107</v>
      </c>
      <c r="B109" s="1" t="s">
        <v>202</v>
      </c>
      <c r="C109" s="1" t="s">
        <v>40</v>
      </c>
      <c r="E109" s="1">
        <v>107</v>
      </c>
      <c r="F109" s="1">
        <f t="shared" si="4"/>
        <v>1</v>
      </c>
      <c r="G109" s="1">
        <f t="shared" si="4"/>
        <v>0</v>
      </c>
      <c r="H109" s="1">
        <f t="shared" si="4"/>
        <v>1</v>
      </c>
      <c r="I109" s="110">
        <f t="shared" si="5"/>
        <v>2</v>
      </c>
      <c r="J109" s="1">
        <f t="shared" si="6"/>
        <v>2</v>
      </c>
    </row>
    <row r="110" spans="1:10">
      <c r="A110" s="1">
        <v>108</v>
      </c>
      <c r="B110" s="1" t="s">
        <v>202</v>
      </c>
      <c r="C110" s="1" t="s">
        <v>202</v>
      </c>
      <c r="E110" s="1">
        <v>108</v>
      </c>
      <c r="F110" s="1">
        <f t="shared" si="4"/>
        <v>0</v>
      </c>
      <c r="G110" s="1">
        <f t="shared" si="4"/>
        <v>0</v>
      </c>
      <c r="H110" s="1">
        <f t="shared" si="4"/>
        <v>2</v>
      </c>
      <c r="I110" s="110">
        <f t="shared" si="5"/>
        <v>2</v>
      </c>
      <c r="J110" s="1">
        <f t="shared" si="6"/>
        <v>4</v>
      </c>
    </row>
    <row r="111" spans="1:10">
      <c r="A111" s="1">
        <v>109</v>
      </c>
      <c r="B111" s="1" t="s">
        <v>34</v>
      </c>
      <c r="C111" s="1" t="s">
        <v>202</v>
      </c>
      <c r="E111" s="1">
        <v>109</v>
      </c>
      <c r="F111" s="1">
        <f t="shared" si="4"/>
        <v>0</v>
      </c>
      <c r="G111" s="1">
        <f t="shared" si="4"/>
        <v>1</v>
      </c>
      <c r="H111" s="1">
        <f t="shared" si="4"/>
        <v>1</v>
      </c>
      <c r="I111" s="110">
        <f t="shared" si="5"/>
        <v>2</v>
      </c>
      <c r="J111" s="1">
        <f t="shared" si="6"/>
        <v>2</v>
      </c>
    </row>
    <row r="112" spans="1:10">
      <c r="A112" s="1">
        <v>110</v>
      </c>
      <c r="B112" s="1" t="s">
        <v>34</v>
      </c>
      <c r="C112" s="1" t="s">
        <v>34</v>
      </c>
      <c r="E112" s="1">
        <v>110</v>
      </c>
      <c r="F112" s="1">
        <f t="shared" si="4"/>
        <v>0</v>
      </c>
      <c r="G112" s="1">
        <f t="shared" si="4"/>
        <v>2</v>
      </c>
      <c r="H112" s="1">
        <f t="shared" si="4"/>
        <v>0</v>
      </c>
      <c r="I112" s="110">
        <f t="shared" si="5"/>
        <v>2</v>
      </c>
      <c r="J112" s="1">
        <f t="shared" si="6"/>
        <v>4</v>
      </c>
    </row>
    <row r="113" spans="1:10">
      <c r="A113" s="1">
        <v>111</v>
      </c>
      <c r="B113" s="1" t="s">
        <v>202</v>
      </c>
      <c r="C113" s="1" t="s">
        <v>202</v>
      </c>
      <c r="E113" s="1">
        <v>111</v>
      </c>
      <c r="F113" s="1">
        <f t="shared" si="4"/>
        <v>0</v>
      </c>
      <c r="G113" s="1">
        <f t="shared" si="4"/>
        <v>0</v>
      </c>
      <c r="H113" s="1">
        <f t="shared" si="4"/>
        <v>2</v>
      </c>
      <c r="I113" s="110">
        <f t="shared" si="5"/>
        <v>2</v>
      </c>
      <c r="J113" s="1">
        <f t="shared" si="6"/>
        <v>4</v>
      </c>
    </row>
    <row r="114" spans="1:10">
      <c r="A114" s="1">
        <v>112</v>
      </c>
      <c r="B114" s="1" t="s">
        <v>40</v>
      </c>
      <c r="C114" s="1" t="s">
        <v>40</v>
      </c>
      <c r="E114" s="1">
        <v>112</v>
      </c>
      <c r="F114" s="1">
        <f t="shared" si="4"/>
        <v>2</v>
      </c>
      <c r="G114" s="1">
        <f t="shared" si="4"/>
        <v>0</v>
      </c>
      <c r="H114" s="1">
        <f t="shared" si="4"/>
        <v>0</v>
      </c>
      <c r="I114" s="110">
        <f t="shared" si="5"/>
        <v>2</v>
      </c>
      <c r="J114" s="1">
        <f t="shared" si="6"/>
        <v>4</v>
      </c>
    </row>
    <row r="115" spans="1:10">
      <c r="A115" s="1">
        <v>113</v>
      </c>
      <c r="B115" s="1" t="s">
        <v>202</v>
      </c>
      <c r="C115" s="1" t="s">
        <v>202</v>
      </c>
      <c r="E115" s="1">
        <v>113</v>
      </c>
      <c r="F115" s="1">
        <f t="shared" si="4"/>
        <v>0</v>
      </c>
      <c r="G115" s="1">
        <f t="shared" si="4"/>
        <v>0</v>
      </c>
      <c r="H115" s="1">
        <f t="shared" si="4"/>
        <v>2</v>
      </c>
      <c r="I115" s="110">
        <f t="shared" si="5"/>
        <v>2</v>
      </c>
      <c r="J115" s="1">
        <f t="shared" si="6"/>
        <v>4</v>
      </c>
    </row>
    <row r="116" spans="1:10">
      <c r="A116" s="1">
        <v>114</v>
      </c>
      <c r="B116" s="1" t="s">
        <v>40</v>
      </c>
      <c r="C116" s="1" t="s">
        <v>40</v>
      </c>
      <c r="E116" s="1">
        <v>114</v>
      </c>
      <c r="F116" s="1">
        <f t="shared" si="4"/>
        <v>2</v>
      </c>
      <c r="G116" s="1">
        <f t="shared" si="4"/>
        <v>0</v>
      </c>
      <c r="H116" s="1">
        <f t="shared" si="4"/>
        <v>0</v>
      </c>
      <c r="I116" s="110">
        <f t="shared" si="5"/>
        <v>2</v>
      </c>
      <c r="J116" s="1">
        <f t="shared" si="6"/>
        <v>4</v>
      </c>
    </row>
    <row r="117" spans="1:10">
      <c r="A117" s="1">
        <v>115</v>
      </c>
      <c r="B117" s="1" t="s">
        <v>202</v>
      </c>
      <c r="C117" s="1" t="s">
        <v>34</v>
      </c>
      <c r="E117" s="1">
        <v>115</v>
      </c>
      <c r="F117" s="1">
        <f t="shared" si="4"/>
        <v>0</v>
      </c>
      <c r="G117" s="1">
        <f t="shared" si="4"/>
        <v>1</v>
      </c>
      <c r="H117" s="1">
        <f t="shared" si="4"/>
        <v>1</v>
      </c>
      <c r="I117" s="110">
        <f t="shared" si="5"/>
        <v>2</v>
      </c>
      <c r="J117" s="1">
        <f t="shared" si="6"/>
        <v>2</v>
      </c>
    </row>
    <row r="118" spans="1:10">
      <c r="A118" s="1">
        <v>116</v>
      </c>
      <c r="B118" s="1" t="s">
        <v>34</v>
      </c>
      <c r="C118" s="1" t="s">
        <v>34</v>
      </c>
      <c r="E118" s="1">
        <v>116</v>
      </c>
      <c r="F118" s="1">
        <f t="shared" si="4"/>
        <v>0</v>
      </c>
      <c r="G118" s="1">
        <f t="shared" si="4"/>
        <v>2</v>
      </c>
      <c r="H118" s="1">
        <f t="shared" si="4"/>
        <v>0</v>
      </c>
      <c r="I118" s="110">
        <f t="shared" si="5"/>
        <v>2</v>
      </c>
      <c r="J118" s="1">
        <f t="shared" si="6"/>
        <v>4</v>
      </c>
    </row>
    <row r="119" spans="1:10">
      <c r="A119" s="1">
        <v>117</v>
      </c>
      <c r="B119" s="1" t="s">
        <v>202</v>
      </c>
      <c r="C119" s="1" t="s">
        <v>202</v>
      </c>
      <c r="E119" s="1">
        <v>117</v>
      </c>
      <c r="F119" s="1">
        <f t="shared" si="4"/>
        <v>0</v>
      </c>
      <c r="G119" s="1">
        <f t="shared" si="4"/>
        <v>0</v>
      </c>
      <c r="H119" s="1">
        <f t="shared" si="4"/>
        <v>2</v>
      </c>
      <c r="I119" s="110">
        <f t="shared" si="5"/>
        <v>2</v>
      </c>
      <c r="J119" s="1">
        <f t="shared" si="6"/>
        <v>4</v>
      </c>
    </row>
    <row r="120" spans="1:10">
      <c r="A120" s="1">
        <v>118</v>
      </c>
      <c r="B120" s="1" t="s">
        <v>34</v>
      </c>
      <c r="C120" s="1" t="s">
        <v>34</v>
      </c>
      <c r="E120" s="1">
        <v>118</v>
      </c>
      <c r="F120" s="1">
        <f t="shared" si="4"/>
        <v>0</v>
      </c>
      <c r="G120" s="1">
        <f t="shared" si="4"/>
        <v>2</v>
      </c>
      <c r="H120" s="1">
        <f t="shared" si="4"/>
        <v>0</v>
      </c>
      <c r="I120" s="110">
        <f t="shared" si="5"/>
        <v>2</v>
      </c>
      <c r="J120" s="1">
        <f t="shared" si="6"/>
        <v>4</v>
      </c>
    </row>
    <row r="121" spans="1:10">
      <c r="A121" s="1">
        <v>119</v>
      </c>
      <c r="B121" s="1" t="s">
        <v>202</v>
      </c>
      <c r="C121" s="1" t="s">
        <v>202</v>
      </c>
      <c r="E121" s="1">
        <v>119</v>
      </c>
      <c r="F121" s="1">
        <f t="shared" si="4"/>
        <v>0</v>
      </c>
      <c r="G121" s="1">
        <f t="shared" si="4"/>
        <v>0</v>
      </c>
      <c r="H121" s="1">
        <f t="shared" si="4"/>
        <v>2</v>
      </c>
      <c r="I121" s="110">
        <f t="shared" si="5"/>
        <v>2</v>
      </c>
      <c r="J121" s="1">
        <f t="shared" si="6"/>
        <v>4</v>
      </c>
    </row>
    <row r="122" spans="1:10">
      <c r="A122" s="1">
        <v>120</v>
      </c>
      <c r="B122" s="1" t="s">
        <v>34</v>
      </c>
      <c r="C122" s="1" t="s">
        <v>34</v>
      </c>
      <c r="E122" s="1">
        <v>120</v>
      </c>
      <c r="F122" s="1">
        <f t="shared" si="4"/>
        <v>0</v>
      </c>
      <c r="G122" s="1">
        <f t="shared" si="4"/>
        <v>2</v>
      </c>
      <c r="H122" s="1">
        <f t="shared" si="4"/>
        <v>0</v>
      </c>
      <c r="I122" s="110">
        <f t="shared" si="5"/>
        <v>2</v>
      </c>
      <c r="J122" s="1">
        <f t="shared" si="6"/>
        <v>4</v>
      </c>
    </row>
    <row r="123" spans="1:10">
      <c r="A123" s="1">
        <v>121</v>
      </c>
      <c r="B123" s="1" t="s">
        <v>40</v>
      </c>
      <c r="C123" s="1" t="s">
        <v>40</v>
      </c>
      <c r="E123" s="1">
        <v>121</v>
      </c>
      <c r="F123" s="1">
        <f t="shared" si="4"/>
        <v>2</v>
      </c>
      <c r="G123" s="1">
        <f t="shared" si="4"/>
        <v>0</v>
      </c>
      <c r="H123" s="1">
        <f t="shared" si="4"/>
        <v>0</v>
      </c>
      <c r="I123" s="110">
        <f t="shared" si="5"/>
        <v>2</v>
      </c>
      <c r="J123" s="1">
        <f t="shared" si="6"/>
        <v>4</v>
      </c>
    </row>
    <row r="124" spans="1:10">
      <c r="A124" s="1">
        <v>122</v>
      </c>
      <c r="B124" s="1" t="s">
        <v>34</v>
      </c>
      <c r="C124" s="1" t="s">
        <v>34</v>
      </c>
      <c r="E124" s="1">
        <v>122</v>
      </c>
      <c r="F124" s="1">
        <f t="shared" si="4"/>
        <v>0</v>
      </c>
      <c r="G124" s="1">
        <f t="shared" si="4"/>
        <v>2</v>
      </c>
      <c r="H124" s="1">
        <f t="shared" si="4"/>
        <v>0</v>
      </c>
      <c r="I124" s="110">
        <f t="shared" si="5"/>
        <v>2</v>
      </c>
      <c r="J124" s="1">
        <f t="shared" si="6"/>
        <v>4</v>
      </c>
    </row>
    <row r="125" spans="1:10">
      <c r="A125" s="1">
        <v>123</v>
      </c>
      <c r="B125" s="1" t="s">
        <v>34</v>
      </c>
      <c r="C125" s="1" t="s">
        <v>34</v>
      </c>
      <c r="E125" s="1">
        <v>123</v>
      </c>
      <c r="F125" s="1">
        <f t="shared" si="4"/>
        <v>0</v>
      </c>
      <c r="G125" s="1">
        <f t="shared" si="4"/>
        <v>2</v>
      </c>
      <c r="H125" s="1">
        <f t="shared" si="4"/>
        <v>0</v>
      </c>
      <c r="I125" s="110">
        <f t="shared" si="5"/>
        <v>2</v>
      </c>
      <c r="J125" s="1">
        <f t="shared" si="6"/>
        <v>4</v>
      </c>
    </row>
    <row r="126" spans="1:10">
      <c r="A126" s="1">
        <v>124</v>
      </c>
      <c r="B126" s="1" t="s">
        <v>202</v>
      </c>
      <c r="C126" s="1" t="s">
        <v>34</v>
      </c>
      <c r="E126" s="1">
        <v>124</v>
      </c>
      <c r="F126" s="1">
        <f t="shared" si="4"/>
        <v>0</v>
      </c>
      <c r="G126" s="1">
        <f t="shared" si="4"/>
        <v>1</v>
      </c>
      <c r="H126" s="1">
        <f t="shared" si="4"/>
        <v>1</v>
      </c>
      <c r="I126" s="110">
        <f t="shared" si="5"/>
        <v>2</v>
      </c>
      <c r="J126" s="1">
        <f t="shared" si="6"/>
        <v>2</v>
      </c>
    </row>
    <row r="127" spans="1:10">
      <c r="A127" s="1">
        <v>125</v>
      </c>
      <c r="B127" s="1" t="s">
        <v>202</v>
      </c>
      <c r="C127" s="1" t="s">
        <v>202</v>
      </c>
      <c r="E127" s="1">
        <v>125</v>
      </c>
      <c r="F127" s="1">
        <f t="shared" si="4"/>
        <v>0</v>
      </c>
      <c r="G127" s="1">
        <f t="shared" si="4"/>
        <v>0</v>
      </c>
      <c r="H127" s="1">
        <f t="shared" si="4"/>
        <v>2</v>
      </c>
      <c r="I127" s="110">
        <f t="shared" si="5"/>
        <v>2</v>
      </c>
      <c r="J127" s="1">
        <f t="shared" si="6"/>
        <v>4</v>
      </c>
    </row>
    <row r="128" spans="1:10">
      <c r="A128" s="1">
        <v>126</v>
      </c>
      <c r="B128" s="1" t="s">
        <v>202</v>
      </c>
      <c r="C128" s="1" t="s">
        <v>202</v>
      </c>
      <c r="E128" s="1">
        <v>126</v>
      </c>
      <c r="F128" s="1">
        <f t="shared" si="4"/>
        <v>0</v>
      </c>
      <c r="G128" s="1">
        <f t="shared" si="4"/>
        <v>0</v>
      </c>
      <c r="H128" s="1">
        <f t="shared" si="4"/>
        <v>2</v>
      </c>
      <c r="I128" s="110">
        <f t="shared" si="5"/>
        <v>2</v>
      </c>
      <c r="J128" s="1">
        <f t="shared" si="6"/>
        <v>4</v>
      </c>
    </row>
    <row r="129" spans="1:10">
      <c r="A129" s="1">
        <v>127</v>
      </c>
      <c r="B129" s="1" t="s">
        <v>202</v>
      </c>
      <c r="C129" s="1" t="s">
        <v>202</v>
      </c>
      <c r="E129" s="1">
        <v>127</v>
      </c>
      <c r="F129" s="1">
        <f t="shared" si="4"/>
        <v>0</v>
      </c>
      <c r="G129" s="1">
        <f t="shared" si="4"/>
        <v>0</v>
      </c>
      <c r="H129" s="1">
        <f t="shared" si="4"/>
        <v>2</v>
      </c>
      <c r="I129" s="110">
        <f t="shared" si="5"/>
        <v>2</v>
      </c>
      <c r="J129" s="1">
        <f t="shared" si="6"/>
        <v>4</v>
      </c>
    </row>
    <row r="130" spans="1:10">
      <c r="A130" s="1">
        <v>128</v>
      </c>
      <c r="B130" s="1" t="s">
        <v>202</v>
      </c>
      <c r="C130" s="1" t="s">
        <v>40</v>
      </c>
      <c r="E130" s="1">
        <v>128</v>
      </c>
      <c r="F130" s="1">
        <f t="shared" si="4"/>
        <v>1</v>
      </c>
      <c r="G130" s="1">
        <f t="shared" si="4"/>
        <v>0</v>
      </c>
      <c r="H130" s="1">
        <f t="shared" si="4"/>
        <v>1</v>
      </c>
      <c r="I130" s="110">
        <f t="shared" si="5"/>
        <v>2</v>
      </c>
      <c r="J130" s="1">
        <f t="shared" si="6"/>
        <v>2</v>
      </c>
    </row>
    <row r="131" spans="1:10">
      <c r="A131" s="1">
        <v>129</v>
      </c>
      <c r="B131" s="1" t="s">
        <v>34</v>
      </c>
      <c r="C131" s="1" t="s">
        <v>34</v>
      </c>
      <c r="E131" s="1">
        <v>129</v>
      </c>
      <c r="F131" s="1">
        <f t="shared" si="4"/>
        <v>0</v>
      </c>
      <c r="G131" s="1">
        <f t="shared" si="4"/>
        <v>2</v>
      </c>
      <c r="H131" s="1">
        <f t="shared" si="4"/>
        <v>0</v>
      </c>
      <c r="I131" s="110">
        <f t="shared" si="5"/>
        <v>2</v>
      </c>
      <c r="J131" s="1">
        <f t="shared" si="6"/>
        <v>4</v>
      </c>
    </row>
    <row r="132" spans="1:10">
      <c r="A132" s="1">
        <v>130</v>
      </c>
      <c r="B132" s="1" t="s">
        <v>40</v>
      </c>
      <c r="C132" s="1" t="s">
        <v>40</v>
      </c>
      <c r="E132" s="1">
        <v>130</v>
      </c>
      <c r="F132" s="1">
        <f t="shared" ref="F132:H195" si="7">COUNTIF($B132:$C132,F$2)</f>
        <v>2</v>
      </c>
      <c r="G132" s="1">
        <f t="shared" si="7"/>
        <v>0</v>
      </c>
      <c r="H132" s="1">
        <f t="shared" si="7"/>
        <v>0</v>
      </c>
      <c r="I132" s="110">
        <f t="shared" ref="I132:I195" si="8">SUM(F132:H132)</f>
        <v>2</v>
      </c>
      <c r="J132" s="1">
        <f t="shared" ref="J132:J195" si="9">F132^2+G132^2+H132^2</f>
        <v>4</v>
      </c>
    </row>
    <row r="133" spans="1:10">
      <c r="A133" s="1">
        <v>131</v>
      </c>
      <c r="B133" s="1" t="s">
        <v>202</v>
      </c>
      <c r="C133" s="1" t="s">
        <v>40</v>
      </c>
      <c r="E133" s="1">
        <v>131</v>
      </c>
      <c r="F133" s="1">
        <f t="shared" si="7"/>
        <v>1</v>
      </c>
      <c r="G133" s="1">
        <f t="shared" si="7"/>
        <v>0</v>
      </c>
      <c r="H133" s="1">
        <f t="shared" si="7"/>
        <v>1</v>
      </c>
      <c r="I133" s="110">
        <f t="shared" si="8"/>
        <v>2</v>
      </c>
      <c r="J133" s="1">
        <f t="shared" si="9"/>
        <v>2</v>
      </c>
    </row>
    <row r="134" spans="1:10">
      <c r="A134" s="1">
        <v>132</v>
      </c>
      <c r="B134" s="1" t="s">
        <v>40</v>
      </c>
      <c r="C134" s="1" t="s">
        <v>40</v>
      </c>
      <c r="E134" s="1">
        <v>132</v>
      </c>
      <c r="F134" s="1">
        <f t="shared" si="7"/>
        <v>2</v>
      </c>
      <c r="G134" s="1">
        <f t="shared" si="7"/>
        <v>0</v>
      </c>
      <c r="H134" s="1">
        <f t="shared" si="7"/>
        <v>0</v>
      </c>
      <c r="I134" s="110">
        <f t="shared" si="8"/>
        <v>2</v>
      </c>
      <c r="J134" s="1">
        <f t="shared" si="9"/>
        <v>4</v>
      </c>
    </row>
    <row r="135" spans="1:10">
      <c r="A135" s="1">
        <v>133</v>
      </c>
      <c r="B135" s="1" t="s">
        <v>34</v>
      </c>
      <c r="C135" s="1" t="s">
        <v>34</v>
      </c>
      <c r="E135" s="1">
        <v>133</v>
      </c>
      <c r="F135" s="1">
        <f t="shared" si="7"/>
        <v>0</v>
      </c>
      <c r="G135" s="1">
        <f t="shared" si="7"/>
        <v>2</v>
      </c>
      <c r="H135" s="1">
        <f t="shared" si="7"/>
        <v>0</v>
      </c>
      <c r="I135" s="110">
        <f t="shared" si="8"/>
        <v>2</v>
      </c>
      <c r="J135" s="1">
        <f t="shared" si="9"/>
        <v>4</v>
      </c>
    </row>
    <row r="136" spans="1:10">
      <c r="A136" s="1">
        <v>134</v>
      </c>
      <c r="B136" s="1" t="s">
        <v>202</v>
      </c>
      <c r="C136" s="1" t="s">
        <v>202</v>
      </c>
      <c r="E136" s="1">
        <v>134</v>
      </c>
      <c r="F136" s="1">
        <f t="shared" si="7"/>
        <v>0</v>
      </c>
      <c r="G136" s="1">
        <f t="shared" si="7"/>
        <v>0</v>
      </c>
      <c r="H136" s="1">
        <f t="shared" si="7"/>
        <v>2</v>
      </c>
      <c r="I136" s="110">
        <f t="shared" si="8"/>
        <v>2</v>
      </c>
      <c r="J136" s="1">
        <f t="shared" si="9"/>
        <v>4</v>
      </c>
    </row>
    <row r="137" spans="1:10">
      <c r="A137" s="1">
        <v>135</v>
      </c>
      <c r="B137" s="1" t="s">
        <v>202</v>
      </c>
      <c r="C137" s="1" t="s">
        <v>202</v>
      </c>
      <c r="E137" s="1">
        <v>135</v>
      </c>
      <c r="F137" s="1">
        <f t="shared" si="7"/>
        <v>0</v>
      </c>
      <c r="G137" s="1">
        <f t="shared" si="7"/>
        <v>0</v>
      </c>
      <c r="H137" s="1">
        <f t="shared" si="7"/>
        <v>2</v>
      </c>
      <c r="I137" s="110">
        <f t="shared" si="8"/>
        <v>2</v>
      </c>
      <c r="J137" s="1">
        <f t="shared" si="9"/>
        <v>4</v>
      </c>
    </row>
    <row r="138" spans="1:10">
      <c r="A138" s="1">
        <v>136</v>
      </c>
      <c r="B138" s="1" t="s">
        <v>34</v>
      </c>
      <c r="C138" s="1" t="s">
        <v>34</v>
      </c>
      <c r="E138" s="1">
        <v>136</v>
      </c>
      <c r="F138" s="1">
        <f t="shared" si="7"/>
        <v>0</v>
      </c>
      <c r="G138" s="1">
        <f t="shared" si="7"/>
        <v>2</v>
      </c>
      <c r="H138" s="1">
        <f t="shared" si="7"/>
        <v>0</v>
      </c>
      <c r="I138" s="110">
        <f t="shared" si="8"/>
        <v>2</v>
      </c>
      <c r="J138" s="1">
        <f t="shared" si="9"/>
        <v>4</v>
      </c>
    </row>
    <row r="139" spans="1:10">
      <c r="A139" s="1">
        <v>137</v>
      </c>
      <c r="B139" s="1" t="s">
        <v>34</v>
      </c>
      <c r="C139" s="1" t="s">
        <v>34</v>
      </c>
      <c r="E139" s="1">
        <v>137</v>
      </c>
      <c r="F139" s="1">
        <f t="shared" si="7"/>
        <v>0</v>
      </c>
      <c r="G139" s="1">
        <f t="shared" si="7"/>
        <v>2</v>
      </c>
      <c r="H139" s="1">
        <f t="shared" si="7"/>
        <v>0</v>
      </c>
      <c r="I139" s="110">
        <f t="shared" si="8"/>
        <v>2</v>
      </c>
      <c r="J139" s="1">
        <f t="shared" si="9"/>
        <v>4</v>
      </c>
    </row>
    <row r="140" spans="1:10">
      <c r="A140" s="1">
        <v>138</v>
      </c>
      <c r="B140" s="1" t="s">
        <v>202</v>
      </c>
      <c r="C140" s="1" t="s">
        <v>34</v>
      </c>
      <c r="E140" s="1">
        <v>138</v>
      </c>
      <c r="F140" s="1">
        <f t="shared" si="7"/>
        <v>0</v>
      </c>
      <c r="G140" s="1">
        <f t="shared" si="7"/>
        <v>1</v>
      </c>
      <c r="H140" s="1">
        <f t="shared" si="7"/>
        <v>1</v>
      </c>
      <c r="I140" s="110">
        <f t="shared" si="8"/>
        <v>2</v>
      </c>
      <c r="J140" s="1">
        <f t="shared" si="9"/>
        <v>2</v>
      </c>
    </row>
    <row r="141" spans="1:10">
      <c r="A141" s="1">
        <v>139</v>
      </c>
      <c r="B141" s="1" t="s">
        <v>34</v>
      </c>
      <c r="C141" s="1" t="s">
        <v>34</v>
      </c>
      <c r="E141" s="1">
        <v>139</v>
      </c>
      <c r="F141" s="1">
        <f t="shared" si="7"/>
        <v>0</v>
      </c>
      <c r="G141" s="1">
        <f t="shared" si="7"/>
        <v>2</v>
      </c>
      <c r="H141" s="1">
        <f t="shared" si="7"/>
        <v>0</v>
      </c>
      <c r="I141" s="110">
        <f t="shared" si="8"/>
        <v>2</v>
      </c>
      <c r="J141" s="1">
        <f t="shared" si="9"/>
        <v>4</v>
      </c>
    </row>
    <row r="142" spans="1:10">
      <c r="A142" s="1">
        <v>140</v>
      </c>
      <c r="B142" s="1" t="s">
        <v>34</v>
      </c>
      <c r="C142" s="1" t="s">
        <v>34</v>
      </c>
      <c r="E142" s="1">
        <v>140</v>
      </c>
      <c r="F142" s="1">
        <f t="shared" si="7"/>
        <v>0</v>
      </c>
      <c r="G142" s="1">
        <f t="shared" si="7"/>
        <v>2</v>
      </c>
      <c r="H142" s="1">
        <f t="shared" si="7"/>
        <v>0</v>
      </c>
      <c r="I142" s="110">
        <f t="shared" si="8"/>
        <v>2</v>
      </c>
      <c r="J142" s="1">
        <f t="shared" si="9"/>
        <v>4</v>
      </c>
    </row>
    <row r="143" spans="1:10">
      <c r="A143" s="1">
        <v>141</v>
      </c>
      <c r="B143" s="1" t="s">
        <v>34</v>
      </c>
      <c r="C143" s="1" t="s">
        <v>34</v>
      </c>
      <c r="E143" s="1">
        <v>141</v>
      </c>
      <c r="F143" s="1">
        <f t="shared" si="7"/>
        <v>0</v>
      </c>
      <c r="G143" s="1">
        <f t="shared" si="7"/>
        <v>2</v>
      </c>
      <c r="H143" s="1">
        <f t="shared" si="7"/>
        <v>0</v>
      </c>
      <c r="I143" s="110">
        <f t="shared" si="8"/>
        <v>2</v>
      </c>
      <c r="J143" s="1">
        <f t="shared" si="9"/>
        <v>4</v>
      </c>
    </row>
    <row r="144" spans="1:10">
      <c r="A144" s="1">
        <v>142</v>
      </c>
      <c r="B144" s="1" t="s">
        <v>40</v>
      </c>
      <c r="C144" s="1" t="s">
        <v>40</v>
      </c>
      <c r="E144" s="1">
        <v>142</v>
      </c>
      <c r="F144" s="1">
        <f t="shared" si="7"/>
        <v>2</v>
      </c>
      <c r="G144" s="1">
        <f t="shared" si="7"/>
        <v>0</v>
      </c>
      <c r="H144" s="1">
        <f t="shared" si="7"/>
        <v>0</v>
      </c>
      <c r="I144" s="110">
        <f t="shared" si="8"/>
        <v>2</v>
      </c>
      <c r="J144" s="1">
        <f t="shared" si="9"/>
        <v>4</v>
      </c>
    </row>
    <row r="145" spans="1:10">
      <c r="A145" s="1">
        <v>143</v>
      </c>
      <c r="B145" s="1" t="s">
        <v>202</v>
      </c>
      <c r="C145" s="1" t="s">
        <v>202</v>
      </c>
      <c r="E145" s="1">
        <v>143</v>
      </c>
      <c r="F145" s="1">
        <f t="shared" si="7"/>
        <v>0</v>
      </c>
      <c r="G145" s="1">
        <f t="shared" si="7"/>
        <v>0</v>
      </c>
      <c r="H145" s="1">
        <f t="shared" si="7"/>
        <v>2</v>
      </c>
      <c r="I145" s="110">
        <f t="shared" si="8"/>
        <v>2</v>
      </c>
      <c r="J145" s="1">
        <f t="shared" si="9"/>
        <v>4</v>
      </c>
    </row>
    <row r="146" spans="1:10">
      <c r="A146" s="1">
        <v>144</v>
      </c>
      <c r="B146" s="1" t="s">
        <v>202</v>
      </c>
      <c r="C146" s="1" t="s">
        <v>202</v>
      </c>
      <c r="E146" s="1">
        <v>144</v>
      </c>
      <c r="F146" s="1">
        <f t="shared" si="7"/>
        <v>0</v>
      </c>
      <c r="G146" s="1">
        <f t="shared" si="7"/>
        <v>0</v>
      </c>
      <c r="H146" s="1">
        <f t="shared" si="7"/>
        <v>2</v>
      </c>
      <c r="I146" s="110">
        <f t="shared" si="8"/>
        <v>2</v>
      </c>
      <c r="J146" s="1">
        <f t="shared" si="9"/>
        <v>4</v>
      </c>
    </row>
    <row r="147" spans="1:10">
      <c r="A147" s="1">
        <v>145</v>
      </c>
      <c r="B147" s="1" t="s">
        <v>34</v>
      </c>
      <c r="C147" s="1" t="s">
        <v>34</v>
      </c>
      <c r="E147" s="1">
        <v>145</v>
      </c>
      <c r="F147" s="1">
        <f t="shared" si="7"/>
        <v>0</v>
      </c>
      <c r="G147" s="1">
        <f t="shared" si="7"/>
        <v>2</v>
      </c>
      <c r="H147" s="1">
        <f t="shared" si="7"/>
        <v>0</v>
      </c>
      <c r="I147" s="110">
        <f t="shared" si="8"/>
        <v>2</v>
      </c>
      <c r="J147" s="1">
        <f t="shared" si="9"/>
        <v>4</v>
      </c>
    </row>
    <row r="148" spans="1:10">
      <c r="A148" s="1">
        <v>146</v>
      </c>
      <c r="B148" s="1" t="s">
        <v>202</v>
      </c>
      <c r="C148" s="1" t="s">
        <v>40</v>
      </c>
      <c r="E148" s="1">
        <v>146</v>
      </c>
      <c r="F148" s="1">
        <f t="shared" si="7"/>
        <v>1</v>
      </c>
      <c r="G148" s="1">
        <f t="shared" si="7"/>
        <v>0</v>
      </c>
      <c r="H148" s="1">
        <f t="shared" si="7"/>
        <v>1</v>
      </c>
      <c r="I148" s="110">
        <f t="shared" si="8"/>
        <v>2</v>
      </c>
      <c r="J148" s="1">
        <f t="shared" si="9"/>
        <v>2</v>
      </c>
    </row>
    <row r="149" spans="1:10">
      <c r="A149" s="1">
        <v>147</v>
      </c>
      <c r="B149" s="1" t="s">
        <v>202</v>
      </c>
      <c r="C149" s="1" t="s">
        <v>202</v>
      </c>
      <c r="E149" s="1">
        <v>147</v>
      </c>
      <c r="F149" s="1">
        <f t="shared" si="7"/>
        <v>0</v>
      </c>
      <c r="G149" s="1">
        <f t="shared" si="7"/>
        <v>0</v>
      </c>
      <c r="H149" s="1">
        <f t="shared" si="7"/>
        <v>2</v>
      </c>
      <c r="I149" s="110">
        <f t="shared" si="8"/>
        <v>2</v>
      </c>
      <c r="J149" s="1">
        <f t="shared" si="9"/>
        <v>4</v>
      </c>
    </row>
    <row r="150" spans="1:10">
      <c r="A150" s="1">
        <v>148</v>
      </c>
      <c r="B150" s="1" t="s">
        <v>34</v>
      </c>
      <c r="C150" s="1" t="s">
        <v>34</v>
      </c>
      <c r="E150" s="1">
        <v>148</v>
      </c>
      <c r="F150" s="1">
        <f t="shared" si="7"/>
        <v>0</v>
      </c>
      <c r="G150" s="1">
        <f t="shared" si="7"/>
        <v>2</v>
      </c>
      <c r="H150" s="1">
        <f t="shared" si="7"/>
        <v>0</v>
      </c>
      <c r="I150" s="110">
        <f t="shared" si="8"/>
        <v>2</v>
      </c>
      <c r="J150" s="1">
        <f t="shared" si="9"/>
        <v>4</v>
      </c>
    </row>
    <row r="151" spans="1:10">
      <c r="A151" s="1">
        <v>149</v>
      </c>
      <c r="B151" s="1" t="s">
        <v>202</v>
      </c>
      <c r="C151" s="1" t="s">
        <v>202</v>
      </c>
      <c r="E151" s="1">
        <v>149</v>
      </c>
      <c r="F151" s="1">
        <f t="shared" si="7"/>
        <v>0</v>
      </c>
      <c r="G151" s="1">
        <f t="shared" si="7"/>
        <v>0</v>
      </c>
      <c r="H151" s="1">
        <f t="shared" si="7"/>
        <v>2</v>
      </c>
      <c r="I151" s="110">
        <f t="shared" si="8"/>
        <v>2</v>
      </c>
      <c r="J151" s="1">
        <f t="shared" si="9"/>
        <v>4</v>
      </c>
    </row>
    <row r="152" spans="1:10">
      <c r="A152" s="1">
        <v>150</v>
      </c>
      <c r="B152" s="1" t="s">
        <v>34</v>
      </c>
      <c r="C152" s="1" t="s">
        <v>34</v>
      </c>
      <c r="E152" s="1">
        <v>150</v>
      </c>
      <c r="F152" s="1">
        <f t="shared" si="7"/>
        <v>0</v>
      </c>
      <c r="G152" s="1">
        <f t="shared" si="7"/>
        <v>2</v>
      </c>
      <c r="H152" s="1">
        <f t="shared" si="7"/>
        <v>0</v>
      </c>
      <c r="I152" s="110">
        <f t="shared" si="8"/>
        <v>2</v>
      </c>
      <c r="J152" s="1">
        <f t="shared" si="9"/>
        <v>4</v>
      </c>
    </row>
    <row r="153" spans="1:10">
      <c r="A153" s="1">
        <v>151</v>
      </c>
      <c r="B153" s="1" t="s">
        <v>34</v>
      </c>
      <c r="C153" s="1" t="s">
        <v>34</v>
      </c>
      <c r="E153" s="1">
        <v>151</v>
      </c>
      <c r="F153" s="1">
        <f t="shared" si="7"/>
        <v>0</v>
      </c>
      <c r="G153" s="1">
        <f t="shared" si="7"/>
        <v>2</v>
      </c>
      <c r="H153" s="1">
        <f t="shared" si="7"/>
        <v>0</v>
      </c>
      <c r="I153" s="110">
        <f t="shared" si="8"/>
        <v>2</v>
      </c>
      <c r="J153" s="1">
        <f t="shared" si="9"/>
        <v>4</v>
      </c>
    </row>
    <row r="154" spans="1:10">
      <c r="A154" s="1">
        <v>152</v>
      </c>
      <c r="B154" s="1" t="s">
        <v>34</v>
      </c>
      <c r="C154" s="1" t="s">
        <v>34</v>
      </c>
      <c r="E154" s="1">
        <v>152</v>
      </c>
      <c r="F154" s="1">
        <f t="shared" si="7"/>
        <v>0</v>
      </c>
      <c r="G154" s="1">
        <f t="shared" si="7"/>
        <v>2</v>
      </c>
      <c r="H154" s="1">
        <f t="shared" si="7"/>
        <v>0</v>
      </c>
      <c r="I154" s="110">
        <f t="shared" si="8"/>
        <v>2</v>
      </c>
      <c r="J154" s="1">
        <f t="shared" si="9"/>
        <v>4</v>
      </c>
    </row>
    <row r="155" spans="1:10">
      <c r="A155" s="1">
        <v>153</v>
      </c>
      <c r="B155" s="1" t="s">
        <v>202</v>
      </c>
      <c r="C155" s="1" t="s">
        <v>202</v>
      </c>
      <c r="E155" s="1">
        <v>153</v>
      </c>
      <c r="F155" s="1">
        <f t="shared" si="7"/>
        <v>0</v>
      </c>
      <c r="G155" s="1">
        <f t="shared" si="7"/>
        <v>0</v>
      </c>
      <c r="H155" s="1">
        <f t="shared" si="7"/>
        <v>2</v>
      </c>
      <c r="I155" s="110">
        <f t="shared" si="8"/>
        <v>2</v>
      </c>
      <c r="J155" s="1">
        <f t="shared" si="9"/>
        <v>4</v>
      </c>
    </row>
    <row r="156" spans="1:10">
      <c r="A156" s="1">
        <v>154</v>
      </c>
      <c r="B156" s="1" t="s">
        <v>202</v>
      </c>
      <c r="C156" s="1" t="s">
        <v>202</v>
      </c>
      <c r="E156" s="1">
        <v>154</v>
      </c>
      <c r="F156" s="1">
        <f t="shared" si="7"/>
        <v>0</v>
      </c>
      <c r="G156" s="1">
        <f t="shared" si="7"/>
        <v>0</v>
      </c>
      <c r="H156" s="1">
        <f t="shared" si="7"/>
        <v>2</v>
      </c>
      <c r="I156" s="110">
        <f t="shared" si="8"/>
        <v>2</v>
      </c>
      <c r="J156" s="1">
        <f t="shared" si="9"/>
        <v>4</v>
      </c>
    </row>
    <row r="157" spans="1:10">
      <c r="A157" s="1">
        <v>155</v>
      </c>
      <c r="B157" s="1" t="s">
        <v>202</v>
      </c>
      <c r="C157" s="1" t="s">
        <v>202</v>
      </c>
      <c r="E157" s="1">
        <v>155</v>
      </c>
      <c r="F157" s="1">
        <f t="shared" si="7"/>
        <v>0</v>
      </c>
      <c r="G157" s="1">
        <f t="shared" si="7"/>
        <v>0</v>
      </c>
      <c r="H157" s="1">
        <f t="shared" si="7"/>
        <v>2</v>
      </c>
      <c r="I157" s="110">
        <f t="shared" si="8"/>
        <v>2</v>
      </c>
      <c r="J157" s="1">
        <f t="shared" si="9"/>
        <v>4</v>
      </c>
    </row>
    <row r="158" spans="1:10">
      <c r="A158" s="1">
        <v>156</v>
      </c>
      <c r="B158" s="1" t="s">
        <v>202</v>
      </c>
      <c r="C158" s="1" t="s">
        <v>40</v>
      </c>
      <c r="E158" s="1">
        <v>156</v>
      </c>
      <c r="F158" s="1">
        <f t="shared" si="7"/>
        <v>1</v>
      </c>
      <c r="G158" s="1">
        <f t="shared" si="7"/>
        <v>0</v>
      </c>
      <c r="H158" s="1">
        <f t="shared" si="7"/>
        <v>1</v>
      </c>
      <c r="I158" s="110">
        <f t="shared" si="8"/>
        <v>2</v>
      </c>
      <c r="J158" s="1">
        <f t="shared" si="9"/>
        <v>2</v>
      </c>
    </row>
    <row r="159" spans="1:10">
      <c r="A159" s="1">
        <v>157</v>
      </c>
      <c r="B159" s="1" t="s">
        <v>34</v>
      </c>
      <c r="C159" s="1" t="s">
        <v>34</v>
      </c>
      <c r="E159" s="1">
        <v>157</v>
      </c>
      <c r="F159" s="1">
        <f t="shared" si="7"/>
        <v>0</v>
      </c>
      <c r="G159" s="1">
        <f t="shared" si="7"/>
        <v>2</v>
      </c>
      <c r="H159" s="1">
        <f t="shared" si="7"/>
        <v>0</v>
      </c>
      <c r="I159" s="110">
        <f t="shared" si="8"/>
        <v>2</v>
      </c>
      <c r="J159" s="1">
        <f t="shared" si="9"/>
        <v>4</v>
      </c>
    </row>
    <row r="160" spans="1:10">
      <c r="A160" s="1">
        <v>158</v>
      </c>
      <c r="B160" s="1" t="s">
        <v>40</v>
      </c>
      <c r="C160" s="1" t="s">
        <v>40</v>
      </c>
      <c r="E160" s="1">
        <v>158</v>
      </c>
      <c r="F160" s="1">
        <f t="shared" si="7"/>
        <v>2</v>
      </c>
      <c r="G160" s="1">
        <f t="shared" si="7"/>
        <v>0</v>
      </c>
      <c r="H160" s="1">
        <f t="shared" si="7"/>
        <v>0</v>
      </c>
      <c r="I160" s="110">
        <f t="shared" si="8"/>
        <v>2</v>
      </c>
      <c r="J160" s="1">
        <f t="shared" si="9"/>
        <v>4</v>
      </c>
    </row>
    <row r="161" spans="1:10">
      <c r="A161" s="1">
        <v>159</v>
      </c>
      <c r="B161" s="1" t="s">
        <v>202</v>
      </c>
      <c r="C161" s="1" t="s">
        <v>202</v>
      </c>
      <c r="E161" s="1">
        <v>159</v>
      </c>
      <c r="F161" s="1">
        <f t="shared" si="7"/>
        <v>0</v>
      </c>
      <c r="G161" s="1">
        <f t="shared" si="7"/>
        <v>0</v>
      </c>
      <c r="H161" s="1">
        <f t="shared" si="7"/>
        <v>2</v>
      </c>
      <c r="I161" s="110">
        <f t="shared" si="8"/>
        <v>2</v>
      </c>
      <c r="J161" s="1">
        <f t="shared" si="9"/>
        <v>4</v>
      </c>
    </row>
    <row r="162" spans="1:10">
      <c r="A162" s="1">
        <v>160</v>
      </c>
      <c r="B162" s="1" t="s">
        <v>34</v>
      </c>
      <c r="C162" s="1" t="s">
        <v>34</v>
      </c>
      <c r="E162" s="1">
        <v>160</v>
      </c>
      <c r="F162" s="1">
        <f t="shared" si="7"/>
        <v>0</v>
      </c>
      <c r="G162" s="1">
        <f t="shared" si="7"/>
        <v>2</v>
      </c>
      <c r="H162" s="1">
        <f t="shared" si="7"/>
        <v>0</v>
      </c>
      <c r="I162" s="110">
        <f t="shared" si="8"/>
        <v>2</v>
      </c>
      <c r="J162" s="1">
        <f t="shared" si="9"/>
        <v>4</v>
      </c>
    </row>
    <row r="163" spans="1:10">
      <c r="A163" s="1">
        <v>161</v>
      </c>
      <c r="B163" s="1" t="s">
        <v>34</v>
      </c>
      <c r="C163" s="1" t="s">
        <v>34</v>
      </c>
      <c r="E163" s="1">
        <v>161</v>
      </c>
      <c r="F163" s="1">
        <f t="shared" si="7"/>
        <v>0</v>
      </c>
      <c r="G163" s="1">
        <f t="shared" si="7"/>
        <v>2</v>
      </c>
      <c r="H163" s="1">
        <f t="shared" si="7"/>
        <v>0</v>
      </c>
      <c r="I163" s="110">
        <f t="shared" si="8"/>
        <v>2</v>
      </c>
      <c r="J163" s="1">
        <f t="shared" si="9"/>
        <v>4</v>
      </c>
    </row>
    <row r="164" spans="1:10">
      <c r="A164" s="1">
        <v>162</v>
      </c>
      <c r="B164" s="1" t="s">
        <v>202</v>
      </c>
      <c r="C164" s="1" t="s">
        <v>202</v>
      </c>
      <c r="E164" s="1">
        <v>162</v>
      </c>
      <c r="F164" s="1">
        <f t="shared" si="7"/>
        <v>0</v>
      </c>
      <c r="G164" s="1">
        <f t="shared" si="7"/>
        <v>0</v>
      </c>
      <c r="H164" s="1">
        <f t="shared" si="7"/>
        <v>2</v>
      </c>
      <c r="I164" s="110">
        <f t="shared" si="8"/>
        <v>2</v>
      </c>
      <c r="J164" s="1">
        <f t="shared" si="9"/>
        <v>4</v>
      </c>
    </row>
    <row r="165" spans="1:10">
      <c r="A165" s="1">
        <v>163</v>
      </c>
      <c r="B165" s="1" t="s">
        <v>34</v>
      </c>
      <c r="C165" s="1" t="s">
        <v>34</v>
      </c>
      <c r="E165" s="1">
        <v>163</v>
      </c>
      <c r="F165" s="1">
        <f t="shared" si="7"/>
        <v>0</v>
      </c>
      <c r="G165" s="1">
        <f t="shared" si="7"/>
        <v>2</v>
      </c>
      <c r="H165" s="1">
        <f t="shared" si="7"/>
        <v>0</v>
      </c>
      <c r="I165" s="110">
        <f t="shared" si="8"/>
        <v>2</v>
      </c>
      <c r="J165" s="1">
        <f t="shared" si="9"/>
        <v>4</v>
      </c>
    </row>
    <row r="166" spans="1:10">
      <c r="A166" s="1">
        <v>164</v>
      </c>
      <c r="B166" s="1" t="s">
        <v>202</v>
      </c>
      <c r="C166" s="1" t="s">
        <v>40</v>
      </c>
      <c r="E166" s="1">
        <v>164</v>
      </c>
      <c r="F166" s="1">
        <f t="shared" si="7"/>
        <v>1</v>
      </c>
      <c r="G166" s="1">
        <f t="shared" si="7"/>
        <v>0</v>
      </c>
      <c r="H166" s="1">
        <f t="shared" si="7"/>
        <v>1</v>
      </c>
      <c r="I166" s="110">
        <f t="shared" si="8"/>
        <v>2</v>
      </c>
      <c r="J166" s="1">
        <f t="shared" si="9"/>
        <v>2</v>
      </c>
    </row>
    <row r="167" spans="1:10">
      <c r="A167" s="1">
        <v>165</v>
      </c>
      <c r="B167" s="1" t="s">
        <v>202</v>
      </c>
      <c r="C167" s="1" t="s">
        <v>202</v>
      </c>
      <c r="E167" s="1">
        <v>165</v>
      </c>
      <c r="F167" s="1">
        <f t="shared" si="7"/>
        <v>0</v>
      </c>
      <c r="G167" s="1">
        <f t="shared" si="7"/>
        <v>0</v>
      </c>
      <c r="H167" s="1">
        <f t="shared" si="7"/>
        <v>2</v>
      </c>
      <c r="I167" s="110">
        <f t="shared" si="8"/>
        <v>2</v>
      </c>
      <c r="J167" s="1">
        <f t="shared" si="9"/>
        <v>4</v>
      </c>
    </row>
    <row r="168" spans="1:10">
      <c r="A168" s="1">
        <v>166</v>
      </c>
      <c r="B168" s="1" t="s">
        <v>34</v>
      </c>
      <c r="C168" s="1" t="s">
        <v>34</v>
      </c>
      <c r="E168" s="1">
        <v>166</v>
      </c>
      <c r="F168" s="1">
        <f t="shared" si="7"/>
        <v>0</v>
      </c>
      <c r="G168" s="1">
        <f t="shared" si="7"/>
        <v>2</v>
      </c>
      <c r="H168" s="1">
        <f t="shared" si="7"/>
        <v>0</v>
      </c>
      <c r="I168" s="110">
        <f t="shared" si="8"/>
        <v>2</v>
      </c>
      <c r="J168" s="1">
        <f t="shared" si="9"/>
        <v>4</v>
      </c>
    </row>
    <row r="169" spans="1:10">
      <c r="A169" s="1">
        <v>167</v>
      </c>
      <c r="B169" s="1" t="s">
        <v>40</v>
      </c>
      <c r="C169" s="1" t="s">
        <v>40</v>
      </c>
      <c r="E169" s="1">
        <v>167</v>
      </c>
      <c r="F169" s="1">
        <f t="shared" si="7"/>
        <v>2</v>
      </c>
      <c r="G169" s="1">
        <f t="shared" si="7"/>
        <v>0</v>
      </c>
      <c r="H169" s="1">
        <f t="shared" si="7"/>
        <v>0</v>
      </c>
      <c r="I169" s="110">
        <f t="shared" si="8"/>
        <v>2</v>
      </c>
      <c r="J169" s="1">
        <f t="shared" si="9"/>
        <v>4</v>
      </c>
    </row>
    <row r="170" spans="1:10">
      <c r="A170" s="1">
        <v>168</v>
      </c>
      <c r="B170" s="1" t="s">
        <v>202</v>
      </c>
      <c r="C170" s="1" t="s">
        <v>34</v>
      </c>
      <c r="E170" s="1">
        <v>168</v>
      </c>
      <c r="F170" s="1">
        <f t="shared" si="7"/>
        <v>0</v>
      </c>
      <c r="G170" s="1">
        <f t="shared" si="7"/>
        <v>1</v>
      </c>
      <c r="H170" s="1">
        <f t="shared" si="7"/>
        <v>1</v>
      </c>
      <c r="I170" s="110">
        <f t="shared" si="8"/>
        <v>2</v>
      </c>
      <c r="J170" s="1">
        <f t="shared" si="9"/>
        <v>2</v>
      </c>
    </row>
    <row r="171" spans="1:10">
      <c r="A171" s="1">
        <v>169</v>
      </c>
      <c r="B171" s="1" t="s">
        <v>34</v>
      </c>
      <c r="C171" s="1" t="s">
        <v>34</v>
      </c>
      <c r="E171" s="1">
        <v>169</v>
      </c>
      <c r="F171" s="1">
        <f t="shared" si="7"/>
        <v>0</v>
      </c>
      <c r="G171" s="1">
        <f t="shared" si="7"/>
        <v>2</v>
      </c>
      <c r="H171" s="1">
        <f t="shared" si="7"/>
        <v>0</v>
      </c>
      <c r="I171" s="110">
        <f t="shared" si="8"/>
        <v>2</v>
      </c>
      <c r="J171" s="1">
        <f t="shared" si="9"/>
        <v>4</v>
      </c>
    </row>
    <row r="172" spans="1:10">
      <c r="A172" s="1">
        <v>170</v>
      </c>
      <c r="B172" s="1" t="s">
        <v>202</v>
      </c>
      <c r="C172" s="1" t="s">
        <v>202</v>
      </c>
      <c r="E172" s="1">
        <v>170</v>
      </c>
      <c r="F172" s="1">
        <f t="shared" si="7"/>
        <v>0</v>
      </c>
      <c r="G172" s="1">
        <f t="shared" si="7"/>
        <v>0</v>
      </c>
      <c r="H172" s="1">
        <f t="shared" si="7"/>
        <v>2</v>
      </c>
      <c r="I172" s="110">
        <f t="shared" si="8"/>
        <v>2</v>
      </c>
      <c r="J172" s="1">
        <f t="shared" si="9"/>
        <v>4</v>
      </c>
    </row>
    <row r="173" spans="1:10">
      <c r="A173" s="1">
        <v>171</v>
      </c>
      <c r="B173" s="1" t="s">
        <v>40</v>
      </c>
      <c r="C173" s="1" t="s">
        <v>40</v>
      </c>
      <c r="E173" s="1">
        <v>171</v>
      </c>
      <c r="F173" s="1">
        <f t="shared" si="7"/>
        <v>2</v>
      </c>
      <c r="G173" s="1">
        <f t="shared" si="7"/>
        <v>0</v>
      </c>
      <c r="H173" s="1">
        <f t="shared" si="7"/>
        <v>0</v>
      </c>
      <c r="I173" s="110">
        <f t="shared" si="8"/>
        <v>2</v>
      </c>
      <c r="J173" s="1">
        <f t="shared" si="9"/>
        <v>4</v>
      </c>
    </row>
    <row r="174" spans="1:10">
      <c r="A174" s="1">
        <v>172</v>
      </c>
      <c r="B174" s="1" t="s">
        <v>34</v>
      </c>
      <c r="C174" s="1" t="s">
        <v>34</v>
      </c>
      <c r="E174" s="1">
        <v>172</v>
      </c>
      <c r="F174" s="1">
        <f t="shared" si="7"/>
        <v>0</v>
      </c>
      <c r="G174" s="1">
        <f t="shared" si="7"/>
        <v>2</v>
      </c>
      <c r="H174" s="1">
        <f t="shared" si="7"/>
        <v>0</v>
      </c>
      <c r="I174" s="110">
        <f t="shared" si="8"/>
        <v>2</v>
      </c>
      <c r="J174" s="1">
        <f t="shared" si="9"/>
        <v>4</v>
      </c>
    </row>
    <row r="175" spans="1:10">
      <c r="A175" s="1">
        <v>173</v>
      </c>
      <c r="B175" s="1" t="s">
        <v>202</v>
      </c>
      <c r="C175" s="1" t="s">
        <v>202</v>
      </c>
      <c r="E175" s="1">
        <v>173</v>
      </c>
      <c r="F175" s="1">
        <f t="shared" si="7"/>
        <v>0</v>
      </c>
      <c r="G175" s="1">
        <f t="shared" si="7"/>
        <v>0</v>
      </c>
      <c r="H175" s="1">
        <f t="shared" si="7"/>
        <v>2</v>
      </c>
      <c r="I175" s="110">
        <f t="shared" si="8"/>
        <v>2</v>
      </c>
      <c r="J175" s="1">
        <f t="shared" si="9"/>
        <v>4</v>
      </c>
    </row>
    <row r="176" spans="1:10">
      <c r="A176" s="1">
        <v>174</v>
      </c>
      <c r="B176" s="1" t="s">
        <v>34</v>
      </c>
      <c r="C176" s="1" t="s">
        <v>34</v>
      </c>
      <c r="E176" s="1">
        <v>174</v>
      </c>
      <c r="F176" s="1">
        <f t="shared" si="7"/>
        <v>0</v>
      </c>
      <c r="G176" s="1">
        <f t="shared" si="7"/>
        <v>2</v>
      </c>
      <c r="H176" s="1">
        <f t="shared" si="7"/>
        <v>0</v>
      </c>
      <c r="I176" s="110">
        <f t="shared" si="8"/>
        <v>2</v>
      </c>
      <c r="J176" s="1">
        <f t="shared" si="9"/>
        <v>4</v>
      </c>
    </row>
    <row r="177" spans="1:10">
      <c r="A177" s="1">
        <v>175</v>
      </c>
      <c r="B177" s="1" t="s">
        <v>202</v>
      </c>
      <c r="C177" s="1" t="s">
        <v>40</v>
      </c>
      <c r="E177" s="1">
        <v>175</v>
      </c>
      <c r="F177" s="1">
        <f t="shared" si="7"/>
        <v>1</v>
      </c>
      <c r="G177" s="1">
        <f t="shared" si="7"/>
        <v>0</v>
      </c>
      <c r="H177" s="1">
        <f t="shared" si="7"/>
        <v>1</v>
      </c>
      <c r="I177" s="110">
        <f t="shared" si="8"/>
        <v>2</v>
      </c>
      <c r="J177" s="1">
        <f t="shared" si="9"/>
        <v>2</v>
      </c>
    </row>
    <row r="178" spans="1:10">
      <c r="A178" s="1">
        <v>176</v>
      </c>
      <c r="B178" s="1" t="s">
        <v>202</v>
      </c>
      <c r="C178" s="1" t="s">
        <v>202</v>
      </c>
      <c r="E178" s="1">
        <v>176</v>
      </c>
      <c r="F178" s="1">
        <f t="shared" si="7"/>
        <v>0</v>
      </c>
      <c r="G178" s="1">
        <f t="shared" si="7"/>
        <v>0</v>
      </c>
      <c r="H178" s="1">
        <f t="shared" si="7"/>
        <v>2</v>
      </c>
      <c r="I178" s="110">
        <f t="shared" si="8"/>
        <v>2</v>
      </c>
      <c r="J178" s="1">
        <f t="shared" si="9"/>
        <v>4</v>
      </c>
    </row>
    <row r="179" spans="1:10">
      <c r="A179" s="1">
        <v>177</v>
      </c>
      <c r="B179" s="1" t="s">
        <v>202</v>
      </c>
      <c r="C179" s="1" t="s">
        <v>202</v>
      </c>
      <c r="E179" s="1">
        <v>177</v>
      </c>
      <c r="F179" s="1">
        <f t="shared" si="7"/>
        <v>0</v>
      </c>
      <c r="G179" s="1">
        <f t="shared" si="7"/>
        <v>0</v>
      </c>
      <c r="H179" s="1">
        <f t="shared" si="7"/>
        <v>2</v>
      </c>
      <c r="I179" s="110">
        <f t="shared" si="8"/>
        <v>2</v>
      </c>
      <c r="J179" s="1">
        <f t="shared" si="9"/>
        <v>4</v>
      </c>
    </row>
    <row r="180" spans="1:10">
      <c r="A180" s="1">
        <v>178</v>
      </c>
      <c r="B180" s="1" t="s">
        <v>202</v>
      </c>
      <c r="C180" s="1" t="s">
        <v>34</v>
      </c>
      <c r="E180" s="1">
        <v>178</v>
      </c>
      <c r="F180" s="1">
        <f t="shared" si="7"/>
        <v>0</v>
      </c>
      <c r="G180" s="1">
        <f t="shared" si="7"/>
        <v>1</v>
      </c>
      <c r="H180" s="1">
        <f t="shared" si="7"/>
        <v>1</v>
      </c>
      <c r="I180" s="110">
        <f t="shared" si="8"/>
        <v>2</v>
      </c>
      <c r="J180" s="1">
        <f t="shared" si="9"/>
        <v>2</v>
      </c>
    </row>
    <row r="181" spans="1:10">
      <c r="A181" s="1">
        <v>179</v>
      </c>
      <c r="B181" s="1" t="s">
        <v>34</v>
      </c>
      <c r="C181" s="1" t="s">
        <v>34</v>
      </c>
      <c r="E181" s="1">
        <v>179</v>
      </c>
      <c r="F181" s="1">
        <f t="shared" si="7"/>
        <v>0</v>
      </c>
      <c r="G181" s="1">
        <f t="shared" si="7"/>
        <v>2</v>
      </c>
      <c r="H181" s="1">
        <f t="shared" si="7"/>
        <v>0</v>
      </c>
      <c r="I181" s="110">
        <f t="shared" si="8"/>
        <v>2</v>
      </c>
      <c r="J181" s="1">
        <f t="shared" si="9"/>
        <v>4</v>
      </c>
    </row>
    <row r="182" spans="1:10">
      <c r="A182" s="1">
        <v>180</v>
      </c>
      <c r="B182" s="1" t="s">
        <v>202</v>
      </c>
      <c r="C182" s="1" t="s">
        <v>202</v>
      </c>
      <c r="E182" s="1">
        <v>180</v>
      </c>
      <c r="F182" s="1">
        <f t="shared" si="7"/>
        <v>0</v>
      </c>
      <c r="G182" s="1">
        <f t="shared" si="7"/>
        <v>0</v>
      </c>
      <c r="H182" s="1">
        <f t="shared" si="7"/>
        <v>2</v>
      </c>
      <c r="I182" s="110">
        <f t="shared" si="8"/>
        <v>2</v>
      </c>
      <c r="J182" s="1">
        <f t="shared" si="9"/>
        <v>4</v>
      </c>
    </row>
    <row r="183" spans="1:10">
      <c r="A183" s="1">
        <v>181</v>
      </c>
      <c r="B183" s="1" t="s">
        <v>202</v>
      </c>
      <c r="C183" s="1" t="s">
        <v>202</v>
      </c>
      <c r="E183" s="1">
        <v>181</v>
      </c>
      <c r="F183" s="1">
        <f t="shared" si="7"/>
        <v>0</v>
      </c>
      <c r="G183" s="1">
        <f t="shared" si="7"/>
        <v>0</v>
      </c>
      <c r="H183" s="1">
        <f t="shared" si="7"/>
        <v>2</v>
      </c>
      <c r="I183" s="110">
        <f t="shared" si="8"/>
        <v>2</v>
      </c>
      <c r="J183" s="1">
        <f t="shared" si="9"/>
        <v>4</v>
      </c>
    </row>
    <row r="184" spans="1:10">
      <c r="A184" s="1">
        <v>182</v>
      </c>
      <c r="B184" s="1" t="s">
        <v>202</v>
      </c>
      <c r="C184" s="1" t="s">
        <v>40</v>
      </c>
      <c r="E184" s="1">
        <v>182</v>
      </c>
      <c r="F184" s="1">
        <f t="shared" si="7"/>
        <v>1</v>
      </c>
      <c r="G184" s="1">
        <f t="shared" si="7"/>
        <v>0</v>
      </c>
      <c r="H184" s="1">
        <f t="shared" si="7"/>
        <v>1</v>
      </c>
      <c r="I184" s="110">
        <f t="shared" si="8"/>
        <v>2</v>
      </c>
      <c r="J184" s="1">
        <f t="shared" si="9"/>
        <v>2</v>
      </c>
    </row>
    <row r="185" spans="1:10">
      <c r="A185" s="1">
        <v>183</v>
      </c>
      <c r="B185" s="1" t="s">
        <v>40</v>
      </c>
      <c r="C185" s="1" t="s">
        <v>40</v>
      </c>
      <c r="E185" s="1">
        <v>183</v>
      </c>
      <c r="F185" s="1">
        <f t="shared" si="7"/>
        <v>2</v>
      </c>
      <c r="G185" s="1">
        <f t="shared" si="7"/>
        <v>0</v>
      </c>
      <c r="H185" s="1">
        <f t="shared" si="7"/>
        <v>0</v>
      </c>
      <c r="I185" s="110">
        <f t="shared" si="8"/>
        <v>2</v>
      </c>
      <c r="J185" s="1">
        <f t="shared" si="9"/>
        <v>4</v>
      </c>
    </row>
    <row r="186" spans="1:10">
      <c r="A186" s="1">
        <v>184</v>
      </c>
      <c r="B186" s="1" t="s">
        <v>34</v>
      </c>
      <c r="C186" s="1" t="s">
        <v>34</v>
      </c>
      <c r="E186" s="1">
        <v>184</v>
      </c>
      <c r="F186" s="1">
        <f t="shared" si="7"/>
        <v>0</v>
      </c>
      <c r="G186" s="1">
        <f t="shared" si="7"/>
        <v>2</v>
      </c>
      <c r="H186" s="1">
        <f t="shared" si="7"/>
        <v>0</v>
      </c>
      <c r="I186" s="110">
        <f t="shared" si="8"/>
        <v>2</v>
      </c>
      <c r="J186" s="1">
        <f t="shared" si="9"/>
        <v>4</v>
      </c>
    </row>
    <row r="187" spans="1:10">
      <c r="A187" s="1">
        <v>185</v>
      </c>
      <c r="B187" s="1" t="s">
        <v>202</v>
      </c>
      <c r="C187" s="1" t="s">
        <v>40</v>
      </c>
      <c r="E187" s="1">
        <v>185</v>
      </c>
      <c r="F187" s="1">
        <f t="shared" si="7"/>
        <v>1</v>
      </c>
      <c r="G187" s="1">
        <f t="shared" si="7"/>
        <v>0</v>
      </c>
      <c r="H187" s="1">
        <f t="shared" si="7"/>
        <v>1</v>
      </c>
      <c r="I187" s="110">
        <f t="shared" si="8"/>
        <v>2</v>
      </c>
      <c r="J187" s="1">
        <f t="shared" si="9"/>
        <v>2</v>
      </c>
    </row>
    <row r="188" spans="1:10">
      <c r="A188" s="1">
        <v>186</v>
      </c>
      <c r="B188" s="1" t="s">
        <v>34</v>
      </c>
      <c r="C188" s="1" t="s">
        <v>34</v>
      </c>
      <c r="E188" s="1">
        <v>186</v>
      </c>
      <c r="F188" s="1">
        <f t="shared" si="7"/>
        <v>0</v>
      </c>
      <c r="G188" s="1">
        <f t="shared" si="7"/>
        <v>2</v>
      </c>
      <c r="H188" s="1">
        <f t="shared" si="7"/>
        <v>0</v>
      </c>
      <c r="I188" s="110">
        <f t="shared" si="8"/>
        <v>2</v>
      </c>
      <c r="J188" s="1">
        <f t="shared" si="9"/>
        <v>4</v>
      </c>
    </row>
    <row r="189" spans="1:10">
      <c r="A189" s="1">
        <v>187</v>
      </c>
      <c r="B189" s="1" t="s">
        <v>202</v>
      </c>
      <c r="C189" s="1" t="s">
        <v>202</v>
      </c>
      <c r="E189" s="1">
        <v>187</v>
      </c>
      <c r="F189" s="1">
        <f t="shared" si="7"/>
        <v>0</v>
      </c>
      <c r="G189" s="1">
        <f t="shared" si="7"/>
        <v>0</v>
      </c>
      <c r="H189" s="1">
        <f t="shared" si="7"/>
        <v>2</v>
      </c>
      <c r="I189" s="110">
        <f t="shared" si="8"/>
        <v>2</v>
      </c>
      <c r="J189" s="1">
        <f t="shared" si="9"/>
        <v>4</v>
      </c>
    </row>
    <row r="190" spans="1:10">
      <c r="A190" s="1">
        <v>188</v>
      </c>
      <c r="B190" s="1" t="s">
        <v>202</v>
      </c>
      <c r="C190" s="1" t="s">
        <v>34</v>
      </c>
      <c r="E190" s="1">
        <v>188</v>
      </c>
      <c r="F190" s="1">
        <f t="shared" si="7"/>
        <v>0</v>
      </c>
      <c r="G190" s="1">
        <f t="shared" si="7"/>
        <v>1</v>
      </c>
      <c r="H190" s="1">
        <f t="shared" si="7"/>
        <v>1</v>
      </c>
      <c r="I190" s="110">
        <f t="shared" si="8"/>
        <v>2</v>
      </c>
      <c r="J190" s="1">
        <f t="shared" si="9"/>
        <v>2</v>
      </c>
    </row>
    <row r="191" spans="1:10">
      <c r="A191" s="1">
        <v>189</v>
      </c>
      <c r="B191" s="1" t="s">
        <v>202</v>
      </c>
      <c r="C191" s="1" t="s">
        <v>202</v>
      </c>
      <c r="E191" s="1">
        <v>189</v>
      </c>
      <c r="F191" s="1">
        <f t="shared" si="7"/>
        <v>0</v>
      </c>
      <c r="G191" s="1">
        <f t="shared" si="7"/>
        <v>0</v>
      </c>
      <c r="H191" s="1">
        <f t="shared" si="7"/>
        <v>2</v>
      </c>
      <c r="I191" s="110">
        <f t="shared" si="8"/>
        <v>2</v>
      </c>
      <c r="J191" s="1">
        <f t="shared" si="9"/>
        <v>4</v>
      </c>
    </row>
    <row r="192" spans="1:10">
      <c r="A192" s="1">
        <v>190</v>
      </c>
      <c r="B192" s="1" t="s">
        <v>40</v>
      </c>
      <c r="C192" s="1" t="s">
        <v>40</v>
      </c>
      <c r="E192" s="1">
        <v>190</v>
      </c>
      <c r="F192" s="1">
        <f t="shared" si="7"/>
        <v>2</v>
      </c>
      <c r="G192" s="1">
        <f t="shared" si="7"/>
        <v>0</v>
      </c>
      <c r="H192" s="1">
        <f t="shared" si="7"/>
        <v>0</v>
      </c>
      <c r="I192" s="110">
        <f t="shared" si="8"/>
        <v>2</v>
      </c>
      <c r="J192" s="1">
        <f t="shared" si="9"/>
        <v>4</v>
      </c>
    </row>
    <row r="193" spans="1:10">
      <c r="A193" s="1">
        <v>191</v>
      </c>
      <c r="B193" s="1" t="s">
        <v>34</v>
      </c>
      <c r="C193" s="1" t="s">
        <v>34</v>
      </c>
      <c r="E193" s="1">
        <v>191</v>
      </c>
      <c r="F193" s="1">
        <f t="shared" si="7"/>
        <v>0</v>
      </c>
      <c r="G193" s="1">
        <f t="shared" si="7"/>
        <v>2</v>
      </c>
      <c r="H193" s="1">
        <f t="shared" si="7"/>
        <v>0</v>
      </c>
      <c r="I193" s="110">
        <f t="shared" si="8"/>
        <v>2</v>
      </c>
      <c r="J193" s="1">
        <f t="shared" si="9"/>
        <v>4</v>
      </c>
    </row>
    <row r="194" spans="1:10">
      <c r="A194" s="1">
        <v>192</v>
      </c>
      <c r="B194" s="1" t="s">
        <v>40</v>
      </c>
      <c r="C194" s="1" t="s">
        <v>40</v>
      </c>
      <c r="E194" s="1">
        <v>192</v>
      </c>
      <c r="F194" s="1">
        <f t="shared" si="7"/>
        <v>2</v>
      </c>
      <c r="G194" s="1">
        <f t="shared" si="7"/>
        <v>0</v>
      </c>
      <c r="H194" s="1">
        <f t="shared" si="7"/>
        <v>0</v>
      </c>
      <c r="I194" s="110">
        <f t="shared" si="8"/>
        <v>2</v>
      </c>
      <c r="J194" s="1">
        <f t="shared" si="9"/>
        <v>4</v>
      </c>
    </row>
    <row r="195" spans="1:10">
      <c r="A195" s="1">
        <v>193</v>
      </c>
      <c r="B195" s="1" t="s">
        <v>202</v>
      </c>
      <c r="C195" s="1" t="s">
        <v>202</v>
      </c>
      <c r="E195" s="1">
        <v>193</v>
      </c>
      <c r="F195" s="1">
        <f t="shared" si="7"/>
        <v>0</v>
      </c>
      <c r="G195" s="1">
        <f t="shared" si="7"/>
        <v>0</v>
      </c>
      <c r="H195" s="1">
        <f t="shared" si="7"/>
        <v>2</v>
      </c>
      <c r="I195" s="110">
        <f t="shared" si="8"/>
        <v>2</v>
      </c>
      <c r="J195" s="1">
        <f t="shared" si="9"/>
        <v>4</v>
      </c>
    </row>
    <row r="196" spans="1:10">
      <c r="A196" s="1">
        <v>194</v>
      </c>
      <c r="B196" s="1" t="s">
        <v>34</v>
      </c>
      <c r="C196" s="1" t="s">
        <v>34</v>
      </c>
      <c r="E196" s="1">
        <v>194</v>
      </c>
      <c r="F196" s="1">
        <f t="shared" ref="F196:H259" si="10">COUNTIF($B196:$C196,F$2)</f>
        <v>0</v>
      </c>
      <c r="G196" s="1">
        <f t="shared" si="10"/>
        <v>2</v>
      </c>
      <c r="H196" s="1">
        <f t="shared" si="10"/>
        <v>0</v>
      </c>
      <c r="I196" s="110">
        <f t="shared" ref="I196:I259" si="11">SUM(F196:H196)</f>
        <v>2</v>
      </c>
      <c r="J196" s="1">
        <f t="shared" ref="J196:J259" si="12">F196^2+G196^2+H196^2</f>
        <v>4</v>
      </c>
    </row>
    <row r="197" spans="1:10">
      <c r="A197" s="1">
        <v>195</v>
      </c>
      <c r="B197" s="1" t="s">
        <v>202</v>
      </c>
      <c r="C197" s="1" t="s">
        <v>202</v>
      </c>
      <c r="E197" s="1">
        <v>195</v>
      </c>
      <c r="F197" s="1">
        <f t="shared" si="10"/>
        <v>0</v>
      </c>
      <c r="G197" s="1">
        <f t="shared" si="10"/>
        <v>0</v>
      </c>
      <c r="H197" s="1">
        <f t="shared" si="10"/>
        <v>2</v>
      </c>
      <c r="I197" s="110">
        <f t="shared" si="11"/>
        <v>2</v>
      </c>
      <c r="J197" s="1">
        <f t="shared" si="12"/>
        <v>4</v>
      </c>
    </row>
    <row r="198" spans="1:10">
      <c r="A198" s="1">
        <v>196</v>
      </c>
      <c r="B198" s="1" t="s">
        <v>34</v>
      </c>
      <c r="C198" s="1" t="s">
        <v>202</v>
      </c>
      <c r="E198" s="1">
        <v>196</v>
      </c>
      <c r="F198" s="1">
        <f t="shared" si="10"/>
        <v>0</v>
      </c>
      <c r="G198" s="1">
        <f t="shared" si="10"/>
        <v>1</v>
      </c>
      <c r="H198" s="1">
        <f t="shared" si="10"/>
        <v>1</v>
      </c>
      <c r="I198" s="110">
        <f t="shared" si="11"/>
        <v>2</v>
      </c>
      <c r="J198" s="1">
        <f t="shared" si="12"/>
        <v>2</v>
      </c>
    </row>
    <row r="199" spans="1:10">
      <c r="A199" s="1">
        <v>197</v>
      </c>
      <c r="B199" s="1" t="s">
        <v>34</v>
      </c>
      <c r="C199" s="1" t="s">
        <v>34</v>
      </c>
      <c r="E199" s="1">
        <v>197</v>
      </c>
      <c r="F199" s="1">
        <f t="shared" si="10"/>
        <v>0</v>
      </c>
      <c r="G199" s="1">
        <f t="shared" si="10"/>
        <v>2</v>
      </c>
      <c r="H199" s="1">
        <f t="shared" si="10"/>
        <v>0</v>
      </c>
      <c r="I199" s="110">
        <f t="shared" si="11"/>
        <v>2</v>
      </c>
      <c r="J199" s="1">
        <f t="shared" si="12"/>
        <v>4</v>
      </c>
    </row>
    <row r="200" spans="1:10">
      <c r="A200" s="1">
        <v>198</v>
      </c>
      <c r="B200" s="1" t="s">
        <v>40</v>
      </c>
      <c r="C200" s="1" t="s">
        <v>40</v>
      </c>
      <c r="E200" s="1">
        <v>198</v>
      </c>
      <c r="F200" s="1">
        <f t="shared" si="10"/>
        <v>2</v>
      </c>
      <c r="G200" s="1">
        <f t="shared" si="10"/>
        <v>0</v>
      </c>
      <c r="H200" s="1">
        <f t="shared" si="10"/>
        <v>0</v>
      </c>
      <c r="I200" s="110">
        <f t="shared" si="11"/>
        <v>2</v>
      </c>
      <c r="J200" s="1">
        <f t="shared" si="12"/>
        <v>4</v>
      </c>
    </row>
    <row r="201" spans="1:10">
      <c r="A201" s="1">
        <v>199</v>
      </c>
      <c r="B201" s="1" t="s">
        <v>34</v>
      </c>
      <c r="C201" s="1" t="s">
        <v>34</v>
      </c>
      <c r="E201" s="1">
        <v>199</v>
      </c>
      <c r="F201" s="1">
        <f t="shared" si="10"/>
        <v>0</v>
      </c>
      <c r="G201" s="1">
        <f t="shared" si="10"/>
        <v>2</v>
      </c>
      <c r="H201" s="1">
        <f t="shared" si="10"/>
        <v>0</v>
      </c>
      <c r="I201" s="110">
        <f t="shared" si="11"/>
        <v>2</v>
      </c>
      <c r="J201" s="1">
        <f t="shared" si="12"/>
        <v>4</v>
      </c>
    </row>
    <row r="202" spans="1:10">
      <c r="A202" s="1">
        <v>200</v>
      </c>
      <c r="B202" s="1" t="s">
        <v>202</v>
      </c>
      <c r="C202" s="1" t="s">
        <v>202</v>
      </c>
      <c r="E202" s="1">
        <v>200</v>
      </c>
      <c r="F202" s="1">
        <f t="shared" si="10"/>
        <v>0</v>
      </c>
      <c r="G202" s="1">
        <f t="shared" si="10"/>
        <v>0</v>
      </c>
      <c r="H202" s="1">
        <f t="shared" si="10"/>
        <v>2</v>
      </c>
      <c r="I202" s="110">
        <f t="shared" si="11"/>
        <v>2</v>
      </c>
      <c r="J202" s="1">
        <f t="shared" si="12"/>
        <v>4</v>
      </c>
    </row>
    <row r="203" spans="1:10">
      <c r="A203" s="1">
        <v>201</v>
      </c>
      <c r="B203" s="1" t="s">
        <v>34</v>
      </c>
      <c r="C203" s="1" t="s">
        <v>34</v>
      </c>
      <c r="E203" s="1">
        <v>201</v>
      </c>
      <c r="F203" s="1">
        <f t="shared" si="10"/>
        <v>0</v>
      </c>
      <c r="G203" s="1">
        <f t="shared" si="10"/>
        <v>2</v>
      </c>
      <c r="H203" s="1">
        <f t="shared" si="10"/>
        <v>0</v>
      </c>
      <c r="I203" s="110">
        <f t="shared" si="11"/>
        <v>2</v>
      </c>
      <c r="J203" s="1">
        <f t="shared" si="12"/>
        <v>4</v>
      </c>
    </row>
    <row r="204" spans="1:10">
      <c r="A204" s="1">
        <v>202</v>
      </c>
      <c r="B204" s="1" t="s">
        <v>202</v>
      </c>
      <c r="C204" s="1" t="s">
        <v>40</v>
      </c>
      <c r="E204" s="1">
        <v>202</v>
      </c>
      <c r="F204" s="1">
        <f t="shared" si="10"/>
        <v>1</v>
      </c>
      <c r="G204" s="1">
        <f t="shared" si="10"/>
        <v>0</v>
      </c>
      <c r="H204" s="1">
        <f t="shared" si="10"/>
        <v>1</v>
      </c>
      <c r="I204" s="110">
        <f t="shared" si="11"/>
        <v>2</v>
      </c>
      <c r="J204" s="1">
        <f t="shared" si="12"/>
        <v>2</v>
      </c>
    </row>
    <row r="205" spans="1:10">
      <c r="A205" s="1">
        <v>203</v>
      </c>
      <c r="B205" s="1" t="s">
        <v>34</v>
      </c>
      <c r="C205" s="1" t="s">
        <v>34</v>
      </c>
      <c r="E205" s="1">
        <v>203</v>
      </c>
      <c r="F205" s="1">
        <f t="shared" si="10"/>
        <v>0</v>
      </c>
      <c r="G205" s="1">
        <f t="shared" si="10"/>
        <v>2</v>
      </c>
      <c r="H205" s="1">
        <f t="shared" si="10"/>
        <v>0</v>
      </c>
      <c r="I205" s="110">
        <f t="shared" si="11"/>
        <v>2</v>
      </c>
      <c r="J205" s="1">
        <f t="shared" si="12"/>
        <v>4</v>
      </c>
    </row>
    <row r="206" spans="1:10">
      <c r="A206" s="1">
        <v>204</v>
      </c>
      <c r="B206" s="1" t="s">
        <v>202</v>
      </c>
      <c r="C206" s="1" t="s">
        <v>202</v>
      </c>
      <c r="E206" s="1">
        <v>204</v>
      </c>
      <c r="F206" s="1">
        <f t="shared" si="10"/>
        <v>0</v>
      </c>
      <c r="G206" s="1">
        <f t="shared" si="10"/>
        <v>0</v>
      </c>
      <c r="H206" s="1">
        <f t="shared" si="10"/>
        <v>2</v>
      </c>
      <c r="I206" s="110">
        <f t="shared" si="11"/>
        <v>2</v>
      </c>
      <c r="J206" s="1">
        <f t="shared" si="12"/>
        <v>4</v>
      </c>
    </row>
    <row r="207" spans="1:10">
      <c r="A207" s="1">
        <v>205</v>
      </c>
      <c r="B207" s="1" t="s">
        <v>34</v>
      </c>
      <c r="C207" s="1" t="s">
        <v>34</v>
      </c>
      <c r="E207" s="1">
        <v>205</v>
      </c>
      <c r="F207" s="1">
        <f t="shared" si="10"/>
        <v>0</v>
      </c>
      <c r="G207" s="1">
        <f t="shared" si="10"/>
        <v>2</v>
      </c>
      <c r="H207" s="1">
        <f t="shared" si="10"/>
        <v>0</v>
      </c>
      <c r="I207" s="110">
        <f t="shared" si="11"/>
        <v>2</v>
      </c>
      <c r="J207" s="1">
        <f t="shared" si="12"/>
        <v>4</v>
      </c>
    </row>
    <row r="208" spans="1:10">
      <c r="A208" s="1">
        <v>206</v>
      </c>
      <c r="B208" s="1" t="s">
        <v>202</v>
      </c>
      <c r="C208" s="1" t="s">
        <v>40</v>
      </c>
      <c r="E208" s="1">
        <v>206</v>
      </c>
      <c r="F208" s="1">
        <f t="shared" si="10"/>
        <v>1</v>
      </c>
      <c r="G208" s="1">
        <f t="shared" si="10"/>
        <v>0</v>
      </c>
      <c r="H208" s="1">
        <f t="shared" si="10"/>
        <v>1</v>
      </c>
      <c r="I208" s="110">
        <f t="shared" si="11"/>
        <v>2</v>
      </c>
      <c r="J208" s="1">
        <f t="shared" si="12"/>
        <v>2</v>
      </c>
    </row>
    <row r="209" spans="1:10">
      <c r="A209" s="1">
        <v>207</v>
      </c>
      <c r="B209" s="1" t="s">
        <v>34</v>
      </c>
      <c r="C209" s="1" t="s">
        <v>34</v>
      </c>
      <c r="E209" s="1">
        <v>207</v>
      </c>
      <c r="F209" s="1">
        <f t="shared" si="10"/>
        <v>0</v>
      </c>
      <c r="G209" s="1">
        <f t="shared" si="10"/>
        <v>2</v>
      </c>
      <c r="H209" s="1">
        <f t="shared" si="10"/>
        <v>0</v>
      </c>
      <c r="I209" s="110">
        <f t="shared" si="11"/>
        <v>2</v>
      </c>
      <c r="J209" s="1">
        <f t="shared" si="12"/>
        <v>4</v>
      </c>
    </row>
    <row r="210" spans="1:10">
      <c r="A210" s="1">
        <v>208</v>
      </c>
      <c r="B210" s="1" t="s">
        <v>202</v>
      </c>
      <c r="C210" s="1" t="s">
        <v>34</v>
      </c>
      <c r="E210" s="1">
        <v>208</v>
      </c>
      <c r="F210" s="1">
        <f t="shared" si="10"/>
        <v>0</v>
      </c>
      <c r="G210" s="1">
        <f t="shared" si="10"/>
        <v>1</v>
      </c>
      <c r="H210" s="1">
        <f t="shared" si="10"/>
        <v>1</v>
      </c>
      <c r="I210" s="110">
        <f t="shared" si="11"/>
        <v>2</v>
      </c>
      <c r="J210" s="1">
        <f t="shared" si="12"/>
        <v>2</v>
      </c>
    </row>
    <row r="211" spans="1:10">
      <c r="A211" s="1">
        <v>209</v>
      </c>
      <c r="B211" s="1" t="s">
        <v>40</v>
      </c>
      <c r="C211" s="1" t="s">
        <v>40</v>
      </c>
      <c r="E211" s="1">
        <v>209</v>
      </c>
      <c r="F211" s="1">
        <f t="shared" si="10"/>
        <v>2</v>
      </c>
      <c r="G211" s="1">
        <f t="shared" si="10"/>
        <v>0</v>
      </c>
      <c r="H211" s="1">
        <f t="shared" si="10"/>
        <v>0</v>
      </c>
      <c r="I211" s="110">
        <f t="shared" si="11"/>
        <v>2</v>
      </c>
      <c r="J211" s="1">
        <f t="shared" si="12"/>
        <v>4</v>
      </c>
    </row>
    <row r="212" spans="1:10">
      <c r="A212" s="1">
        <v>210</v>
      </c>
      <c r="B212" s="1" t="s">
        <v>34</v>
      </c>
      <c r="C212" s="1" t="s">
        <v>34</v>
      </c>
      <c r="E212" s="1">
        <v>210</v>
      </c>
      <c r="F212" s="1">
        <f t="shared" si="10"/>
        <v>0</v>
      </c>
      <c r="G212" s="1">
        <f t="shared" si="10"/>
        <v>2</v>
      </c>
      <c r="H212" s="1">
        <f t="shared" si="10"/>
        <v>0</v>
      </c>
      <c r="I212" s="110">
        <f t="shared" si="11"/>
        <v>2</v>
      </c>
      <c r="J212" s="1">
        <f t="shared" si="12"/>
        <v>4</v>
      </c>
    </row>
    <row r="213" spans="1:10">
      <c r="A213" s="1">
        <v>211</v>
      </c>
      <c r="B213" s="1" t="s">
        <v>34</v>
      </c>
      <c r="C213" s="1" t="s">
        <v>34</v>
      </c>
      <c r="E213" s="1">
        <v>211</v>
      </c>
      <c r="F213" s="1">
        <f t="shared" si="10"/>
        <v>0</v>
      </c>
      <c r="G213" s="1">
        <f t="shared" si="10"/>
        <v>2</v>
      </c>
      <c r="H213" s="1">
        <f t="shared" si="10"/>
        <v>0</v>
      </c>
      <c r="I213" s="110">
        <f t="shared" si="11"/>
        <v>2</v>
      </c>
      <c r="J213" s="1">
        <f t="shared" si="12"/>
        <v>4</v>
      </c>
    </row>
    <row r="214" spans="1:10">
      <c r="A214" s="1">
        <v>212</v>
      </c>
      <c r="B214" s="1" t="s">
        <v>34</v>
      </c>
      <c r="C214" s="1" t="s">
        <v>34</v>
      </c>
      <c r="E214" s="1">
        <v>212</v>
      </c>
      <c r="F214" s="1">
        <f t="shared" si="10"/>
        <v>0</v>
      </c>
      <c r="G214" s="1">
        <f t="shared" si="10"/>
        <v>2</v>
      </c>
      <c r="H214" s="1">
        <f t="shared" si="10"/>
        <v>0</v>
      </c>
      <c r="I214" s="110">
        <f t="shared" si="11"/>
        <v>2</v>
      </c>
      <c r="J214" s="1">
        <f t="shared" si="12"/>
        <v>4</v>
      </c>
    </row>
    <row r="215" spans="1:10">
      <c r="A215" s="1">
        <v>213</v>
      </c>
      <c r="B215" s="1" t="s">
        <v>40</v>
      </c>
      <c r="C215" s="1" t="s">
        <v>40</v>
      </c>
      <c r="E215" s="1">
        <v>213</v>
      </c>
      <c r="F215" s="1">
        <f t="shared" si="10"/>
        <v>2</v>
      </c>
      <c r="G215" s="1">
        <f t="shared" si="10"/>
        <v>0</v>
      </c>
      <c r="H215" s="1">
        <f t="shared" si="10"/>
        <v>0</v>
      </c>
      <c r="I215" s="110">
        <f t="shared" si="11"/>
        <v>2</v>
      </c>
      <c r="J215" s="1">
        <f t="shared" si="12"/>
        <v>4</v>
      </c>
    </row>
    <row r="216" spans="1:10">
      <c r="A216" s="1">
        <v>214</v>
      </c>
      <c r="B216" s="1" t="s">
        <v>34</v>
      </c>
      <c r="C216" s="1" t="s">
        <v>34</v>
      </c>
      <c r="E216" s="1">
        <v>214</v>
      </c>
      <c r="F216" s="1">
        <f t="shared" si="10"/>
        <v>0</v>
      </c>
      <c r="G216" s="1">
        <f t="shared" si="10"/>
        <v>2</v>
      </c>
      <c r="H216" s="1">
        <f t="shared" si="10"/>
        <v>0</v>
      </c>
      <c r="I216" s="110">
        <f t="shared" si="11"/>
        <v>2</v>
      </c>
      <c r="J216" s="1">
        <f t="shared" si="12"/>
        <v>4</v>
      </c>
    </row>
    <row r="217" spans="1:10">
      <c r="A217" s="1">
        <v>215</v>
      </c>
      <c r="B217" s="1" t="s">
        <v>34</v>
      </c>
      <c r="C217" s="1" t="s">
        <v>34</v>
      </c>
      <c r="E217" s="1">
        <v>215</v>
      </c>
      <c r="F217" s="1">
        <f t="shared" si="10"/>
        <v>0</v>
      </c>
      <c r="G217" s="1">
        <f t="shared" si="10"/>
        <v>2</v>
      </c>
      <c r="H217" s="1">
        <f t="shared" si="10"/>
        <v>0</v>
      </c>
      <c r="I217" s="110">
        <f t="shared" si="11"/>
        <v>2</v>
      </c>
      <c r="J217" s="1">
        <f t="shared" si="12"/>
        <v>4</v>
      </c>
    </row>
    <row r="218" spans="1:10">
      <c r="A218" s="1">
        <v>216</v>
      </c>
      <c r="B218" s="1" t="s">
        <v>34</v>
      </c>
      <c r="C218" s="1" t="s">
        <v>34</v>
      </c>
      <c r="E218" s="1">
        <v>216</v>
      </c>
      <c r="F218" s="1">
        <f t="shared" si="10"/>
        <v>0</v>
      </c>
      <c r="G218" s="1">
        <f t="shared" si="10"/>
        <v>2</v>
      </c>
      <c r="H218" s="1">
        <f t="shared" si="10"/>
        <v>0</v>
      </c>
      <c r="I218" s="110">
        <f t="shared" si="11"/>
        <v>2</v>
      </c>
      <c r="J218" s="1">
        <f t="shared" si="12"/>
        <v>4</v>
      </c>
    </row>
    <row r="219" spans="1:10">
      <c r="A219" s="1">
        <v>217</v>
      </c>
      <c r="B219" s="1" t="s">
        <v>202</v>
      </c>
      <c r="C219" s="1" t="s">
        <v>40</v>
      </c>
      <c r="E219" s="1">
        <v>217</v>
      </c>
      <c r="F219" s="1">
        <f t="shared" si="10"/>
        <v>1</v>
      </c>
      <c r="G219" s="1">
        <f t="shared" si="10"/>
        <v>0</v>
      </c>
      <c r="H219" s="1">
        <f t="shared" si="10"/>
        <v>1</v>
      </c>
      <c r="I219" s="110">
        <f t="shared" si="11"/>
        <v>2</v>
      </c>
      <c r="J219" s="1">
        <f t="shared" si="12"/>
        <v>2</v>
      </c>
    </row>
    <row r="220" spans="1:10">
      <c r="A220" s="1">
        <v>218</v>
      </c>
      <c r="B220" s="1" t="s">
        <v>34</v>
      </c>
      <c r="C220" s="1" t="s">
        <v>34</v>
      </c>
      <c r="E220" s="1">
        <v>218</v>
      </c>
      <c r="F220" s="1">
        <f t="shared" si="10"/>
        <v>0</v>
      </c>
      <c r="G220" s="1">
        <f t="shared" si="10"/>
        <v>2</v>
      </c>
      <c r="H220" s="1">
        <f t="shared" si="10"/>
        <v>0</v>
      </c>
      <c r="I220" s="110">
        <f t="shared" si="11"/>
        <v>2</v>
      </c>
      <c r="J220" s="1">
        <f t="shared" si="12"/>
        <v>4</v>
      </c>
    </row>
    <row r="221" spans="1:10">
      <c r="A221" s="1">
        <v>219</v>
      </c>
      <c r="B221" s="1" t="s">
        <v>40</v>
      </c>
      <c r="C221" s="1" t="s">
        <v>40</v>
      </c>
      <c r="E221" s="1">
        <v>219</v>
      </c>
      <c r="F221" s="1">
        <f t="shared" si="10"/>
        <v>2</v>
      </c>
      <c r="G221" s="1">
        <f t="shared" si="10"/>
        <v>0</v>
      </c>
      <c r="H221" s="1">
        <f t="shared" si="10"/>
        <v>0</v>
      </c>
      <c r="I221" s="110">
        <f t="shared" si="11"/>
        <v>2</v>
      </c>
      <c r="J221" s="1">
        <f t="shared" si="12"/>
        <v>4</v>
      </c>
    </row>
    <row r="222" spans="1:10">
      <c r="A222" s="1">
        <v>220</v>
      </c>
      <c r="B222" s="1" t="s">
        <v>34</v>
      </c>
      <c r="C222" s="1" t="s">
        <v>34</v>
      </c>
      <c r="E222" s="1">
        <v>220</v>
      </c>
      <c r="F222" s="1">
        <f t="shared" si="10"/>
        <v>0</v>
      </c>
      <c r="G222" s="1">
        <f t="shared" si="10"/>
        <v>2</v>
      </c>
      <c r="H222" s="1">
        <f t="shared" si="10"/>
        <v>0</v>
      </c>
      <c r="I222" s="110">
        <f t="shared" si="11"/>
        <v>2</v>
      </c>
      <c r="J222" s="1">
        <f t="shared" si="12"/>
        <v>4</v>
      </c>
    </row>
    <row r="223" spans="1:10">
      <c r="A223" s="1">
        <v>221</v>
      </c>
      <c r="B223" s="1" t="s">
        <v>202</v>
      </c>
      <c r="C223" s="1" t="s">
        <v>202</v>
      </c>
      <c r="E223" s="1">
        <v>221</v>
      </c>
      <c r="F223" s="1">
        <f t="shared" si="10"/>
        <v>0</v>
      </c>
      <c r="G223" s="1">
        <f t="shared" si="10"/>
        <v>0</v>
      </c>
      <c r="H223" s="1">
        <f t="shared" si="10"/>
        <v>2</v>
      </c>
      <c r="I223" s="110">
        <f t="shared" si="11"/>
        <v>2</v>
      </c>
      <c r="J223" s="1">
        <f t="shared" si="12"/>
        <v>4</v>
      </c>
    </row>
    <row r="224" spans="1:10">
      <c r="A224" s="1">
        <v>222</v>
      </c>
      <c r="B224" s="1" t="s">
        <v>40</v>
      </c>
      <c r="C224" s="1" t="s">
        <v>40</v>
      </c>
      <c r="E224" s="1">
        <v>222</v>
      </c>
      <c r="F224" s="1">
        <f t="shared" si="10"/>
        <v>2</v>
      </c>
      <c r="G224" s="1">
        <f t="shared" si="10"/>
        <v>0</v>
      </c>
      <c r="H224" s="1">
        <f t="shared" si="10"/>
        <v>0</v>
      </c>
      <c r="I224" s="110">
        <f t="shared" si="11"/>
        <v>2</v>
      </c>
      <c r="J224" s="1">
        <f t="shared" si="12"/>
        <v>4</v>
      </c>
    </row>
    <row r="225" spans="1:10">
      <c r="A225" s="1">
        <v>223</v>
      </c>
      <c r="B225" s="1" t="s">
        <v>202</v>
      </c>
      <c r="C225" s="1" t="s">
        <v>202</v>
      </c>
      <c r="E225" s="1">
        <v>223</v>
      </c>
      <c r="F225" s="1">
        <f t="shared" si="10"/>
        <v>0</v>
      </c>
      <c r="G225" s="1">
        <f t="shared" si="10"/>
        <v>0</v>
      </c>
      <c r="H225" s="1">
        <f t="shared" si="10"/>
        <v>2</v>
      </c>
      <c r="I225" s="110">
        <f t="shared" si="11"/>
        <v>2</v>
      </c>
      <c r="J225" s="1">
        <f t="shared" si="12"/>
        <v>4</v>
      </c>
    </row>
    <row r="226" spans="1:10">
      <c r="A226" s="1">
        <v>224</v>
      </c>
      <c r="B226" s="1" t="s">
        <v>34</v>
      </c>
      <c r="C226" s="1" t="s">
        <v>34</v>
      </c>
      <c r="E226" s="1">
        <v>224</v>
      </c>
      <c r="F226" s="1">
        <f t="shared" si="10"/>
        <v>0</v>
      </c>
      <c r="G226" s="1">
        <f t="shared" si="10"/>
        <v>2</v>
      </c>
      <c r="H226" s="1">
        <f t="shared" si="10"/>
        <v>0</v>
      </c>
      <c r="I226" s="110">
        <f t="shared" si="11"/>
        <v>2</v>
      </c>
      <c r="J226" s="1">
        <f t="shared" si="12"/>
        <v>4</v>
      </c>
    </row>
    <row r="227" spans="1:10">
      <c r="A227" s="1">
        <v>225</v>
      </c>
      <c r="B227" s="1" t="s">
        <v>34</v>
      </c>
      <c r="C227" s="1" t="s">
        <v>34</v>
      </c>
      <c r="E227" s="1">
        <v>225</v>
      </c>
      <c r="F227" s="1">
        <f t="shared" si="10"/>
        <v>0</v>
      </c>
      <c r="G227" s="1">
        <f t="shared" si="10"/>
        <v>2</v>
      </c>
      <c r="H227" s="1">
        <f t="shared" si="10"/>
        <v>0</v>
      </c>
      <c r="I227" s="110">
        <f t="shared" si="11"/>
        <v>2</v>
      </c>
      <c r="J227" s="1">
        <f t="shared" si="12"/>
        <v>4</v>
      </c>
    </row>
    <row r="228" spans="1:10">
      <c r="A228" s="1">
        <v>226</v>
      </c>
      <c r="B228" s="1" t="s">
        <v>202</v>
      </c>
      <c r="C228" s="1" t="s">
        <v>40</v>
      </c>
      <c r="E228" s="1">
        <v>226</v>
      </c>
      <c r="F228" s="1">
        <f t="shared" si="10"/>
        <v>1</v>
      </c>
      <c r="G228" s="1">
        <f t="shared" si="10"/>
        <v>0</v>
      </c>
      <c r="H228" s="1">
        <f t="shared" si="10"/>
        <v>1</v>
      </c>
      <c r="I228" s="110">
        <f t="shared" si="11"/>
        <v>2</v>
      </c>
      <c r="J228" s="1">
        <f t="shared" si="12"/>
        <v>2</v>
      </c>
    </row>
    <row r="229" spans="1:10">
      <c r="A229" s="1">
        <v>227</v>
      </c>
      <c r="B229" s="1" t="s">
        <v>40</v>
      </c>
      <c r="C229" s="1" t="s">
        <v>40</v>
      </c>
      <c r="E229" s="1">
        <v>227</v>
      </c>
      <c r="F229" s="1">
        <f t="shared" si="10"/>
        <v>2</v>
      </c>
      <c r="G229" s="1">
        <f t="shared" si="10"/>
        <v>0</v>
      </c>
      <c r="H229" s="1">
        <f t="shared" si="10"/>
        <v>0</v>
      </c>
      <c r="I229" s="110">
        <f t="shared" si="11"/>
        <v>2</v>
      </c>
      <c r="J229" s="1">
        <f t="shared" si="12"/>
        <v>4</v>
      </c>
    </row>
    <row r="230" spans="1:10">
      <c r="A230" s="1">
        <v>228</v>
      </c>
      <c r="B230" s="1" t="s">
        <v>202</v>
      </c>
      <c r="C230" s="1" t="s">
        <v>202</v>
      </c>
      <c r="E230" s="1">
        <v>228</v>
      </c>
      <c r="F230" s="1">
        <f t="shared" si="10"/>
        <v>0</v>
      </c>
      <c r="G230" s="1">
        <f t="shared" si="10"/>
        <v>0</v>
      </c>
      <c r="H230" s="1">
        <f t="shared" si="10"/>
        <v>2</v>
      </c>
      <c r="I230" s="110">
        <f t="shared" si="11"/>
        <v>2</v>
      </c>
      <c r="J230" s="1">
        <f t="shared" si="12"/>
        <v>4</v>
      </c>
    </row>
    <row r="231" spans="1:10">
      <c r="A231" s="1">
        <v>229</v>
      </c>
      <c r="B231" s="1" t="s">
        <v>34</v>
      </c>
      <c r="C231" s="1" t="s">
        <v>34</v>
      </c>
      <c r="E231" s="1">
        <v>229</v>
      </c>
      <c r="F231" s="1">
        <f t="shared" si="10"/>
        <v>0</v>
      </c>
      <c r="G231" s="1">
        <f t="shared" si="10"/>
        <v>2</v>
      </c>
      <c r="H231" s="1">
        <f t="shared" si="10"/>
        <v>0</v>
      </c>
      <c r="I231" s="110">
        <f t="shared" si="11"/>
        <v>2</v>
      </c>
      <c r="J231" s="1">
        <f t="shared" si="12"/>
        <v>4</v>
      </c>
    </row>
    <row r="232" spans="1:10">
      <c r="A232" s="1">
        <v>230</v>
      </c>
      <c r="B232" s="1" t="s">
        <v>40</v>
      </c>
      <c r="C232" s="1" t="s">
        <v>40</v>
      </c>
      <c r="E232" s="1">
        <v>230</v>
      </c>
      <c r="F232" s="1">
        <f t="shared" si="10"/>
        <v>2</v>
      </c>
      <c r="G232" s="1">
        <f t="shared" si="10"/>
        <v>0</v>
      </c>
      <c r="H232" s="1">
        <f t="shared" si="10"/>
        <v>0</v>
      </c>
      <c r="I232" s="110">
        <f t="shared" si="11"/>
        <v>2</v>
      </c>
      <c r="J232" s="1">
        <f t="shared" si="12"/>
        <v>4</v>
      </c>
    </row>
    <row r="233" spans="1:10">
      <c r="A233" s="1">
        <v>231</v>
      </c>
      <c r="B233" s="1" t="s">
        <v>202</v>
      </c>
      <c r="C233" s="1" t="s">
        <v>202</v>
      </c>
      <c r="E233" s="1">
        <v>231</v>
      </c>
      <c r="F233" s="1">
        <f t="shared" si="10"/>
        <v>0</v>
      </c>
      <c r="G233" s="1">
        <f t="shared" si="10"/>
        <v>0</v>
      </c>
      <c r="H233" s="1">
        <f t="shared" si="10"/>
        <v>2</v>
      </c>
      <c r="I233" s="110">
        <f t="shared" si="11"/>
        <v>2</v>
      </c>
      <c r="J233" s="1">
        <f t="shared" si="12"/>
        <v>4</v>
      </c>
    </row>
    <row r="234" spans="1:10">
      <c r="A234" s="1">
        <v>232</v>
      </c>
      <c r="B234" s="1" t="s">
        <v>34</v>
      </c>
      <c r="C234" s="1" t="s">
        <v>34</v>
      </c>
      <c r="E234" s="1">
        <v>232</v>
      </c>
      <c r="F234" s="1">
        <f t="shared" si="10"/>
        <v>0</v>
      </c>
      <c r="G234" s="1">
        <f t="shared" si="10"/>
        <v>2</v>
      </c>
      <c r="H234" s="1">
        <f t="shared" si="10"/>
        <v>0</v>
      </c>
      <c r="I234" s="110">
        <f t="shared" si="11"/>
        <v>2</v>
      </c>
      <c r="J234" s="1">
        <f t="shared" si="12"/>
        <v>4</v>
      </c>
    </row>
    <row r="235" spans="1:10">
      <c r="A235" s="1">
        <v>233</v>
      </c>
      <c r="B235" s="1" t="s">
        <v>34</v>
      </c>
      <c r="C235" s="1" t="s">
        <v>34</v>
      </c>
      <c r="E235" s="1">
        <v>233</v>
      </c>
      <c r="F235" s="1">
        <f t="shared" si="10"/>
        <v>0</v>
      </c>
      <c r="G235" s="1">
        <f t="shared" si="10"/>
        <v>2</v>
      </c>
      <c r="H235" s="1">
        <f t="shared" si="10"/>
        <v>0</v>
      </c>
      <c r="I235" s="110">
        <f t="shared" si="11"/>
        <v>2</v>
      </c>
      <c r="J235" s="1">
        <f t="shared" si="12"/>
        <v>4</v>
      </c>
    </row>
    <row r="236" spans="1:10">
      <c r="A236" s="1">
        <v>234</v>
      </c>
      <c r="B236" s="1" t="s">
        <v>202</v>
      </c>
      <c r="C236" s="1" t="s">
        <v>34</v>
      </c>
      <c r="E236" s="1">
        <v>234</v>
      </c>
      <c r="F236" s="1">
        <f t="shared" si="10"/>
        <v>0</v>
      </c>
      <c r="G236" s="1">
        <f t="shared" si="10"/>
        <v>1</v>
      </c>
      <c r="H236" s="1">
        <f t="shared" si="10"/>
        <v>1</v>
      </c>
      <c r="I236" s="110">
        <f t="shared" si="11"/>
        <v>2</v>
      </c>
      <c r="J236" s="1">
        <f t="shared" si="12"/>
        <v>2</v>
      </c>
    </row>
    <row r="237" spans="1:10">
      <c r="A237" s="1">
        <v>235</v>
      </c>
      <c r="B237" s="1" t="s">
        <v>34</v>
      </c>
      <c r="C237" s="1" t="s">
        <v>34</v>
      </c>
      <c r="E237" s="1">
        <v>235</v>
      </c>
      <c r="F237" s="1">
        <f t="shared" si="10"/>
        <v>0</v>
      </c>
      <c r="G237" s="1">
        <f t="shared" si="10"/>
        <v>2</v>
      </c>
      <c r="H237" s="1">
        <f t="shared" si="10"/>
        <v>0</v>
      </c>
      <c r="I237" s="110">
        <f t="shared" si="11"/>
        <v>2</v>
      </c>
      <c r="J237" s="1">
        <f t="shared" si="12"/>
        <v>4</v>
      </c>
    </row>
    <row r="238" spans="1:10">
      <c r="A238" s="1">
        <v>236</v>
      </c>
      <c r="B238" s="1" t="s">
        <v>40</v>
      </c>
      <c r="C238" s="1" t="s">
        <v>40</v>
      </c>
      <c r="E238" s="1">
        <v>236</v>
      </c>
      <c r="F238" s="1">
        <f t="shared" si="10"/>
        <v>2</v>
      </c>
      <c r="G238" s="1">
        <f t="shared" si="10"/>
        <v>0</v>
      </c>
      <c r="H238" s="1">
        <f t="shared" si="10"/>
        <v>0</v>
      </c>
      <c r="I238" s="110">
        <f t="shared" si="11"/>
        <v>2</v>
      </c>
      <c r="J238" s="1">
        <f t="shared" si="12"/>
        <v>4</v>
      </c>
    </row>
    <row r="239" spans="1:10">
      <c r="A239" s="1">
        <v>237</v>
      </c>
      <c r="B239" s="1" t="s">
        <v>202</v>
      </c>
      <c r="C239" s="1" t="s">
        <v>202</v>
      </c>
      <c r="E239" s="1">
        <v>237</v>
      </c>
      <c r="F239" s="1">
        <f t="shared" si="10"/>
        <v>0</v>
      </c>
      <c r="G239" s="1">
        <f t="shared" si="10"/>
        <v>0</v>
      </c>
      <c r="H239" s="1">
        <f t="shared" si="10"/>
        <v>2</v>
      </c>
      <c r="I239" s="110">
        <f t="shared" si="11"/>
        <v>2</v>
      </c>
      <c r="J239" s="1">
        <f t="shared" si="12"/>
        <v>4</v>
      </c>
    </row>
    <row r="240" spans="1:10">
      <c r="A240" s="1">
        <v>238</v>
      </c>
      <c r="B240" s="1" t="s">
        <v>40</v>
      </c>
      <c r="C240" s="1" t="s">
        <v>40</v>
      </c>
      <c r="E240" s="1">
        <v>238</v>
      </c>
      <c r="F240" s="1">
        <f t="shared" si="10"/>
        <v>2</v>
      </c>
      <c r="G240" s="1">
        <f t="shared" si="10"/>
        <v>0</v>
      </c>
      <c r="H240" s="1">
        <f t="shared" si="10"/>
        <v>0</v>
      </c>
      <c r="I240" s="110">
        <f t="shared" si="11"/>
        <v>2</v>
      </c>
      <c r="J240" s="1">
        <f t="shared" si="12"/>
        <v>4</v>
      </c>
    </row>
    <row r="241" spans="1:10">
      <c r="A241" s="1">
        <v>239</v>
      </c>
      <c r="B241" s="1" t="s">
        <v>34</v>
      </c>
      <c r="C241" s="1" t="s">
        <v>34</v>
      </c>
      <c r="E241" s="1">
        <v>239</v>
      </c>
      <c r="F241" s="1">
        <f t="shared" si="10"/>
        <v>0</v>
      </c>
      <c r="G241" s="1">
        <f t="shared" si="10"/>
        <v>2</v>
      </c>
      <c r="H241" s="1">
        <f t="shared" si="10"/>
        <v>0</v>
      </c>
      <c r="I241" s="110">
        <f t="shared" si="11"/>
        <v>2</v>
      </c>
      <c r="J241" s="1">
        <f t="shared" si="12"/>
        <v>4</v>
      </c>
    </row>
    <row r="242" spans="1:10">
      <c r="A242" s="1">
        <v>240</v>
      </c>
      <c r="B242" s="1" t="s">
        <v>34</v>
      </c>
      <c r="C242" s="1" t="s">
        <v>34</v>
      </c>
      <c r="E242" s="1">
        <v>240</v>
      </c>
      <c r="F242" s="1">
        <f t="shared" si="10"/>
        <v>0</v>
      </c>
      <c r="G242" s="1">
        <f t="shared" si="10"/>
        <v>2</v>
      </c>
      <c r="H242" s="1">
        <f t="shared" si="10"/>
        <v>0</v>
      </c>
      <c r="I242" s="110">
        <f t="shared" si="11"/>
        <v>2</v>
      </c>
      <c r="J242" s="1">
        <f t="shared" si="12"/>
        <v>4</v>
      </c>
    </row>
    <row r="243" spans="1:10">
      <c r="A243" s="1">
        <v>241</v>
      </c>
      <c r="B243" s="1" t="s">
        <v>40</v>
      </c>
      <c r="C243" s="1" t="s">
        <v>40</v>
      </c>
      <c r="E243" s="1">
        <v>241</v>
      </c>
      <c r="F243" s="1">
        <f t="shared" si="10"/>
        <v>2</v>
      </c>
      <c r="G243" s="1">
        <f t="shared" si="10"/>
        <v>0</v>
      </c>
      <c r="H243" s="1">
        <f t="shared" si="10"/>
        <v>0</v>
      </c>
      <c r="I243" s="110">
        <f t="shared" si="11"/>
        <v>2</v>
      </c>
      <c r="J243" s="1">
        <f t="shared" si="12"/>
        <v>4</v>
      </c>
    </row>
    <row r="244" spans="1:10">
      <c r="A244" s="1">
        <v>242</v>
      </c>
      <c r="B244" s="1" t="s">
        <v>34</v>
      </c>
      <c r="C244" s="1" t="s">
        <v>34</v>
      </c>
      <c r="E244" s="1">
        <v>242</v>
      </c>
      <c r="F244" s="1">
        <f t="shared" si="10"/>
        <v>0</v>
      </c>
      <c r="G244" s="1">
        <f t="shared" si="10"/>
        <v>2</v>
      </c>
      <c r="H244" s="1">
        <f t="shared" si="10"/>
        <v>0</v>
      </c>
      <c r="I244" s="110">
        <f t="shared" si="11"/>
        <v>2</v>
      </c>
      <c r="J244" s="1">
        <f t="shared" si="12"/>
        <v>4</v>
      </c>
    </row>
    <row r="245" spans="1:10">
      <c r="A245" s="1">
        <v>243</v>
      </c>
      <c r="B245" s="1" t="s">
        <v>40</v>
      </c>
      <c r="C245" s="1" t="s">
        <v>40</v>
      </c>
      <c r="E245" s="1">
        <v>243</v>
      </c>
      <c r="F245" s="1">
        <f t="shared" si="10"/>
        <v>2</v>
      </c>
      <c r="G245" s="1">
        <f t="shared" si="10"/>
        <v>0</v>
      </c>
      <c r="H245" s="1">
        <f t="shared" si="10"/>
        <v>0</v>
      </c>
      <c r="I245" s="110">
        <f t="shared" si="11"/>
        <v>2</v>
      </c>
      <c r="J245" s="1">
        <f t="shared" si="12"/>
        <v>4</v>
      </c>
    </row>
    <row r="246" spans="1:10">
      <c r="A246" s="1">
        <v>244</v>
      </c>
      <c r="B246" s="1" t="s">
        <v>34</v>
      </c>
      <c r="C246" s="1" t="s">
        <v>34</v>
      </c>
      <c r="E246" s="1">
        <v>244</v>
      </c>
      <c r="F246" s="1">
        <f t="shared" si="10"/>
        <v>0</v>
      </c>
      <c r="G246" s="1">
        <f t="shared" si="10"/>
        <v>2</v>
      </c>
      <c r="H246" s="1">
        <f t="shared" si="10"/>
        <v>0</v>
      </c>
      <c r="I246" s="110">
        <f t="shared" si="11"/>
        <v>2</v>
      </c>
      <c r="J246" s="1">
        <f t="shared" si="12"/>
        <v>4</v>
      </c>
    </row>
    <row r="247" spans="1:10">
      <c r="A247" s="1">
        <v>245</v>
      </c>
      <c r="B247" s="1" t="s">
        <v>34</v>
      </c>
      <c r="C247" s="1" t="s">
        <v>34</v>
      </c>
      <c r="E247" s="1">
        <v>245</v>
      </c>
      <c r="F247" s="1">
        <f t="shared" si="10"/>
        <v>0</v>
      </c>
      <c r="G247" s="1">
        <f t="shared" si="10"/>
        <v>2</v>
      </c>
      <c r="H247" s="1">
        <f t="shared" si="10"/>
        <v>0</v>
      </c>
      <c r="I247" s="110">
        <f t="shared" si="11"/>
        <v>2</v>
      </c>
      <c r="J247" s="1">
        <f t="shared" si="12"/>
        <v>4</v>
      </c>
    </row>
    <row r="248" spans="1:10">
      <c r="A248" s="1">
        <v>246</v>
      </c>
      <c r="B248" s="1" t="s">
        <v>34</v>
      </c>
      <c r="C248" s="1" t="s">
        <v>34</v>
      </c>
      <c r="E248" s="1">
        <v>246</v>
      </c>
      <c r="F248" s="1">
        <f t="shared" si="10"/>
        <v>0</v>
      </c>
      <c r="G248" s="1">
        <f t="shared" si="10"/>
        <v>2</v>
      </c>
      <c r="H248" s="1">
        <f t="shared" si="10"/>
        <v>0</v>
      </c>
      <c r="I248" s="110">
        <f t="shared" si="11"/>
        <v>2</v>
      </c>
      <c r="J248" s="1">
        <f t="shared" si="12"/>
        <v>4</v>
      </c>
    </row>
    <row r="249" spans="1:10">
      <c r="A249" s="1">
        <v>247</v>
      </c>
      <c r="B249" s="1" t="s">
        <v>34</v>
      </c>
      <c r="C249" s="1" t="s">
        <v>34</v>
      </c>
      <c r="E249" s="1">
        <v>247</v>
      </c>
      <c r="F249" s="1">
        <f t="shared" si="10"/>
        <v>0</v>
      </c>
      <c r="G249" s="1">
        <f t="shared" si="10"/>
        <v>2</v>
      </c>
      <c r="H249" s="1">
        <f t="shared" si="10"/>
        <v>0</v>
      </c>
      <c r="I249" s="110">
        <f t="shared" si="11"/>
        <v>2</v>
      </c>
      <c r="J249" s="1">
        <f t="shared" si="12"/>
        <v>4</v>
      </c>
    </row>
    <row r="250" spans="1:10">
      <c r="A250" s="1">
        <v>248</v>
      </c>
      <c r="B250" s="1" t="s">
        <v>202</v>
      </c>
      <c r="C250" s="1" t="s">
        <v>202</v>
      </c>
      <c r="E250" s="1">
        <v>248</v>
      </c>
      <c r="F250" s="1">
        <f t="shared" si="10"/>
        <v>0</v>
      </c>
      <c r="G250" s="1">
        <f t="shared" si="10"/>
        <v>0</v>
      </c>
      <c r="H250" s="1">
        <f t="shared" si="10"/>
        <v>2</v>
      </c>
      <c r="I250" s="110">
        <f t="shared" si="11"/>
        <v>2</v>
      </c>
      <c r="J250" s="1">
        <f t="shared" si="12"/>
        <v>4</v>
      </c>
    </row>
    <row r="251" spans="1:10">
      <c r="A251" s="1">
        <v>249</v>
      </c>
      <c r="B251" s="1" t="s">
        <v>34</v>
      </c>
      <c r="C251" s="1" t="s">
        <v>34</v>
      </c>
      <c r="E251" s="1">
        <v>249</v>
      </c>
      <c r="F251" s="1">
        <f t="shared" si="10"/>
        <v>0</v>
      </c>
      <c r="G251" s="1">
        <f t="shared" si="10"/>
        <v>2</v>
      </c>
      <c r="H251" s="1">
        <f t="shared" si="10"/>
        <v>0</v>
      </c>
      <c r="I251" s="110">
        <f t="shared" si="11"/>
        <v>2</v>
      </c>
      <c r="J251" s="1">
        <f t="shared" si="12"/>
        <v>4</v>
      </c>
    </row>
    <row r="252" spans="1:10">
      <c r="A252" s="1">
        <v>250</v>
      </c>
      <c r="B252" s="1" t="s">
        <v>40</v>
      </c>
      <c r="C252" s="1" t="s">
        <v>202</v>
      </c>
      <c r="E252" s="1">
        <v>250</v>
      </c>
      <c r="F252" s="1">
        <f t="shared" si="10"/>
        <v>1</v>
      </c>
      <c r="G252" s="1">
        <f t="shared" si="10"/>
        <v>0</v>
      </c>
      <c r="H252" s="1">
        <f t="shared" si="10"/>
        <v>1</v>
      </c>
      <c r="I252" s="110">
        <f t="shared" si="11"/>
        <v>2</v>
      </c>
      <c r="J252" s="1">
        <f t="shared" si="12"/>
        <v>2</v>
      </c>
    </row>
    <row r="253" spans="1:10">
      <c r="A253" s="1">
        <v>251</v>
      </c>
      <c r="B253" s="1" t="s">
        <v>34</v>
      </c>
      <c r="C253" s="1" t="s">
        <v>34</v>
      </c>
      <c r="E253" s="1">
        <v>251</v>
      </c>
      <c r="F253" s="1">
        <f t="shared" si="10"/>
        <v>0</v>
      </c>
      <c r="G253" s="1">
        <f t="shared" si="10"/>
        <v>2</v>
      </c>
      <c r="H253" s="1">
        <f t="shared" si="10"/>
        <v>0</v>
      </c>
      <c r="I253" s="110">
        <f t="shared" si="11"/>
        <v>2</v>
      </c>
      <c r="J253" s="1">
        <f t="shared" si="12"/>
        <v>4</v>
      </c>
    </row>
    <row r="254" spans="1:10">
      <c r="A254" s="1">
        <v>252</v>
      </c>
      <c r="B254" s="1" t="s">
        <v>34</v>
      </c>
      <c r="C254" s="1" t="s">
        <v>34</v>
      </c>
      <c r="E254" s="1">
        <v>252</v>
      </c>
      <c r="F254" s="1">
        <f t="shared" si="10"/>
        <v>0</v>
      </c>
      <c r="G254" s="1">
        <f t="shared" si="10"/>
        <v>2</v>
      </c>
      <c r="H254" s="1">
        <f t="shared" si="10"/>
        <v>0</v>
      </c>
      <c r="I254" s="110">
        <f t="shared" si="11"/>
        <v>2</v>
      </c>
      <c r="J254" s="1">
        <f t="shared" si="12"/>
        <v>4</v>
      </c>
    </row>
    <row r="255" spans="1:10">
      <c r="A255" s="1">
        <v>253</v>
      </c>
      <c r="B255" s="1" t="s">
        <v>40</v>
      </c>
      <c r="C255" s="1" t="s">
        <v>40</v>
      </c>
      <c r="E255" s="1">
        <v>253</v>
      </c>
      <c r="F255" s="1">
        <f t="shared" si="10"/>
        <v>2</v>
      </c>
      <c r="G255" s="1">
        <f t="shared" si="10"/>
        <v>0</v>
      </c>
      <c r="H255" s="1">
        <f t="shared" si="10"/>
        <v>0</v>
      </c>
      <c r="I255" s="110">
        <f t="shared" si="11"/>
        <v>2</v>
      </c>
      <c r="J255" s="1">
        <f t="shared" si="12"/>
        <v>4</v>
      </c>
    </row>
    <row r="256" spans="1:10">
      <c r="A256" s="1">
        <v>254</v>
      </c>
      <c r="B256" s="1" t="s">
        <v>34</v>
      </c>
      <c r="C256" s="1" t="s">
        <v>34</v>
      </c>
      <c r="E256" s="1">
        <v>254</v>
      </c>
      <c r="F256" s="1">
        <f t="shared" si="10"/>
        <v>0</v>
      </c>
      <c r="G256" s="1">
        <f t="shared" si="10"/>
        <v>2</v>
      </c>
      <c r="H256" s="1">
        <f t="shared" si="10"/>
        <v>0</v>
      </c>
      <c r="I256" s="110">
        <f t="shared" si="11"/>
        <v>2</v>
      </c>
      <c r="J256" s="1">
        <f t="shared" si="12"/>
        <v>4</v>
      </c>
    </row>
    <row r="257" spans="1:10">
      <c r="A257" s="1">
        <v>255</v>
      </c>
      <c r="B257" s="1" t="s">
        <v>34</v>
      </c>
      <c r="C257" s="1" t="s">
        <v>34</v>
      </c>
      <c r="E257" s="1">
        <v>255</v>
      </c>
      <c r="F257" s="1">
        <f t="shared" si="10"/>
        <v>0</v>
      </c>
      <c r="G257" s="1">
        <f t="shared" si="10"/>
        <v>2</v>
      </c>
      <c r="H257" s="1">
        <f t="shared" si="10"/>
        <v>0</v>
      </c>
      <c r="I257" s="110">
        <f t="shared" si="11"/>
        <v>2</v>
      </c>
      <c r="J257" s="1">
        <f t="shared" si="12"/>
        <v>4</v>
      </c>
    </row>
    <row r="258" spans="1:10">
      <c r="A258" s="1">
        <v>256</v>
      </c>
      <c r="B258" s="1" t="s">
        <v>202</v>
      </c>
      <c r="C258" s="1" t="s">
        <v>202</v>
      </c>
      <c r="E258" s="1">
        <v>256</v>
      </c>
      <c r="F258" s="1">
        <f t="shared" si="10"/>
        <v>0</v>
      </c>
      <c r="G258" s="1">
        <f t="shared" si="10"/>
        <v>0</v>
      </c>
      <c r="H258" s="1">
        <f t="shared" si="10"/>
        <v>2</v>
      </c>
      <c r="I258" s="110">
        <f t="shared" si="11"/>
        <v>2</v>
      </c>
      <c r="J258" s="1">
        <f t="shared" si="12"/>
        <v>4</v>
      </c>
    </row>
    <row r="259" spans="1:10">
      <c r="A259" s="1">
        <v>257</v>
      </c>
      <c r="B259" s="1" t="s">
        <v>34</v>
      </c>
      <c r="C259" s="1" t="s">
        <v>34</v>
      </c>
      <c r="E259" s="1">
        <v>257</v>
      </c>
      <c r="F259" s="1">
        <f t="shared" si="10"/>
        <v>0</v>
      </c>
      <c r="G259" s="1">
        <f t="shared" si="10"/>
        <v>2</v>
      </c>
      <c r="H259" s="1">
        <f t="shared" si="10"/>
        <v>0</v>
      </c>
      <c r="I259" s="110">
        <f t="shared" si="11"/>
        <v>2</v>
      </c>
      <c r="J259" s="1">
        <f t="shared" si="12"/>
        <v>4</v>
      </c>
    </row>
    <row r="260" spans="1:10">
      <c r="A260" s="1">
        <v>258</v>
      </c>
      <c r="B260" s="1" t="s">
        <v>40</v>
      </c>
      <c r="C260" s="1" t="s">
        <v>40</v>
      </c>
      <c r="E260" s="1">
        <v>258</v>
      </c>
      <c r="F260" s="1">
        <f t="shared" ref="F260:H323" si="13">COUNTIF($B260:$C260,F$2)</f>
        <v>2</v>
      </c>
      <c r="G260" s="1">
        <f t="shared" si="13"/>
        <v>0</v>
      </c>
      <c r="H260" s="1">
        <f t="shared" si="13"/>
        <v>0</v>
      </c>
      <c r="I260" s="110">
        <f t="shared" ref="I260:I323" si="14">SUM(F260:H260)</f>
        <v>2</v>
      </c>
      <c r="J260" s="1">
        <f t="shared" ref="J260:J323" si="15">F260^2+G260^2+H260^2</f>
        <v>4</v>
      </c>
    </row>
    <row r="261" spans="1:10">
      <c r="A261" s="1">
        <v>259</v>
      </c>
      <c r="B261" s="1" t="s">
        <v>34</v>
      </c>
      <c r="C261" s="1" t="s">
        <v>34</v>
      </c>
      <c r="E261" s="1">
        <v>259</v>
      </c>
      <c r="F261" s="1">
        <f t="shared" si="13"/>
        <v>0</v>
      </c>
      <c r="G261" s="1">
        <f t="shared" si="13"/>
        <v>2</v>
      </c>
      <c r="H261" s="1">
        <f t="shared" si="13"/>
        <v>0</v>
      </c>
      <c r="I261" s="110">
        <f t="shared" si="14"/>
        <v>2</v>
      </c>
      <c r="J261" s="1">
        <f t="shared" si="15"/>
        <v>4</v>
      </c>
    </row>
    <row r="262" spans="1:10">
      <c r="A262" s="1">
        <v>260</v>
      </c>
      <c r="B262" s="1" t="s">
        <v>34</v>
      </c>
      <c r="C262" s="1" t="s">
        <v>34</v>
      </c>
      <c r="E262" s="1">
        <v>260</v>
      </c>
      <c r="F262" s="1">
        <f t="shared" si="13"/>
        <v>0</v>
      </c>
      <c r="G262" s="1">
        <f t="shared" si="13"/>
        <v>2</v>
      </c>
      <c r="H262" s="1">
        <f t="shared" si="13"/>
        <v>0</v>
      </c>
      <c r="I262" s="110">
        <f t="shared" si="14"/>
        <v>2</v>
      </c>
      <c r="J262" s="1">
        <f t="shared" si="15"/>
        <v>4</v>
      </c>
    </row>
    <row r="263" spans="1:10">
      <c r="A263" s="1">
        <v>261</v>
      </c>
      <c r="B263" s="1" t="s">
        <v>202</v>
      </c>
      <c r="C263" s="1" t="s">
        <v>202</v>
      </c>
      <c r="E263" s="1">
        <v>261</v>
      </c>
      <c r="F263" s="1">
        <f t="shared" si="13"/>
        <v>0</v>
      </c>
      <c r="G263" s="1">
        <f t="shared" si="13"/>
        <v>0</v>
      </c>
      <c r="H263" s="1">
        <f t="shared" si="13"/>
        <v>2</v>
      </c>
      <c r="I263" s="110">
        <f t="shared" si="14"/>
        <v>2</v>
      </c>
      <c r="J263" s="1">
        <f t="shared" si="15"/>
        <v>4</v>
      </c>
    </row>
    <row r="264" spans="1:10">
      <c r="A264" s="1">
        <v>262</v>
      </c>
      <c r="B264" s="1" t="s">
        <v>40</v>
      </c>
      <c r="C264" s="1" t="s">
        <v>40</v>
      </c>
      <c r="E264" s="1">
        <v>262</v>
      </c>
      <c r="F264" s="1">
        <f t="shared" si="13"/>
        <v>2</v>
      </c>
      <c r="G264" s="1">
        <f t="shared" si="13"/>
        <v>0</v>
      </c>
      <c r="H264" s="1">
        <f t="shared" si="13"/>
        <v>0</v>
      </c>
      <c r="I264" s="110">
        <f t="shared" si="14"/>
        <v>2</v>
      </c>
      <c r="J264" s="1">
        <f t="shared" si="15"/>
        <v>4</v>
      </c>
    </row>
    <row r="265" spans="1:10">
      <c r="A265" s="1">
        <v>263</v>
      </c>
      <c r="B265" s="1" t="s">
        <v>202</v>
      </c>
      <c r="C265" s="1" t="s">
        <v>202</v>
      </c>
      <c r="E265" s="1">
        <v>263</v>
      </c>
      <c r="F265" s="1">
        <f t="shared" si="13"/>
        <v>0</v>
      </c>
      <c r="G265" s="1">
        <f t="shared" si="13"/>
        <v>0</v>
      </c>
      <c r="H265" s="1">
        <f t="shared" si="13"/>
        <v>2</v>
      </c>
      <c r="I265" s="110">
        <f t="shared" si="14"/>
        <v>2</v>
      </c>
      <c r="J265" s="1">
        <f t="shared" si="15"/>
        <v>4</v>
      </c>
    </row>
    <row r="266" spans="1:10">
      <c r="A266" s="1">
        <v>264</v>
      </c>
      <c r="B266" s="1" t="s">
        <v>34</v>
      </c>
      <c r="C266" s="1" t="s">
        <v>34</v>
      </c>
      <c r="E266" s="1">
        <v>264</v>
      </c>
      <c r="F266" s="1">
        <f t="shared" si="13"/>
        <v>0</v>
      </c>
      <c r="G266" s="1">
        <f t="shared" si="13"/>
        <v>2</v>
      </c>
      <c r="H266" s="1">
        <f t="shared" si="13"/>
        <v>0</v>
      </c>
      <c r="I266" s="110">
        <f t="shared" si="14"/>
        <v>2</v>
      </c>
      <c r="J266" s="1">
        <f t="shared" si="15"/>
        <v>4</v>
      </c>
    </row>
    <row r="267" spans="1:10">
      <c r="A267" s="1">
        <v>265</v>
      </c>
      <c r="B267" s="1" t="s">
        <v>34</v>
      </c>
      <c r="C267" s="1" t="s">
        <v>34</v>
      </c>
      <c r="E267" s="1">
        <v>265</v>
      </c>
      <c r="F267" s="1">
        <f t="shared" si="13"/>
        <v>0</v>
      </c>
      <c r="G267" s="1">
        <f t="shared" si="13"/>
        <v>2</v>
      </c>
      <c r="H267" s="1">
        <f t="shared" si="13"/>
        <v>0</v>
      </c>
      <c r="I267" s="110">
        <f t="shared" si="14"/>
        <v>2</v>
      </c>
      <c r="J267" s="1">
        <f t="shared" si="15"/>
        <v>4</v>
      </c>
    </row>
    <row r="268" spans="1:10">
      <c r="A268" s="1">
        <v>266</v>
      </c>
      <c r="B268" s="1" t="s">
        <v>202</v>
      </c>
      <c r="C268" s="1" t="s">
        <v>202</v>
      </c>
      <c r="E268" s="1">
        <v>266</v>
      </c>
      <c r="F268" s="1">
        <f t="shared" si="13"/>
        <v>0</v>
      </c>
      <c r="G268" s="1">
        <f t="shared" si="13"/>
        <v>0</v>
      </c>
      <c r="H268" s="1">
        <f t="shared" si="13"/>
        <v>2</v>
      </c>
      <c r="I268" s="110">
        <f t="shared" si="14"/>
        <v>2</v>
      </c>
      <c r="J268" s="1">
        <f t="shared" si="15"/>
        <v>4</v>
      </c>
    </row>
    <row r="269" spans="1:10">
      <c r="A269" s="1">
        <v>267</v>
      </c>
      <c r="B269" s="1" t="s">
        <v>34</v>
      </c>
      <c r="C269" s="1" t="s">
        <v>34</v>
      </c>
      <c r="E269" s="1">
        <v>267</v>
      </c>
      <c r="F269" s="1">
        <f t="shared" si="13"/>
        <v>0</v>
      </c>
      <c r="G269" s="1">
        <f t="shared" si="13"/>
        <v>2</v>
      </c>
      <c r="H269" s="1">
        <f t="shared" si="13"/>
        <v>0</v>
      </c>
      <c r="I269" s="110">
        <f t="shared" si="14"/>
        <v>2</v>
      </c>
      <c r="J269" s="1">
        <f t="shared" si="15"/>
        <v>4</v>
      </c>
    </row>
    <row r="270" spans="1:10">
      <c r="A270" s="1">
        <v>268</v>
      </c>
      <c r="B270" s="1" t="s">
        <v>202</v>
      </c>
      <c r="C270" s="1" t="s">
        <v>202</v>
      </c>
      <c r="E270" s="1">
        <v>268</v>
      </c>
      <c r="F270" s="1">
        <f t="shared" si="13"/>
        <v>0</v>
      </c>
      <c r="G270" s="1">
        <f t="shared" si="13"/>
        <v>0</v>
      </c>
      <c r="H270" s="1">
        <f t="shared" si="13"/>
        <v>2</v>
      </c>
      <c r="I270" s="110">
        <f t="shared" si="14"/>
        <v>2</v>
      </c>
      <c r="J270" s="1">
        <f t="shared" si="15"/>
        <v>4</v>
      </c>
    </row>
    <row r="271" spans="1:10">
      <c r="A271" s="1">
        <v>269</v>
      </c>
      <c r="B271" s="1" t="s">
        <v>202</v>
      </c>
      <c r="C271" s="1" t="s">
        <v>202</v>
      </c>
      <c r="E271" s="1">
        <v>269</v>
      </c>
      <c r="F271" s="1">
        <f t="shared" si="13"/>
        <v>0</v>
      </c>
      <c r="G271" s="1">
        <f t="shared" si="13"/>
        <v>0</v>
      </c>
      <c r="H271" s="1">
        <f t="shared" si="13"/>
        <v>2</v>
      </c>
      <c r="I271" s="110">
        <f t="shared" si="14"/>
        <v>2</v>
      </c>
      <c r="J271" s="1">
        <f t="shared" si="15"/>
        <v>4</v>
      </c>
    </row>
    <row r="272" spans="1:10">
      <c r="A272" s="1">
        <v>270</v>
      </c>
      <c r="B272" s="1" t="s">
        <v>34</v>
      </c>
      <c r="C272" s="1" t="s">
        <v>34</v>
      </c>
      <c r="E272" s="1">
        <v>270</v>
      </c>
      <c r="F272" s="1">
        <f t="shared" si="13"/>
        <v>0</v>
      </c>
      <c r="G272" s="1">
        <f t="shared" si="13"/>
        <v>2</v>
      </c>
      <c r="H272" s="1">
        <f t="shared" si="13"/>
        <v>0</v>
      </c>
      <c r="I272" s="110">
        <f t="shared" si="14"/>
        <v>2</v>
      </c>
      <c r="J272" s="1">
        <f t="shared" si="15"/>
        <v>4</v>
      </c>
    </row>
    <row r="273" spans="1:10">
      <c r="A273" s="1">
        <v>271</v>
      </c>
      <c r="B273" s="1" t="s">
        <v>34</v>
      </c>
      <c r="C273" s="1" t="s">
        <v>34</v>
      </c>
      <c r="E273" s="1">
        <v>271</v>
      </c>
      <c r="F273" s="1">
        <f t="shared" si="13"/>
        <v>0</v>
      </c>
      <c r="G273" s="1">
        <f t="shared" si="13"/>
        <v>2</v>
      </c>
      <c r="H273" s="1">
        <f t="shared" si="13"/>
        <v>0</v>
      </c>
      <c r="I273" s="110">
        <f t="shared" si="14"/>
        <v>2</v>
      </c>
      <c r="J273" s="1">
        <f t="shared" si="15"/>
        <v>4</v>
      </c>
    </row>
    <row r="274" spans="1:10">
      <c r="A274" s="1">
        <v>272</v>
      </c>
      <c r="B274" s="1" t="s">
        <v>34</v>
      </c>
      <c r="C274" s="1" t="s">
        <v>34</v>
      </c>
      <c r="E274" s="1">
        <v>272</v>
      </c>
      <c r="F274" s="1">
        <f t="shared" si="13"/>
        <v>0</v>
      </c>
      <c r="G274" s="1">
        <f t="shared" si="13"/>
        <v>2</v>
      </c>
      <c r="H274" s="1">
        <f t="shared" si="13"/>
        <v>0</v>
      </c>
      <c r="I274" s="110">
        <f t="shared" si="14"/>
        <v>2</v>
      </c>
      <c r="J274" s="1">
        <f t="shared" si="15"/>
        <v>4</v>
      </c>
    </row>
    <row r="275" spans="1:10">
      <c r="A275" s="1">
        <v>273</v>
      </c>
      <c r="B275" s="1" t="s">
        <v>40</v>
      </c>
      <c r="C275" s="1" t="s">
        <v>40</v>
      </c>
      <c r="E275" s="1">
        <v>273</v>
      </c>
      <c r="F275" s="1">
        <f t="shared" si="13"/>
        <v>2</v>
      </c>
      <c r="G275" s="1">
        <f t="shared" si="13"/>
        <v>0</v>
      </c>
      <c r="H275" s="1">
        <f t="shared" si="13"/>
        <v>0</v>
      </c>
      <c r="I275" s="110">
        <f t="shared" si="14"/>
        <v>2</v>
      </c>
      <c r="J275" s="1">
        <f t="shared" si="15"/>
        <v>4</v>
      </c>
    </row>
    <row r="276" spans="1:10">
      <c r="A276" s="1">
        <v>274</v>
      </c>
      <c r="B276" s="1" t="s">
        <v>202</v>
      </c>
      <c r="C276" s="1" t="s">
        <v>202</v>
      </c>
      <c r="E276" s="1">
        <v>274</v>
      </c>
      <c r="F276" s="1">
        <f t="shared" si="13"/>
        <v>0</v>
      </c>
      <c r="G276" s="1">
        <f t="shared" si="13"/>
        <v>0</v>
      </c>
      <c r="H276" s="1">
        <f t="shared" si="13"/>
        <v>2</v>
      </c>
      <c r="I276" s="110">
        <f t="shared" si="14"/>
        <v>2</v>
      </c>
      <c r="J276" s="1">
        <f t="shared" si="15"/>
        <v>4</v>
      </c>
    </row>
    <row r="277" spans="1:10">
      <c r="A277" s="1">
        <v>275</v>
      </c>
      <c r="B277" s="1" t="s">
        <v>40</v>
      </c>
      <c r="C277" s="1" t="s">
        <v>40</v>
      </c>
      <c r="E277" s="1">
        <v>275</v>
      </c>
      <c r="F277" s="1">
        <f t="shared" si="13"/>
        <v>2</v>
      </c>
      <c r="G277" s="1">
        <f t="shared" si="13"/>
        <v>0</v>
      </c>
      <c r="H277" s="1">
        <f t="shared" si="13"/>
        <v>0</v>
      </c>
      <c r="I277" s="110">
        <f t="shared" si="14"/>
        <v>2</v>
      </c>
      <c r="J277" s="1">
        <f t="shared" si="15"/>
        <v>4</v>
      </c>
    </row>
    <row r="278" spans="1:10">
      <c r="A278" s="1">
        <v>276</v>
      </c>
      <c r="B278" s="1" t="s">
        <v>34</v>
      </c>
      <c r="C278" s="1" t="s">
        <v>34</v>
      </c>
      <c r="E278" s="1">
        <v>276</v>
      </c>
      <c r="F278" s="1">
        <f t="shared" si="13"/>
        <v>0</v>
      </c>
      <c r="G278" s="1">
        <f t="shared" si="13"/>
        <v>2</v>
      </c>
      <c r="H278" s="1">
        <f t="shared" si="13"/>
        <v>0</v>
      </c>
      <c r="I278" s="110">
        <f t="shared" si="14"/>
        <v>2</v>
      </c>
      <c r="J278" s="1">
        <f t="shared" si="15"/>
        <v>4</v>
      </c>
    </row>
    <row r="279" spans="1:10">
      <c r="A279" s="1">
        <v>277</v>
      </c>
      <c r="B279" s="1" t="s">
        <v>34</v>
      </c>
      <c r="C279" s="1" t="s">
        <v>34</v>
      </c>
      <c r="E279" s="1">
        <v>277</v>
      </c>
      <c r="F279" s="1">
        <f t="shared" si="13"/>
        <v>0</v>
      </c>
      <c r="G279" s="1">
        <f t="shared" si="13"/>
        <v>2</v>
      </c>
      <c r="H279" s="1">
        <f t="shared" si="13"/>
        <v>0</v>
      </c>
      <c r="I279" s="110">
        <f t="shared" si="14"/>
        <v>2</v>
      </c>
      <c r="J279" s="1">
        <f t="shared" si="15"/>
        <v>4</v>
      </c>
    </row>
    <row r="280" spans="1:10">
      <c r="A280" s="1">
        <v>278</v>
      </c>
      <c r="B280" s="1" t="s">
        <v>34</v>
      </c>
      <c r="C280" s="1" t="s">
        <v>34</v>
      </c>
      <c r="E280" s="1">
        <v>278</v>
      </c>
      <c r="F280" s="1">
        <f t="shared" si="13"/>
        <v>0</v>
      </c>
      <c r="G280" s="1">
        <f t="shared" si="13"/>
        <v>2</v>
      </c>
      <c r="H280" s="1">
        <f t="shared" si="13"/>
        <v>0</v>
      </c>
      <c r="I280" s="110">
        <f t="shared" si="14"/>
        <v>2</v>
      </c>
      <c r="J280" s="1">
        <f t="shared" si="15"/>
        <v>4</v>
      </c>
    </row>
    <row r="281" spans="1:10">
      <c r="A281" s="1">
        <v>279</v>
      </c>
      <c r="B281" s="1" t="s">
        <v>34</v>
      </c>
      <c r="C281" s="1" t="s">
        <v>34</v>
      </c>
      <c r="E281" s="1">
        <v>279</v>
      </c>
      <c r="F281" s="1">
        <f t="shared" si="13"/>
        <v>0</v>
      </c>
      <c r="G281" s="1">
        <f t="shared" si="13"/>
        <v>2</v>
      </c>
      <c r="H281" s="1">
        <f t="shared" si="13"/>
        <v>0</v>
      </c>
      <c r="I281" s="110">
        <f t="shared" si="14"/>
        <v>2</v>
      </c>
      <c r="J281" s="1">
        <f t="shared" si="15"/>
        <v>4</v>
      </c>
    </row>
    <row r="282" spans="1:10">
      <c r="A282" s="1">
        <v>280</v>
      </c>
      <c r="B282" s="1" t="s">
        <v>34</v>
      </c>
      <c r="C282" s="1" t="s">
        <v>34</v>
      </c>
      <c r="E282" s="1">
        <v>280</v>
      </c>
      <c r="F282" s="1">
        <f t="shared" si="13"/>
        <v>0</v>
      </c>
      <c r="G282" s="1">
        <f t="shared" si="13"/>
        <v>2</v>
      </c>
      <c r="H282" s="1">
        <f t="shared" si="13"/>
        <v>0</v>
      </c>
      <c r="I282" s="110">
        <f t="shared" si="14"/>
        <v>2</v>
      </c>
      <c r="J282" s="1">
        <f t="shared" si="15"/>
        <v>4</v>
      </c>
    </row>
    <row r="283" spans="1:10">
      <c r="A283" s="1">
        <v>281</v>
      </c>
      <c r="B283" s="1" t="s">
        <v>34</v>
      </c>
      <c r="C283" s="1" t="s">
        <v>34</v>
      </c>
      <c r="E283" s="1">
        <v>281</v>
      </c>
      <c r="F283" s="1">
        <f t="shared" si="13"/>
        <v>0</v>
      </c>
      <c r="G283" s="1">
        <f t="shared" si="13"/>
        <v>2</v>
      </c>
      <c r="H283" s="1">
        <f t="shared" si="13"/>
        <v>0</v>
      </c>
      <c r="I283" s="110">
        <f t="shared" si="14"/>
        <v>2</v>
      </c>
      <c r="J283" s="1">
        <f t="shared" si="15"/>
        <v>4</v>
      </c>
    </row>
    <row r="284" spans="1:10">
      <c r="A284" s="1">
        <v>282</v>
      </c>
      <c r="B284" s="1" t="s">
        <v>34</v>
      </c>
      <c r="C284" s="1" t="s">
        <v>34</v>
      </c>
      <c r="E284" s="1">
        <v>282</v>
      </c>
      <c r="F284" s="1">
        <f t="shared" si="13"/>
        <v>0</v>
      </c>
      <c r="G284" s="1">
        <f t="shared" si="13"/>
        <v>2</v>
      </c>
      <c r="H284" s="1">
        <f t="shared" si="13"/>
        <v>0</v>
      </c>
      <c r="I284" s="110">
        <f t="shared" si="14"/>
        <v>2</v>
      </c>
      <c r="J284" s="1">
        <f t="shared" si="15"/>
        <v>4</v>
      </c>
    </row>
    <row r="285" spans="1:10">
      <c r="A285" s="1">
        <v>283</v>
      </c>
      <c r="B285" s="1" t="s">
        <v>34</v>
      </c>
      <c r="C285" s="1" t="s">
        <v>34</v>
      </c>
      <c r="E285" s="1">
        <v>283</v>
      </c>
      <c r="F285" s="1">
        <f t="shared" si="13"/>
        <v>0</v>
      </c>
      <c r="G285" s="1">
        <f t="shared" si="13"/>
        <v>2</v>
      </c>
      <c r="H285" s="1">
        <f t="shared" si="13"/>
        <v>0</v>
      </c>
      <c r="I285" s="110">
        <f t="shared" si="14"/>
        <v>2</v>
      </c>
      <c r="J285" s="1">
        <f t="shared" si="15"/>
        <v>4</v>
      </c>
    </row>
    <row r="286" spans="1:10">
      <c r="A286" s="1">
        <v>284</v>
      </c>
      <c r="B286" s="1" t="s">
        <v>34</v>
      </c>
      <c r="C286" s="1" t="s">
        <v>34</v>
      </c>
      <c r="E286" s="1">
        <v>284</v>
      </c>
      <c r="F286" s="1">
        <f t="shared" si="13"/>
        <v>0</v>
      </c>
      <c r="G286" s="1">
        <f t="shared" si="13"/>
        <v>2</v>
      </c>
      <c r="H286" s="1">
        <f t="shared" si="13"/>
        <v>0</v>
      </c>
      <c r="I286" s="110">
        <f t="shared" si="14"/>
        <v>2</v>
      </c>
      <c r="J286" s="1">
        <f t="shared" si="15"/>
        <v>4</v>
      </c>
    </row>
    <row r="287" spans="1:10">
      <c r="A287" s="1">
        <v>285</v>
      </c>
      <c r="B287" s="1" t="s">
        <v>202</v>
      </c>
      <c r="C287" s="1" t="s">
        <v>40</v>
      </c>
      <c r="E287" s="1">
        <v>285</v>
      </c>
      <c r="F287" s="1">
        <f t="shared" si="13"/>
        <v>1</v>
      </c>
      <c r="G287" s="1">
        <f t="shared" si="13"/>
        <v>0</v>
      </c>
      <c r="H287" s="1">
        <f t="shared" si="13"/>
        <v>1</v>
      </c>
      <c r="I287" s="110">
        <f t="shared" si="14"/>
        <v>2</v>
      </c>
      <c r="J287" s="1">
        <f t="shared" si="15"/>
        <v>2</v>
      </c>
    </row>
    <row r="288" spans="1:10">
      <c r="A288" s="1">
        <v>286</v>
      </c>
      <c r="B288" s="1" t="s">
        <v>40</v>
      </c>
      <c r="C288" s="1" t="s">
        <v>40</v>
      </c>
      <c r="E288" s="1">
        <v>286</v>
      </c>
      <c r="F288" s="1">
        <f t="shared" si="13"/>
        <v>2</v>
      </c>
      <c r="G288" s="1">
        <f t="shared" si="13"/>
        <v>0</v>
      </c>
      <c r="H288" s="1">
        <f t="shared" si="13"/>
        <v>0</v>
      </c>
      <c r="I288" s="110">
        <f t="shared" si="14"/>
        <v>2</v>
      </c>
      <c r="J288" s="1">
        <f t="shared" si="15"/>
        <v>4</v>
      </c>
    </row>
    <row r="289" spans="1:10">
      <c r="A289" s="1">
        <v>287</v>
      </c>
      <c r="B289" s="1" t="s">
        <v>202</v>
      </c>
      <c r="C289" s="1" t="s">
        <v>40</v>
      </c>
      <c r="E289" s="1">
        <v>287</v>
      </c>
      <c r="F289" s="1">
        <f t="shared" si="13"/>
        <v>1</v>
      </c>
      <c r="G289" s="1">
        <f t="shared" si="13"/>
        <v>0</v>
      </c>
      <c r="H289" s="1">
        <f t="shared" si="13"/>
        <v>1</v>
      </c>
      <c r="I289" s="110">
        <f t="shared" si="14"/>
        <v>2</v>
      </c>
      <c r="J289" s="1">
        <f t="shared" si="15"/>
        <v>2</v>
      </c>
    </row>
    <row r="290" spans="1:10">
      <c r="A290" s="1">
        <v>288</v>
      </c>
      <c r="B290" s="1" t="s">
        <v>202</v>
      </c>
      <c r="C290" s="1" t="s">
        <v>202</v>
      </c>
      <c r="E290" s="1">
        <v>288</v>
      </c>
      <c r="F290" s="1">
        <f t="shared" si="13"/>
        <v>0</v>
      </c>
      <c r="G290" s="1">
        <f t="shared" si="13"/>
        <v>0</v>
      </c>
      <c r="H290" s="1">
        <f t="shared" si="13"/>
        <v>2</v>
      </c>
      <c r="I290" s="110">
        <f t="shared" si="14"/>
        <v>2</v>
      </c>
      <c r="J290" s="1">
        <f t="shared" si="15"/>
        <v>4</v>
      </c>
    </row>
    <row r="291" spans="1:10">
      <c r="A291" s="1">
        <v>289</v>
      </c>
      <c r="B291" s="1" t="s">
        <v>34</v>
      </c>
      <c r="C291" s="1" t="s">
        <v>34</v>
      </c>
      <c r="E291" s="1">
        <v>289</v>
      </c>
      <c r="F291" s="1">
        <f t="shared" si="13"/>
        <v>0</v>
      </c>
      <c r="G291" s="1">
        <f t="shared" si="13"/>
        <v>2</v>
      </c>
      <c r="H291" s="1">
        <f t="shared" si="13"/>
        <v>0</v>
      </c>
      <c r="I291" s="110">
        <f t="shared" si="14"/>
        <v>2</v>
      </c>
      <c r="J291" s="1">
        <f t="shared" si="15"/>
        <v>4</v>
      </c>
    </row>
    <row r="292" spans="1:10">
      <c r="A292" s="1">
        <v>290</v>
      </c>
      <c r="B292" s="1" t="s">
        <v>40</v>
      </c>
      <c r="C292" s="1" t="s">
        <v>40</v>
      </c>
      <c r="E292" s="1">
        <v>290</v>
      </c>
      <c r="F292" s="1">
        <f t="shared" si="13"/>
        <v>2</v>
      </c>
      <c r="G292" s="1">
        <f t="shared" si="13"/>
        <v>0</v>
      </c>
      <c r="H292" s="1">
        <f t="shared" si="13"/>
        <v>0</v>
      </c>
      <c r="I292" s="110">
        <f t="shared" si="14"/>
        <v>2</v>
      </c>
      <c r="J292" s="1">
        <f t="shared" si="15"/>
        <v>4</v>
      </c>
    </row>
    <row r="293" spans="1:10">
      <c r="A293" s="1">
        <v>291</v>
      </c>
      <c r="B293" s="1" t="s">
        <v>34</v>
      </c>
      <c r="C293" s="1" t="s">
        <v>34</v>
      </c>
      <c r="E293" s="1">
        <v>291</v>
      </c>
      <c r="F293" s="1">
        <f t="shared" si="13"/>
        <v>0</v>
      </c>
      <c r="G293" s="1">
        <f t="shared" si="13"/>
        <v>2</v>
      </c>
      <c r="H293" s="1">
        <f t="shared" si="13"/>
        <v>0</v>
      </c>
      <c r="I293" s="110">
        <f t="shared" si="14"/>
        <v>2</v>
      </c>
      <c r="J293" s="1">
        <f t="shared" si="15"/>
        <v>4</v>
      </c>
    </row>
    <row r="294" spans="1:10">
      <c r="A294" s="1">
        <v>292</v>
      </c>
      <c r="B294" s="1" t="s">
        <v>202</v>
      </c>
      <c r="C294" s="1" t="s">
        <v>202</v>
      </c>
      <c r="E294" s="1">
        <v>292</v>
      </c>
      <c r="F294" s="1">
        <f t="shared" si="13"/>
        <v>0</v>
      </c>
      <c r="G294" s="1">
        <f t="shared" si="13"/>
        <v>0</v>
      </c>
      <c r="H294" s="1">
        <f t="shared" si="13"/>
        <v>2</v>
      </c>
      <c r="I294" s="110">
        <f t="shared" si="14"/>
        <v>2</v>
      </c>
      <c r="J294" s="1">
        <f t="shared" si="15"/>
        <v>4</v>
      </c>
    </row>
    <row r="295" spans="1:10">
      <c r="A295" s="1">
        <v>293</v>
      </c>
      <c r="B295" s="1" t="s">
        <v>202</v>
      </c>
      <c r="C295" s="1" t="s">
        <v>202</v>
      </c>
      <c r="E295" s="1">
        <v>293</v>
      </c>
      <c r="F295" s="1">
        <f t="shared" si="13"/>
        <v>0</v>
      </c>
      <c r="G295" s="1">
        <f t="shared" si="13"/>
        <v>0</v>
      </c>
      <c r="H295" s="1">
        <f t="shared" si="13"/>
        <v>2</v>
      </c>
      <c r="I295" s="110">
        <f t="shared" si="14"/>
        <v>2</v>
      </c>
      <c r="J295" s="1">
        <f t="shared" si="15"/>
        <v>4</v>
      </c>
    </row>
    <row r="296" spans="1:10">
      <c r="A296" s="1">
        <v>294</v>
      </c>
      <c r="B296" s="1" t="s">
        <v>34</v>
      </c>
      <c r="C296" s="1" t="s">
        <v>34</v>
      </c>
      <c r="E296" s="1">
        <v>294</v>
      </c>
      <c r="F296" s="1">
        <f t="shared" si="13"/>
        <v>0</v>
      </c>
      <c r="G296" s="1">
        <f t="shared" si="13"/>
        <v>2</v>
      </c>
      <c r="H296" s="1">
        <f t="shared" si="13"/>
        <v>0</v>
      </c>
      <c r="I296" s="110">
        <f t="shared" si="14"/>
        <v>2</v>
      </c>
      <c r="J296" s="1">
        <f t="shared" si="15"/>
        <v>4</v>
      </c>
    </row>
    <row r="297" spans="1:10">
      <c r="A297" s="1">
        <v>295</v>
      </c>
      <c r="B297" s="1" t="s">
        <v>202</v>
      </c>
      <c r="C297" s="1" t="s">
        <v>202</v>
      </c>
      <c r="E297" s="1">
        <v>295</v>
      </c>
      <c r="F297" s="1">
        <f t="shared" si="13"/>
        <v>0</v>
      </c>
      <c r="G297" s="1">
        <f t="shared" si="13"/>
        <v>0</v>
      </c>
      <c r="H297" s="1">
        <f t="shared" si="13"/>
        <v>2</v>
      </c>
      <c r="I297" s="110">
        <f t="shared" si="14"/>
        <v>2</v>
      </c>
      <c r="J297" s="1">
        <f t="shared" si="15"/>
        <v>4</v>
      </c>
    </row>
    <row r="298" spans="1:10">
      <c r="A298" s="1">
        <v>296</v>
      </c>
      <c r="B298" s="1" t="s">
        <v>40</v>
      </c>
      <c r="C298" s="1" t="s">
        <v>40</v>
      </c>
      <c r="E298" s="1">
        <v>296</v>
      </c>
      <c r="F298" s="1">
        <f t="shared" si="13"/>
        <v>2</v>
      </c>
      <c r="G298" s="1">
        <f t="shared" si="13"/>
        <v>0</v>
      </c>
      <c r="H298" s="1">
        <f t="shared" si="13"/>
        <v>0</v>
      </c>
      <c r="I298" s="110">
        <f t="shared" si="14"/>
        <v>2</v>
      </c>
      <c r="J298" s="1">
        <f t="shared" si="15"/>
        <v>4</v>
      </c>
    </row>
    <row r="299" spans="1:10">
      <c r="A299" s="1">
        <v>297</v>
      </c>
      <c r="B299" s="1" t="s">
        <v>34</v>
      </c>
      <c r="C299" s="1" t="s">
        <v>34</v>
      </c>
      <c r="E299" s="1">
        <v>297</v>
      </c>
      <c r="F299" s="1">
        <f t="shared" si="13"/>
        <v>0</v>
      </c>
      <c r="G299" s="1">
        <f t="shared" si="13"/>
        <v>2</v>
      </c>
      <c r="H299" s="1">
        <f t="shared" si="13"/>
        <v>0</v>
      </c>
      <c r="I299" s="110">
        <f t="shared" si="14"/>
        <v>2</v>
      </c>
      <c r="J299" s="1">
        <f t="shared" si="15"/>
        <v>4</v>
      </c>
    </row>
    <row r="300" spans="1:10">
      <c r="A300" s="1">
        <v>298</v>
      </c>
      <c r="B300" s="1" t="s">
        <v>34</v>
      </c>
      <c r="C300" s="1" t="s">
        <v>34</v>
      </c>
      <c r="E300" s="1">
        <v>298</v>
      </c>
      <c r="F300" s="1">
        <f t="shared" si="13"/>
        <v>0</v>
      </c>
      <c r="G300" s="1">
        <f t="shared" si="13"/>
        <v>2</v>
      </c>
      <c r="H300" s="1">
        <f t="shared" si="13"/>
        <v>0</v>
      </c>
      <c r="I300" s="110">
        <f t="shared" si="14"/>
        <v>2</v>
      </c>
      <c r="J300" s="1">
        <f t="shared" si="15"/>
        <v>4</v>
      </c>
    </row>
    <row r="301" spans="1:10">
      <c r="A301" s="1">
        <v>299</v>
      </c>
      <c r="B301" s="1" t="s">
        <v>34</v>
      </c>
      <c r="C301" s="1" t="s">
        <v>34</v>
      </c>
      <c r="E301" s="1">
        <v>299</v>
      </c>
      <c r="F301" s="1">
        <f t="shared" si="13"/>
        <v>0</v>
      </c>
      <c r="G301" s="1">
        <f t="shared" si="13"/>
        <v>2</v>
      </c>
      <c r="H301" s="1">
        <f t="shared" si="13"/>
        <v>0</v>
      </c>
      <c r="I301" s="110">
        <f t="shared" si="14"/>
        <v>2</v>
      </c>
      <c r="J301" s="1">
        <f t="shared" si="15"/>
        <v>4</v>
      </c>
    </row>
    <row r="302" spans="1:10">
      <c r="A302" s="1">
        <v>300</v>
      </c>
      <c r="B302" s="1" t="s">
        <v>34</v>
      </c>
      <c r="C302" s="1" t="s">
        <v>34</v>
      </c>
      <c r="E302" s="1">
        <v>300</v>
      </c>
      <c r="F302" s="1">
        <f t="shared" si="13"/>
        <v>0</v>
      </c>
      <c r="G302" s="1">
        <f t="shared" si="13"/>
        <v>2</v>
      </c>
      <c r="H302" s="1">
        <f t="shared" si="13"/>
        <v>0</v>
      </c>
      <c r="I302" s="110">
        <f t="shared" si="14"/>
        <v>2</v>
      </c>
      <c r="J302" s="1">
        <f t="shared" si="15"/>
        <v>4</v>
      </c>
    </row>
    <row r="303" spans="1:10">
      <c r="A303" s="1">
        <v>301</v>
      </c>
      <c r="B303" s="1" t="s">
        <v>34</v>
      </c>
      <c r="C303" s="1" t="s">
        <v>34</v>
      </c>
      <c r="E303" s="1">
        <v>301</v>
      </c>
      <c r="F303" s="1">
        <f t="shared" si="13"/>
        <v>0</v>
      </c>
      <c r="G303" s="1">
        <f t="shared" si="13"/>
        <v>2</v>
      </c>
      <c r="H303" s="1">
        <f t="shared" si="13"/>
        <v>0</v>
      </c>
      <c r="I303" s="110">
        <f t="shared" si="14"/>
        <v>2</v>
      </c>
      <c r="J303" s="1">
        <f t="shared" si="15"/>
        <v>4</v>
      </c>
    </row>
    <row r="304" spans="1:10">
      <c r="A304" s="1">
        <v>302</v>
      </c>
      <c r="B304" s="1" t="s">
        <v>40</v>
      </c>
      <c r="C304" s="1" t="s">
        <v>40</v>
      </c>
      <c r="E304" s="1">
        <v>302</v>
      </c>
      <c r="F304" s="1">
        <f t="shared" si="13"/>
        <v>2</v>
      </c>
      <c r="G304" s="1">
        <f t="shared" si="13"/>
        <v>0</v>
      </c>
      <c r="H304" s="1">
        <f t="shared" si="13"/>
        <v>0</v>
      </c>
      <c r="I304" s="110">
        <f t="shared" si="14"/>
        <v>2</v>
      </c>
      <c r="J304" s="1">
        <f t="shared" si="15"/>
        <v>4</v>
      </c>
    </row>
    <row r="305" spans="1:10">
      <c r="A305" s="1">
        <v>303</v>
      </c>
      <c r="B305" s="1" t="s">
        <v>34</v>
      </c>
      <c r="C305" s="1" t="s">
        <v>34</v>
      </c>
      <c r="E305" s="1">
        <v>303</v>
      </c>
      <c r="F305" s="1">
        <f t="shared" si="13"/>
        <v>0</v>
      </c>
      <c r="G305" s="1">
        <f t="shared" si="13"/>
        <v>2</v>
      </c>
      <c r="H305" s="1">
        <f t="shared" si="13"/>
        <v>0</v>
      </c>
      <c r="I305" s="110">
        <f t="shared" si="14"/>
        <v>2</v>
      </c>
      <c r="J305" s="1">
        <f t="shared" si="15"/>
        <v>4</v>
      </c>
    </row>
    <row r="306" spans="1:10">
      <c r="A306" s="1">
        <v>304</v>
      </c>
      <c r="B306" s="1" t="s">
        <v>202</v>
      </c>
      <c r="C306" s="1" t="s">
        <v>202</v>
      </c>
      <c r="E306" s="1">
        <v>304</v>
      </c>
      <c r="F306" s="1">
        <f t="shared" si="13"/>
        <v>0</v>
      </c>
      <c r="G306" s="1">
        <f t="shared" si="13"/>
        <v>0</v>
      </c>
      <c r="H306" s="1">
        <f t="shared" si="13"/>
        <v>2</v>
      </c>
      <c r="I306" s="110">
        <f t="shared" si="14"/>
        <v>2</v>
      </c>
      <c r="J306" s="1">
        <f t="shared" si="15"/>
        <v>4</v>
      </c>
    </row>
    <row r="307" spans="1:10">
      <c r="A307" s="1">
        <v>305</v>
      </c>
      <c r="B307" s="1" t="s">
        <v>202</v>
      </c>
      <c r="C307" s="1" t="s">
        <v>202</v>
      </c>
      <c r="E307" s="1">
        <v>305</v>
      </c>
      <c r="F307" s="1">
        <f t="shared" si="13"/>
        <v>0</v>
      </c>
      <c r="G307" s="1">
        <f t="shared" si="13"/>
        <v>0</v>
      </c>
      <c r="H307" s="1">
        <f t="shared" si="13"/>
        <v>2</v>
      </c>
      <c r="I307" s="110">
        <f t="shared" si="14"/>
        <v>2</v>
      </c>
      <c r="J307" s="1">
        <f t="shared" si="15"/>
        <v>4</v>
      </c>
    </row>
    <row r="308" spans="1:10">
      <c r="A308" s="1">
        <v>306</v>
      </c>
      <c r="B308" s="1" t="s">
        <v>34</v>
      </c>
      <c r="C308" s="1" t="s">
        <v>34</v>
      </c>
      <c r="E308" s="1">
        <v>306</v>
      </c>
      <c r="F308" s="1">
        <f t="shared" si="13"/>
        <v>0</v>
      </c>
      <c r="G308" s="1">
        <f t="shared" si="13"/>
        <v>2</v>
      </c>
      <c r="H308" s="1">
        <f t="shared" si="13"/>
        <v>0</v>
      </c>
      <c r="I308" s="110">
        <f t="shared" si="14"/>
        <v>2</v>
      </c>
      <c r="J308" s="1">
        <f t="shared" si="15"/>
        <v>4</v>
      </c>
    </row>
    <row r="309" spans="1:10">
      <c r="A309" s="1">
        <v>307</v>
      </c>
      <c r="B309" s="1" t="s">
        <v>34</v>
      </c>
      <c r="C309" s="1" t="s">
        <v>34</v>
      </c>
      <c r="E309" s="1">
        <v>307</v>
      </c>
      <c r="F309" s="1">
        <f t="shared" si="13"/>
        <v>0</v>
      </c>
      <c r="G309" s="1">
        <f t="shared" si="13"/>
        <v>2</v>
      </c>
      <c r="H309" s="1">
        <f t="shared" si="13"/>
        <v>0</v>
      </c>
      <c r="I309" s="110">
        <f t="shared" si="14"/>
        <v>2</v>
      </c>
      <c r="J309" s="1">
        <f t="shared" si="15"/>
        <v>4</v>
      </c>
    </row>
    <row r="310" spans="1:10">
      <c r="A310" s="1">
        <v>308</v>
      </c>
      <c r="B310" s="1" t="s">
        <v>202</v>
      </c>
      <c r="C310" s="1" t="s">
        <v>40</v>
      </c>
      <c r="E310" s="1">
        <v>308</v>
      </c>
      <c r="F310" s="1">
        <f t="shared" si="13"/>
        <v>1</v>
      </c>
      <c r="G310" s="1">
        <f t="shared" si="13"/>
        <v>0</v>
      </c>
      <c r="H310" s="1">
        <f t="shared" si="13"/>
        <v>1</v>
      </c>
      <c r="I310" s="110">
        <f t="shared" si="14"/>
        <v>2</v>
      </c>
      <c r="J310" s="1">
        <f t="shared" si="15"/>
        <v>2</v>
      </c>
    </row>
    <row r="311" spans="1:10">
      <c r="A311" s="1">
        <v>309</v>
      </c>
      <c r="B311" s="1" t="s">
        <v>202</v>
      </c>
      <c r="C311" s="1" t="s">
        <v>202</v>
      </c>
      <c r="E311" s="1">
        <v>309</v>
      </c>
      <c r="F311" s="1">
        <f t="shared" si="13"/>
        <v>0</v>
      </c>
      <c r="G311" s="1">
        <f t="shared" si="13"/>
        <v>0</v>
      </c>
      <c r="H311" s="1">
        <f t="shared" si="13"/>
        <v>2</v>
      </c>
      <c r="I311" s="110">
        <f t="shared" si="14"/>
        <v>2</v>
      </c>
      <c r="J311" s="1">
        <f t="shared" si="15"/>
        <v>4</v>
      </c>
    </row>
    <row r="312" spans="1:10">
      <c r="A312" s="1">
        <v>310</v>
      </c>
      <c r="B312" s="1" t="s">
        <v>40</v>
      </c>
      <c r="C312" s="1" t="s">
        <v>40</v>
      </c>
      <c r="E312" s="1">
        <v>310</v>
      </c>
      <c r="F312" s="1">
        <f t="shared" si="13"/>
        <v>2</v>
      </c>
      <c r="G312" s="1">
        <f t="shared" si="13"/>
        <v>0</v>
      </c>
      <c r="H312" s="1">
        <f t="shared" si="13"/>
        <v>0</v>
      </c>
      <c r="I312" s="110">
        <f t="shared" si="14"/>
        <v>2</v>
      </c>
      <c r="J312" s="1">
        <f t="shared" si="15"/>
        <v>4</v>
      </c>
    </row>
    <row r="313" spans="1:10">
      <c r="A313" s="1">
        <v>311</v>
      </c>
      <c r="B313" s="1" t="s">
        <v>202</v>
      </c>
      <c r="C313" s="1" t="s">
        <v>34</v>
      </c>
      <c r="E313" s="1">
        <v>311</v>
      </c>
      <c r="F313" s="1">
        <f t="shared" si="13"/>
        <v>0</v>
      </c>
      <c r="G313" s="1">
        <f t="shared" si="13"/>
        <v>1</v>
      </c>
      <c r="H313" s="1">
        <f t="shared" si="13"/>
        <v>1</v>
      </c>
      <c r="I313" s="110">
        <f t="shared" si="14"/>
        <v>2</v>
      </c>
      <c r="J313" s="1">
        <f t="shared" si="15"/>
        <v>2</v>
      </c>
    </row>
    <row r="314" spans="1:10">
      <c r="A314" s="1">
        <v>312</v>
      </c>
      <c r="B314" s="1" t="s">
        <v>202</v>
      </c>
      <c r="C314" s="1" t="s">
        <v>202</v>
      </c>
      <c r="E314" s="1">
        <v>312</v>
      </c>
      <c r="F314" s="1">
        <f t="shared" si="13"/>
        <v>0</v>
      </c>
      <c r="G314" s="1">
        <f t="shared" si="13"/>
        <v>0</v>
      </c>
      <c r="H314" s="1">
        <f t="shared" si="13"/>
        <v>2</v>
      </c>
      <c r="I314" s="110">
        <f t="shared" si="14"/>
        <v>2</v>
      </c>
      <c r="J314" s="1">
        <f t="shared" si="15"/>
        <v>4</v>
      </c>
    </row>
    <row r="315" spans="1:10">
      <c r="A315" s="1">
        <v>313</v>
      </c>
      <c r="B315" s="1" t="s">
        <v>202</v>
      </c>
      <c r="C315" s="1" t="s">
        <v>202</v>
      </c>
      <c r="E315" s="1">
        <v>313</v>
      </c>
      <c r="F315" s="1">
        <f t="shared" si="13"/>
        <v>0</v>
      </c>
      <c r="G315" s="1">
        <f t="shared" si="13"/>
        <v>0</v>
      </c>
      <c r="H315" s="1">
        <f t="shared" si="13"/>
        <v>2</v>
      </c>
      <c r="I315" s="110">
        <f t="shared" si="14"/>
        <v>2</v>
      </c>
      <c r="J315" s="1">
        <f t="shared" si="15"/>
        <v>4</v>
      </c>
    </row>
    <row r="316" spans="1:10">
      <c r="A316" s="1">
        <v>314</v>
      </c>
      <c r="B316" s="1" t="s">
        <v>202</v>
      </c>
      <c r="C316" s="1" t="s">
        <v>202</v>
      </c>
      <c r="E316" s="1">
        <v>314</v>
      </c>
      <c r="F316" s="1">
        <f t="shared" si="13"/>
        <v>0</v>
      </c>
      <c r="G316" s="1">
        <f t="shared" si="13"/>
        <v>0</v>
      </c>
      <c r="H316" s="1">
        <f t="shared" si="13"/>
        <v>2</v>
      </c>
      <c r="I316" s="110">
        <f t="shared" si="14"/>
        <v>2</v>
      </c>
      <c r="J316" s="1">
        <f t="shared" si="15"/>
        <v>4</v>
      </c>
    </row>
    <row r="317" spans="1:10">
      <c r="A317" s="1">
        <v>315</v>
      </c>
      <c r="B317" s="1" t="s">
        <v>34</v>
      </c>
      <c r="C317" s="1" t="s">
        <v>34</v>
      </c>
      <c r="E317" s="1">
        <v>315</v>
      </c>
      <c r="F317" s="1">
        <f t="shared" si="13"/>
        <v>0</v>
      </c>
      <c r="G317" s="1">
        <f t="shared" si="13"/>
        <v>2</v>
      </c>
      <c r="H317" s="1">
        <f t="shared" si="13"/>
        <v>0</v>
      </c>
      <c r="I317" s="110">
        <f t="shared" si="14"/>
        <v>2</v>
      </c>
      <c r="J317" s="1">
        <f t="shared" si="15"/>
        <v>4</v>
      </c>
    </row>
    <row r="318" spans="1:10">
      <c r="A318" s="1">
        <v>316</v>
      </c>
      <c r="B318" s="1" t="s">
        <v>40</v>
      </c>
      <c r="C318" s="1" t="s">
        <v>40</v>
      </c>
      <c r="E318" s="1">
        <v>316</v>
      </c>
      <c r="F318" s="1">
        <f t="shared" si="13"/>
        <v>2</v>
      </c>
      <c r="G318" s="1">
        <f t="shared" si="13"/>
        <v>0</v>
      </c>
      <c r="H318" s="1">
        <f t="shared" si="13"/>
        <v>0</v>
      </c>
      <c r="I318" s="110">
        <f t="shared" si="14"/>
        <v>2</v>
      </c>
      <c r="J318" s="1">
        <f t="shared" si="15"/>
        <v>4</v>
      </c>
    </row>
    <row r="319" spans="1:10">
      <c r="A319" s="1">
        <v>317</v>
      </c>
      <c r="B319" s="1" t="s">
        <v>34</v>
      </c>
      <c r="C319" s="1" t="s">
        <v>34</v>
      </c>
      <c r="E319" s="1">
        <v>317</v>
      </c>
      <c r="F319" s="1">
        <f t="shared" si="13"/>
        <v>0</v>
      </c>
      <c r="G319" s="1">
        <f t="shared" si="13"/>
        <v>2</v>
      </c>
      <c r="H319" s="1">
        <f t="shared" si="13"/>
        <v>0</v>
      </c>
      <c r="I319" s="110">
        <f t="shared" si="14"/>
        <v>2</v>
      </c>
      <c r="J319" s="1">
        <f t="shared" si="15"/>
        <v>4</v>
      </c>
    </row>
    <row r="320" spans="1:10">
      <c r="A320" s="1">
        <v>318</v>
      </c>
      <c r="B320" s="1" t="s">
        <v>34</v>
      </c>
      <c r="C320" s="1" t="s">
        <v>34</v>
      </c>
      <c r="E320" s="1">
        <v>318</v>
      </c>
      <c r="F320" s="1">
        <f t="shared" si="13"/>
        <v>0</v>
      </c>
      <c r="G320" s="1">
        <f t="shared" si="13"/>
        <v>2</v>
      </c>
      <c r="H320" s="1">
        <f t="shared" si="13"/>
        <v>0</v>
      </c>
      <c r="I320" s="110">
        <f t="shared" si="14"/>
        <v>2</v>
      </c>
      <c r="J320" s="1">
        <f t="shared" si="15"/>
        <v>4</v>
      </c>
    </row>
    <row r="321" spans="1:10">
      <c r="A321" s="1">
        <v>319</v>
      </c>
      <c r="B321" s="1" t="s">
        <v>34</v>
      </c>
      <c r="C321" s="1" t="s">
        <v>34</v>
      </c>
      <c r="E321" s="1">
        <v>319</v>
      </c>
      <c r="F321" s="1">
        <f t="shared" si="13"/>
        <v>0</v>
      </c>
      <c r="G321" s="1">
        <f t="shared" si="13"/>
        <v>2</v>
      </c>
      <c r="H321" s="1">
        <f t="shared" si="13"/>
        <v>0</v>
      </c>
      <c r="I321" s="110">
        <f t="shared" si="14"/>
        <v>2</v>
      </c>
      <c r="J321" s="1">
        <f t="shared" si="15"/>
        <v>4</v>
      </c>
    </row>
    <row r="322" spans="1:10">
      <c r="A322" s="1">
        <v>320</v>
      </c>
      <c r="B322" s="1" t="s">
        <v>202</v>
      </c>
      <c r="C322" s="1" t="s">
        <v>202</v>
      </c>
      <c r="E322" s="1">
        <v>320</v>
      </c>
      <c r="F322" s="1">
        <f t="shared" si="13"/>
        <v>0</v>
      </c>
      <c r="G322" s="1">
        <f t="shared" si="13"/>
        <v>0</v>
      </c>
      <c r="H322" s="1">
        <f t="shared" si="13"/>
        <v>2</v>
      </c>
      <c r="I322" s="110">
        <f t="shared" si="14"/>
        <v>2</v>
      </c>
      <c r="J322" s="1">
        <f t="shared" si="15"/>
        <v>4</v>
      </c>
    </row>
    <row r="323" spans="1:10">
      <c r="A323" s="1">
        <v>321</v>
      </c>
      <c r="B323" s="1" t="s">
        <v>40</v>
      </c>
      <c r="C323" s="1" t="s">
        <v>40</v>
      </c>
      <c r="E323" s="1">
        <v>321</v>
      </c>
      <c r="F323" s="1">
        <f t="shared" si="13"/>
        <v>2</v>
      </c>
      <c r="G323" s="1">
        <f t="shared" si="13"/>
        <v>0</v>
      </c>
      <c r="H323" s="1">
        <f t="shared" si="13"/>
        <v>0</v>
      </c>
      <c r="I323" s="110">
        <f t="shared" si="14"/>
        <v>2</v>
      </c>
      <c r="J323" s="1">
        <f t="shared" si="15"/>
        <v>4</v>
      </c>
    </row>
    <row r="324" spans="1:10">
      <c r="A324" s="1">
        <v>322</v>
      </c>
      <c r="B324" s="1" t="s">
        <v>40</v>
      </c>
      <c r="C324" s="1" t="s">
        <v>40</v>
      </c>
      <c r="E324" s="1">
        <v>322</v>
      </c>
      <c r="F324" s="1">
        <f t="shared" ref="F324:H387" si="16">COUNTIF($B324:$C324,F$2)</f>
        <v>2</v>
      </c>
      <c r="G324" s="1">
        <f t="shared" si="16"/>
        <v>0</v>
      </c>
      <c r="H324" s="1">
        <f t="shared" si="16"/>
        <v>0</v>
      </c>
      <c r="I324" s="110">
        <f t="shared" ref="I324:I387" si="17">SUM(F324:H324)</f>
        <v>2</v>
      </c>
      <c r="J324" s="1">
        <f t="shared" ref="J324:J387" si="18">F324^2+G324^2+H324^2</f>
        <v>4</v>
      </c>
    </row>
    <row r="325" spans="1:10">
      <c r="A325" s="1">
        <v>323</v>
      </c>
      <c r="B325" s="1" t="s">
        <v>34</v>
      </c>
      <c r="C325" s="1" t="s">
        <v>34</v>
      </c>
      <c r="E325" s="1">
        <v>323</v>
      </c>
      <c r="F325" s="1">
        <f t="shared" si="16"/>
        <v>0</v>
      </c>
      <c r="G325" s="1">
        <f t="shared" si="16"/>
        <v>2</v>
      </c>
      <c r="H325" s="1">
        <f t="shared" si="16"/>
        <v>0</v>
      </c>
      <c r="I325" s="110">
        <f t="shared" si="17"/>
        <v>2</v>
      </c>
      <c r="J325" s="1">
        <f t="shared" si="18"/>
        <v>4</v>
      </c>
    </row>
    <row r="326" spans="1:10">
      <c r="A326" s="1">
        <v>324</v>
      </c>
      <c r="B326" s="1" t="s">
        <v>202</v>
      </c>
      <c r="C326" s="1" t="s">
        <v>202</v>
      </c>
      <c r="E326" s="1">
        <v>324</v>
      </c>
      <c r="F326" s="1">
        <f t="shared" si="16"/>
        <v>0</v>
      </c>
      <c r="G326" s="1">
        <f t="shared" si="16"/>
        <v>0</v>
      </c>
      <c r="H326" s="1">
        <f t="shared" si="16"/>
        <v>2</v>
      </c>
      <c r="I326" s="110">
        <f t="shared" si="17"/>
        <v>2</v>
      </c>
      <c r="J326" s="1">
        <f t="shared" si="18"/>
        <v>4</v>
      </c>
    </row>
    <row r="327" spans="1:10">
      <c r="A327" s="1">
        <v>325</v>
      </c>
      <c r="B327" s="1" t="s">
        <v>202</v>
      </c>
      <c r="C327" s="1" t="s">
        <v>34</v>
      </c>
      <c r="E327" s="1">
        <v>325</v>
      </c>
      <c r="F327" s="1">
        <f t="shared" si="16"/>
        <v>0</v>
      </c>
      <c r="G327" s="1">
        <f t="shared" si="16"/>
        <v>1</v>
      </c>
      <c r="H327" s="1">
        <f t="shared" si="16"/>
        <v>1</v>
      </c>
      <c r="I327" s="110">
        <f t="shared" si="17"/>
        <v>2</v>
      </c>
      <c r="J327" s="1">
        <f t="shared" si="18"/>
        <v>2</v>
      </c>
    </row>
    <row r="328" spans="1:10">
      <c r="A328" s="1">
        <v>326</v>
      </c>
      <c r="B328" s="1" t="s">
        <v>34</v>
      </c>
      <c r="C328" s="1" t="s">
        <v>34</v>
      </c>
      <c r="E328" s="1">
        <v>326</v>
      </c>
      <c r="F328" s="1">
        <f t="shared" si="16"/>
        <v>0</v>
      </c>
      <c r="G328" s="1">
        <f t="shared" si="16"/>
        <v>2</v>
      </c>
      <c r="H328" s="1">
        <f t="shared" si="16"/>
        <v>0</v>
      </c>
      <c r="I328" s="110">
        <f t="shared" si="17"/>
        <v>2</v>
      </c>
      <c r="J328" s="1">
        <f t="shared" si="18"/>
        <v>4</v>
      </c>
    </row>
    <row r="329" spans="1:10">
      <c r="A329" s="1">
        <v>327</v>
      </c>
      <c r="B329" s="1" t="s">
        <v>34</v>
      </c>
      <c r="C329" s="1" t="s">
        <v>34</v>
      </c>
      <c r="E329" s="1">
        <v>327</v>
      </c>
      <c r="F329" s="1">
        <f t="shared" si="16"/>
        <v>0</v>
      </c>
      <c r="G329" s="1">
        <f t="shared" si="16"/>
        <v>2</v>
      </c>
      <c r="H329" s="1">
        <f t="shared" si="16"/>
        <v>0</v>
      </c>
      <c r="I329" s="110">
        <f t="shared" si="17"/>
        <v>2</v>
      </c>
      <c r="J329" s="1">
        <f t="shared" si="18"/>
        <v>4</v>
      </c>
    </row>
    <row r="330" spans="1:10">
      <c r="A330" s="1">
        <v>328</v>
      </c>
      <c r="B330" s="1" t="s">
        <v>34</v>
      </c>
      <c r="C330" s="1" t="s">
        <v>34</v>
      </c>
      <c r="E330" s="1">
        <v>328</v>
      </c>
      <c r="F330" s="1">
        <f t="shared" si="16"/>
        <v>0</v>
      </c>
      <c r="G330" s="1">
        <f t="shared" si="16"/>
        <v>2</v>
      </c>
      <c r="H330" s="1">
        <f t="shared" si="16"/>
        <v>0</v>
      </c>
      <c r="I330" s="110">
        <f t="shared" si="17"/>
        <v>2</v>
      </c>
      <c r="J330" s="1">
        <f t="shared" si="18"/>
        <v>4</v>
      </c>
    </row>
    <row r="331" spans="1:10">
      <c r="A331" s="1">
        <v>329</v>
      </c>
      <c r="B331" s="1" t="s">
        <v>202</v>
      </c>
      <c r="C331" s="1" t="s">
        <v>202</v>
      </c>
      <c r="E331" s="1">
        <v>329</v>
      </c>
      <c r="F331" s="1">
        <f t="shared" si="16"/>
        <v>0</v>
      </c>
      <c r="G331" s="1">
        <f t="shared" si="16"/>
        <v>0</v>
      </c>
      <c r="H331" s="1">
        <f t="shared" si="16"/>
        <v>2</v>
      </c>
      <c r="I331" s="110">
        <f t="shared" si="17"/>
        <v>2</v>
      </c>
      <c r="J331" s="1">
        <f t="shared" si="18"/>
        <v>4</v>
      </c>
    </row>
    <row r="332" spans="1:10">
      <c r="A332" s="1">
        <v>330</v>
      </c>
      <c r="B332" s="1" t="s">
        <v>202</v>
      </c>
      <c r="C332" s="1" t="s">
        <v>202</v>
      </c>
      <c r="E332" s="1">
        <v>330</v>
      </c>
      <c r="F332" s="1">
        <f t="shared" si="16"/>
        <v>0</v>
      </c>
      <c r="G332" s="1">
        <f t="shared" si="16"/>
        <v>0</v>
      </c>
      <c r="H332" s="1">
        <f t="shared" si="16"/>
        <v>2</v>
      </c>
      <c r="I332" s="110">
        <f t="shared" si="17"/>
        <v>2</v>
      </c>
      <c r="J332" s="1">
        <f t="shared" si="18"/>
        <v>4</v>
      </c>
    </row>
    <row r="333" spans="1:10">
      <c r="A333" s="1">
        <v>331</v>
      </c>
      <c r="B333" s="1" t="s">
        <v>202</v>
      </c>
      <c r="C333" s="1" t="s">
        <v>34</v>
      </c>
      <c r="E333" s="1">
        <v>331</v>
      </c>
      <c r="F333" s="1">
        <f t="shared" si="16"/>
        <v>0</v>
      </c>
      <c r="G333" s="1">
        <f t="shared" si="16"/>
        <v>1</v>
      </c>
      <c r="H333" s="1">
        <f t="shared" si="16"/>
        <v>1</v>
      </c>
      <c r="I333" s="110">
        <f t="shared" si="17"/>
        <v>2</v>
      </c>
      <c r="J333" s="1">
        <f t="shared" si="18"/>
        <v>2</v>
      </c>
    </row>
    <row r="334" spans="1:10">
      <c r="A334" s="1">
        <v>332</v>
      </c>
      <c r="B334" s="1" t="s">
        <v>202</v>
      </c>
      <c r="C334" s="1" t="s">
        <v>34</v>
      </c>
      <c r="E334" s="1">
        <v>332</v>
      </c>
      <c r="F334" s="1">
        <f t="shared" si="16"/>
        <v>0</v>
      </c>
      <c r="G334" s="1">
        <f t="shared" si="16"/>
        <v>1</v>
      </c>
      <c r="H334" s="1">
        <f t="shared" si="16"/>
        <v>1</v>
      </c>
      <c r="I334" s="110">
        <f t="shared" si="17"/>
        <v>2</v>
      </c>
      <c r="J334" s="1">
        <f t="shared" si="18"/>
        <v>2</v>
      </c>
    </row>
    <row r="335" spans="1:10">
      <c r="A335" s="1">
        <v>333</v>
      </c>
      <c r="B335" s="1" t="s">
        <v>40</v>
      </c>
      <c r="C335" s="1" t="s">
        <v>40</v>
      </c>
      <c r="E335" s="1">
        <v>333</v>
      </c>
      <c r="F335" s="1">
        <f t="shared" si="16"/>
        <v>2</v>
      </c>
      <c r="G335" s="1">
        <f t="shared" si="16"/>
        <v>0</v>
      </c>
      <c r="H335" s="1">
        <f t="shared" si="16"/>
        <v>0</v>
      </c>
      <c r="I335" s="110">
        <f t="shared" si="17"/>
        <v>2</v>
      </c>
      <c r="J335" s="1">
        <f t="shared" si="18"/>
        <v>4</v>
      </c>
    </row>
    <row r="336" spans="1:10">
      <c r="A336" s="1">
        <v>334</v>
      </c>
      <c r="B336" s="1" t="s">
        <v>202</v>
      </c>
      <c r="C336" s="1" t="s">
        <v>202</v>
      </c>
      <c r="E336" s="1">
        <v>334</v>
      </c>
      <c r="F336" s="1">
        <f t="shared" si="16"/>
        <v>0</v>
      </c>
      <c r="G336" s="1">
        <f t="shared" si="16"/>
        <v>0</v>
      </c>
      <c r="H336" s="1">
        <f t="shared" si="16"/>
        <v>2</v>
      </c>
      <c r="I336" s="110">
        <f t="shared" si="17"/>
        <v>2</v>
      </c>
      <c r="J336" s="1">
        <f t="shared" si="18"/>
        <v>4</v>
      </c>
    </row>
    <row r="337" spans="1:10">
      <c r="A337" s="1">
        <v>335</v>
      </c>
      <c r="B337" s="1" t="s">
        <v>40</v>
      </c>
      <c r="C337" s="1" t="s">
        <v>40</v>
      </c>
      <c r="E337" s="1">
        <v>335</v>
      </c>
      <c r="F337" s="1">
        <f t="shared" si="16"/>
        <v>2</v>
      </c>
      <c r="G337" s="1">
        <f t="shared" si="16"/>
        <v>0</v>
      </c>
      <c r="H337" s="1">
        <f t="shared" si="16"/>
        <v>0</v>
      </c>
      <c r="I337" s="110">
        <f t="shared" si="17"/>
        <v>2</v>
      </c>
      <c r="J337" s="1">
        <f t="shared" si="18"/>
        <v>4</v>
      </c>
    </row>
    <row r="338" spans="1:10">
      <c r="A338" s="1">
        <v>336</v>
      </c>
      <c r="B338" s="1" t="s">
        <v>34</v>
      </c>
      <c r="C338" s="1" t="s">
        <v>34</v>
      </c>
      <c r="E338" s="1">
        <v>336</v>
      </c>
      <c r="F338" s="1">
        <f t="shared" si="16"/>
        <v>0</v>
      </c>
      <c r="G338" s="1">
        <f t="shared" si="16"/>
        <v>2</v>
      </c>
      <c r="H338" s="1">
        <f t="shared" si="16"/>
        <v>0</v>
      </c>
      <c r="I338" s="110">
        <f t="shared" si="17"/>
        <v>2</v>
      </c>
      <c r="J338" s="1">
        <f t="shared" si="18"/>
        <v>4</v>
      </c>
    </row>
    <row r="339" spans="1:10">
      <c r="A339" s="1">
        <v>337</v>
      </c>
      <c r="B339" s="1" t="s">
        <v>34</v>
      </c>
      <c r="C339" s="1" t="s">
        <v>34</v>
      </c>
      <c r="E339" s="1">
        <v>337</v>
      </c>
      <c r="F339" s="1">
        <f t="shared" si="16"/>
        <v>0</v>
      </c>
      <c r="G339" s="1">
        <f t="shared" si="16"/>
        <v>2</v>
      </c>
      <c r="H339" s="1">
        <f t="shared" si="16"/>
        <v>0</v>
      </c>
      <c r="I339" s="110">
        <f t="shared" si="17"/>
        <v>2</v>
      </c>
      <c r="J339" s="1">
        <f t="shared" si="18"/>
        <v>4</v>
      </c>
    </row>
    <row r="340" spans="1:10">
      <c r="A340" s="1">
        <v>338</v>
      </c>
      <c r="B340" s="1" t="s">
        <v>40</v>
      </c>
      <c r="C340" s="1" t="s">
        <v>40</v>
      </c>
      <c r="E340" s="1">
        <v>338</v>
      </c>
      <c r="F340" s="1">
        <f t="shared" si="16"/>
        <v>2</v>
      </c>
      <c r="G340" s="1">
        <f t="shared" si="16"/>
        <v>0</v>
      </c>
      <c r="H340" s="1">
        <f t="shared" si="16"/>
        <v>0</v>
      </c>
      <c r="I340" s="110">
        <f t="shared" si="17"/>
        <v>2</v>
      </c>
      <c r="J340" s="1">
        <f t="shared" si="18"/>
        <v>4</v>
      </c>
    </row>
    <row r="341" spans="1:10">
      <c r="A341" s="1">
        <v>339</v>
      </c>
      <c r="B341" s="1" t="s">
        <v>202</v>
      </c>
      <c r="C341" s="1" t="s">
        <v>40</v>
      </c>
      <c r="E341" s="1">
        <v>339</v>
      </c>
      <c r="F341" s="1">
        <f t="shared" si="16"/>
        <v>1</v>
      </c>
      <c r="G341" s="1">
        <f t="shared" si="16"/>
        <v>0</v>
      </c>
      <c r="H341" s="1">
        <f t="shared" si="16"/>
        <v>1</v>
      </c>
      <c r="I341" s="110">
        <f t="shared" si="17"/>
        <v>2</v>
      </c>
      <c r="J341" s="1">
        <f t="shared" si="18"/>
        <v>2</v>
      </c>
    </row>
    <row r="342" spans="1:10">
      <c r="A342" s="1">
        <v>340</v>
      </c>
      <c r="B342" s="1" t="s">
        <v>202</v>
      </c>
      <c r="C342" s="1" t="s">
        <v>202</v>
      </c>
      <c r="E342" s="1">
        <v>340</v>
      </c>
      <c r="F342" s="1">
        <f t="shared" si="16"/>
        <v>0</v>
      </c>
      <c r="G342" s="1">
        <f t="shared" si="16"/>
        <v>0</v>
      </c>
      <c r="H342" s="1">
        <f t="shared" si="16"/>
        <v>2</v>
      </c>
      <c r="I342" s="110">
        <f t="shared" si="17"/>
        <v>2</v>
      </c>
      <c r="J342" s="1">
        <f t="shared" si="18"/>
        <v>4</v>
      </c>
    </row>
    <row r="343" spans="1:10">
      <c r="A343" s="1">
        <v>341</v>
      </c>
      <c r="B343" s="1" t="s">
        <v>202</v>
      </c>
      <c r="C343" s="1" t="s">
        <v>40</v>
      </c>
      <c r="E343" s="1">
        <v>341</v>
      </c>
      <c r="F343" s="1">
        <f t="shared" si="16"/>
        <v>1</v>
      </c>
      <c r="G343" s="1">
        <f t="shared" si="16"/>
        <v>0</v>
      </c>
      <c r="H343" s="1">
        <f t="shared" si="16"/>
        <v>1</v>
      </c>
      <c r="I343" s="110">
        <f t="shared" si="17"/>
        <v>2</v>
      </c>
      <c r="J343" s="1">
        <f t="shared" si="18"/>
        <v>2</v>
      </c>
    </row>
    <row r="344" spans="1:10">
      <c r="A344" s="1">
        <v>342</v>
      </c>
      <c r="B344" s="1" t="s">
        <v>202</v>
      </c>
      <c r="C344" s="1" t="s">
        <v>202</v>
      </c>
      <c r="E344" s="1">
        <v>342</v>
      </c>
      <c r="F344" s="1">
        <f t="shared" si="16"/>
        <v>0</v>
      </c>
      <c r="G344" s="1">
        <f t="shared" si="16"/>
        <v>0</v>
      </c>
      <c r="H344" s="1">
        <f t="shared" si="16"/>
        <v>2</v>
      </c>
      <c r="I344" s="110">
        <f t="shared" si="17"/>
        <v>2</v>
      </c>
      <c r="J344" s="1">
        <f t="shared" si="18"/>
        <v>4</v>
      </c>
    </row>
    <row r="345" spans="1:10">
      <c r="A345" s="1">
        <v>343</v>
      </c>
      <c r="B345" s="1" t="s">
        <v>202</v>
      </c>
      <c r="C345" s="1" t="s">
        <v>34</v>
      </c>
      <c r="E345" s="1">
        <v>343</v>
      </c>
      <c r="F345" s="1">
        <f t="shared" si="16"/>
        <v>0</v>
      </c>
      <c r="G345" s="1">
        <f t="shared" si="16"/>
        <v>1</v>
      </c>
      <c r="H345" s="1">
        <f t="shared" si="16"/>
        <v>1</v>
      </c>
      <c r="I345" s="110">
        <f t="shared" si="17"/>
        <v>2</v>
      </c>
      <c r="J345" s="1">
        <f t="shared" si="18"/>
        <v>2</v>
      </c>
    </row>
    <row r="346" spans="1:10">
      <c r="A346" s="1">
        <v>344</v>
      </c>
      <c r="B346" s="1" t="s">
        <v>202</v>
      </c>
      <c r="C346" s="1" t="s">
        <v>202</v>
      </c>
      <c r="E346" s="1">
        <v>344</v>
      </c>
      <c r="F346" s="1">
        <f t="shared" si="16"/>
        <v>0</v>
      </c>
      <c r="G346" s="1">
        <f t="shared" si="16"/>
        <v>0</v>
      </c>
      <c r="H346" s="1">
        <f t="shared" si="16"/>
        <v>2</v>
      </c>
      <c r="I346" s="110">
        <f t="shared" si="17"/>
        <v>2</v>
      </c>
      <c r="J346" s="1">
        <f t="shared" si="18"/>
        <v>4</v>
      </c>
    </row>
    <row r="347" spans="1:10">
      <c r="A347" s="1">
        <v>345</v>
      </c>
      <c r="B347" s="1" t="s">
        <v>34</v>
      </c>
      <c r="C347" s="1" t="s">
        <v>34</v>
      </c>
      <c r="E347" s="1">
        <v>345</v>
      </c>
      <c r="F347" s="1">
        <f t="shared" si="16"/>
        <v>0</v>
      </c>
      <c r="G347" s="1">
        <f t="shared" si="16"/>
        <v>2</v>
      </c>
      <c r="H347" s="1">
        <f t="shared" si="16"/>
        <v>0</v>
      </c>
      <c r="I347" s="110">
        <f t="shared" si="17"/>
        <v>2</v>
      </c>
      <c r="J347" s="1">
        <f t="shared" si="18"/>
        <v>4</v>
      </c>
    </row>
    <row r="348" spans="1:10">
      <c r="A348" s="1">
        <v>346</v>
      </c>
      <c r="B348" s="1" t="s">
        <v>34</v>
      </c>
      <c r="C348" s="1" t="s">
        <v>34</v>
      </c>
      <c r="E348" s="1">
        <v>346</v>
      </c>
      <c r="F348" s="1">
        <f t="shared" si="16"/>
        <v>0</v>
      </c>
      <c r="G348" s="1">
        <f t="shared" si="16"/>
        <v>2</v>
      </c>
      <c r="H348" s="1">
        <f t="shared" si="16"/>
        <v>0</v>
      </c>
      <c r="I348" s="110">
        <f t="shared" si="17"/>
        <v>2</v>
      </c>
      <c r="J348" s="1">
        <f t="shared" si="18"/>
        <v>4</v>
      </c>
    </row>
    <row r="349" spans="1:10">
      <c r="A349" s="1">
        <v>347</v>
      </c>
      <c r="B349" s="1" t="s">
        <v>34</v>
      </c>
      <c r="C349" s="1" t="s">
        <v>34</v>
      </c>
      <c r="E349" s="1">
        <v>347</v>
      </c>
      <c r="F349" s="1">
        <f t="shared" si="16"/>
        <v>0</v>
      </c>
      <c r="G349" s="1">
        <f t="shared" si="16"/>
        <v>2</v>
      </c>
      <c r="H349" s="1">
        <f t="shared" si="16"/>
        <v>0</v>
      </c>
      <c r="I349" s="110">
        <f t="shared" si="17"/>
        <v>2</v>
      </c>
      <c r="J349" s="1">
        <f t="shared" si="18"/>
        <v>4</v>
      </c>
    </row>
    <row r="350" spans="1:10">
      <c r="A350" s="1">
        <v>348</v>
      </c>
      <c r="B350" s="1" t="s">
        <v>202</v>
      </c>
      <c r="C350" s="1" t="s">
        <v>202</v>
      </c>
      <c r="E350" s="1">
        <v>348</v>
      </c>
      <c r="F350" s="1">
        <f t="shared" si="16"/>
        <v>0</v>
      </c>
      <c r="G350" s="1">
        <f t="shared" si="16"/>
        <v>0</v>
      </c>
      <c r="H350" s="1">
        <f t="shared" si="16"/>
        <v>2</v>
      </c>
      <c r="I350" s="110">
        <f t="shared" si="17"/>
        <v>2</v>
      </c>
      <c r="J350" s="1">
        <f t="shared" si="18"/>
        <v>4</v>
      </c>
    </row>
    <row r="351" spans="1:10">
      <c r="A351" s="1">
        <v>349</v>
      </c>
      <c r="B351" s="1" t="s">
        <v>34</v>
      </c>
      <c r="C351" s="1" t="s">
        <v>34</v>
      </c>
      <c r="E351" s="1">
        <v>349</v>
      </c>
      <c r="F351" s="1">
        <f t="shared" si="16"/>
        <v>0</v>
      </c>
      <c r="G351" s="1">
        <f t="shared" si="16"/>
        <v>2</v>
      </c>
      <c r="H351" s="1">
        <f t="shared" si="16"/>
        <v>0</v>
      </c>
      <c r="I351" s="110">
        <f t="shared" si="17"/>
        <v>2</v>
      </c>
      <c r="J351" s="1">
        <f t="shared" si="18"/>
        <v>4</v>
      </c>
    </row>
    <row r="352" spans="1:10">
      <c r="A352" s="1">
        <v>350</v>
      </c>
      <c r="B352" s="1" t="s">
        <v>34</v>
      </c>
      <c r="C352" s="1" t="s">
        <v>202</v>
      </c>
      <c r="E352" s="1">
        <v>350</v>
      </c>
      <c r="F352" s="1">
        <f t="shared" si="16"/>
        <v>0</v>
      </c>
      <c r="G352" s="1">
        <f t="shared" si="16"/>
        <v>1</v>
      </c>
      <c r="H352" s="1">
        <f t="shared" si="16"/>
        <v>1</v>
      </c>
      <c r="I352" s="110">
        <f t="shared" si="17"/>
        <v>2</v>
      </c>
      <c r="J352" s="1">
        <f t="shared" si="18"/>
        <v>2</v>
      </c>
    </row>
    <row r="353" spans="1:10">
      <c r="A353" s="1">
        <v>351</v>
      </c>
      <c r="B353" s="1" t="s">
        <v>202</v>
      </c>
      <c r="C353" s="1" t="s">
        <v>34</v>
      </c>
      <c r="E353" s="1">
        <v>351</v>
      </c>
      <c r="F353" s="1">
        <f t="shared" si="16"/>
        <v>0</v>
      </c>
      <c r="G353" s="1">
        <f t="shared" si="16"/>
        <v>1</v>
      </c>
      <c r="H353" s="1">
        <f t="shared" si="16"/>
        <v>1</v>
      </c>
      <c r="I353" s="110">
        <f t="shared" si="17"/>
        <v>2</v>
      </c>
      <c r="J353" s="1">
        <f t="shared" si="18"/>
        <v>2</v>
      </c>
    </row>
    <row r="354" spans="1:10">
      <c r="A354" s="1">
        <v>352</v>
      </c>
      <c r="B354" s="1" t="s">
        <v>34</v>
      </c>
      <c r="C354" s="1" t="s">
        <v>34</v>
      </c>
      <c r="E354" s="1">
        <v>352</v>
      </c>
      <c r="F354" s="1">
        <f t="shared" si="16"/>
        <v>0</v>
      </c>
      <c r="G354" s="1">
        <f t="shared" si="16"/>
        <v>2</v>
      </c>
      <c r="H354" s="1">
        <f t="shared" si="16"/>
        <v>0</v>
      </c>
      <c r="I354" s="110">
        <f t="shared" si="17"/>
        <v>2</v>
      </c>
      <c r="J354" s="1">
        <f t="shared" si="18"/>
        <v>4</v>
      </c>
    </row>
    <row r="355" spans="1:10">
      <c r="A355" s="1">
        <v>353</v>
      </c>
      <c r="B355" s="1" t="s">
        <v>34</v>
      </c>
      <c r="C355" s="1" t="s">
        <v>34</v>
      </c>
      <c r="E355" s="1">
        <v>353</v>
      </c>
      <c r="F355" s="1">
        <f t="shared" si="16"/>
        <v>0</v>
      </c>
      <c r="G355" s="1">
        <f t="shared" si="16"/>
        <v>2</v>
      </c>
      <c r="H355" s="1">
        <f t="shared" si="16"/>
        <v>0</v>
      </c>
      <c r="I355" s="110">
        <f t="shared" si="17"/>
        <v>2</v>
      </c>
      <c r="J355" s="1">
        <f t="shared" si="18"/>
        <v>4</v>
      </c>
    </row>
    <row r="356" spans="1:10">
      <c r="A356" s="1">
        <v>354</v>
      </c>
      <c r="B356" s="1" t="s">
        <v>40</v>
      </c>
      <c r="C356" s="1" t="s">
        <v>40</v>
      </c>
      <c r="E356" s="1">
        <v>354</v>
      </c>
      <c r="F356" s="1">
        <f t="shared" si="16"/>
        <v>2</v>
      </c>
      <c r="G356" s="1">
        <f t="shared" si="16"/>
        <v>0</v>
      </c>
      <c r="H356" s="1">
        <f t="shared" si="16"/>
        <v>0</v>
      </c>
      <c r="I356" s="110">
        <f t="shared" si="17"/>
        <v>2</v>
      </c>
      <c r="J356" s="1">
        <f t="shared" si="18"/>
        <v>4</v>
      </c>
    </row>
    <row r="357" spans="1:10">
      <c r="A357" s="1">
        <v>355</v>
      </c>
      <c r="B357" s="1" t="s">
        <v>34</v>
      </c>
      <c r="C357" s="1" t="s">
        <v>34</v>
      </c>
      <c r="E357" s="1">
        <v>355</v>
      </c>
      <c r="F357" s="1">
        <f t="shared" si="16"/>
        <v>0</v>
      </c>
      <c r="G357" s="1">
        <f t="shared" si="16"/>
        <v>2</v>
      </c>
      <c r="H357" s="1">
        <f t="shared" si="16"/>
        <v>0</v>
      </c>
      <c r="I357" s="110">
        <f t="shared" si="17"/>
        <v>2</v>
      </c>
      <c r="J357" s="1">
        <f t="shared" si="18"/>
        <v>4</v>
      </c>
    </row>
    <row r="358" spans="1:10">
      <c r="A358" s="1">
        <v>356</v>
      </c>
      <c r="B358" s="1" t="s">
        <v>40</v>
      </c>
      <c r="C358" s="1" t="s">
        <v>40</v>
      </c>
      <c r="E358" s="1">
        <v>356</v>
      </c>
      <c r="F358" s="1">
        <f t="shared" si="16"/>
        <v>2</v>
      </c>
      <c r="G358" s="1">
        <f t="shared" si="16"/>
        <v>0</v>
      </c>
      <c r="H358" s="1">
        <f t="shared" si="16"/>
        <v>0</v>
      </c>
      <c r="I358" s="110">
        <f t="shared" si="17"/>
        <v>2</v>
      </c>
      <c r="J358" s="1">
        <f t="shared" si="18"/>
        <v>4</v>
      </c>
    </row>
    <row r="359" spans="1:10">
      <c r="A359" s="1">
        <v>357</v>
      </c>
      <c r="B359" s="1" t="s">
        <v>34</v>
      </c>
      <c r="C359" s="1" t="s">
        <v>34</v>
      </c>
      <c r="E359" s="1">
        <v>357</v>
      </c>
      <c r="F359" s="1">
        <f t="shared" si="16"/>
        <v>0</v>
      </c>
      <c r="G359" s="1">
        <f t="shared" si="16"/>
        <v>2</v>
      </c>
      <c r="H359" s="1">
        <f t="shared" si="16"/>
        <v>0</v>
      </c>
      <c r="I359" s="110">
        <f t="shared" si="17"/>
        <v>2</v>
      </c>
      <c r="J359" s="1">
        <f t="shared" si="18"/>
        <v>4</v>
      </c>
    </row>
    <row r="360" spans="1:10">
      <c r="A360" s="1">
        <v>358</v>
      </c>
      <c r="B360" s="1" t="s">
        <v>202</v>
      </c>
      <c r="C360" s="1" t="s">
        <v>34</v>
      </c>
      <c r="E360" s="1">
        <v>358</v>
      </c>
      <c r="F360" s="1">
        <f t="shared" si="16"/>
        <v>0</v>
      </c>
      <c r="G360" s="1">
        <f t="shared" si="16"/>
        <v>1</v>
      </c>
      <c r="H360" s="1">
        <f t="shared" si="16"/>
        <v>1</v>
      </c>
      <c r="I360" s="110">
        <f t="shared" si="17"/>
        <v>2</v>
      </c>
      <c r="J360" s="1">
        <f t="shared" si="18"/>
        <v>2</v>
      </c>
    </row>
    <row r="361" spans="1:10">
      <c r="A361" s="1">
        <v>359</v>
      </c>
      <c r="B361" s="1" t="s">
        <v>34</v>
      </c>
      <c r="C361" s="1" t="s">
        <v>34</v>
      </c>
      <c r="E361" s="1">
        <v>359</v>
      </c>
      <c r="F361" s="1">
        <f t="shared" si="16"/>
        <v>0</v>
      </c>
      <c r="G361" s="1">
        <f t="shared" si="16"/>
        <v>2</v>
      </c>
      <c r="H361" s="1">
        <f t="shared" si="16"/>
        <v>0</v>
      </c>
      <c r="I361" s="110">
        <f t="shared" si="17"/>
        <v>2</v>
      </c>
      <c r="J361" s="1">
        <f t="shared" si="18"/>
        <v>4</v>
      </c>
    </row>
    <row r="362" spans="1:10">
      <c r="A362" s="1">
        <v>360</v>
      </c>
      <c r="B362" s="1" t="s">
        <v>40</v>
      </c>
      <c r="C362" s="1" t="s">
        <v>40</v>
      </c>
      <c r="E362" s="1">
        <v>360</v>
      </c>
      <c r="F362" s="1">
        <f t="shared" si="16"/>
        <v>2</v>
      </c>
      <c r="G362" s="1">
        <f t="shared" si="16"/>
        <v>0</v>
      </c>
      <c r="H362" s="1">
        <f t="shared" si="16"/>
        <v>0</v>
      </c>
      <c r="I362" s="110">
        <f t="shared" si="17"/>
        <v>2</v>
      </c>
      <c r="J362" s="1">
        <f t="shared" si="18"/>
        <v>4</v>
      </c>
    </row>
    <row r="363" spans="1:10">
      <c r="A363" s="1">
        <v>361</v>
      </c>
      <c r="B363" s="1" t="s">
        <v>202</v>
      </c>
      <c r="C363" s="1" t="s">
        <v>202</v>
      </c>
      <c r="E363" s="1">
        <v>361</v>
      </c>
      <c r="F363" s="1">
        <f t="shared" si="16"/>
        <v>0</v>
      </c>
      <c r="G363" s="1">
        <f t="shared" si="16"/>
        <v>0</v>
      </c>
      <c r="H363" s="1">
        <f t="shared" si="16"/>
        <v>2</v>
      </c>
      <c r="I363" s="110">
        <f t="shared" si="17"/>
        <v>2</v>
      </c>
      <c r="J363" s="1">
        <f t="shared" si="18"/>
        <v>4</v>
      </c>
    </row>
    <row r="364" spans="1:10">
      <c r="A364" s="1">
        <v>362</v>
      </c>
      <c r="B364" s="1" t="s">
        <v>34</v>
      </c>
      <c r="C364" s="1" t="s">
        <v>34</v>
      </c>
      <c r="E364" s="1">
        <v>362</v>
      </c>
      <c r="F364" s="1">
        <f t="shared" si="16"/>
        <v>0</v>
      </c>
      <c r="G364" s="1">
        <f t="shared" si="16"/>
        <v>2</v>
      </c>
      <c r="H364" s="1">
        <f t="shared" si="16"/>
        <v>0</v>
      </c>
      <c r="I364" s="110">
        <f t="shared" si="17"/>
        <v>2</v>
      </c>
      <c r="J364" s="1">
        <f t="shared" si="18"/>
        <v>4</v>
      </c>
    </row>
    <row r="365" spans="1:10">
      <c r="A365" s="1">
        <v>363</v>
      </c>
      <c r="B365" s="1" t="s">
        <v>202</v>
      </c>
      <c r="C365" s="1" t="s">
        <v>202</v>
      </c>
      <c r="E365" s="1">
        <v>363</v>
      </c>
      <c r="F365" s="1">
        <f t="shared" si="16"/>
        <v>0</v>
      </c>
      <c r="G365" s="1">
        <f t="shared" si="16"/>
        <v>0</v>
      </c>
      <c r="H365" s="1">
        <f t="shared" si="16"/>
        <v>2</v>
      </c>
      <c r="I365" s="110">
        <f t="shared" si="17"/>
        <v>2</v>
      </c>
      <c r="J365" s="1">
        <f t="shared" si="18"/>
        <v>4</v>
      </c>
    </row>
    <row r="366" spans="1:10">
      <c r="A366" s="1">
        <v>364</v>
      </c>
      <c r="B366" s="1" t="s">
        <v>34</v>
      </c>
      <c r="C366" s="1" t="s">
        <v>34</v>
      </c>
      <c r="E366" s="1">
        <v>364</v>
      </c>
      <c r="F366" s="1">
        <f t="shared" si="16"/>
        <v>0</v>
      </c>
      <c r="G366" s="1">
        <f t="shared" si="16"/>
        <v>2</v>
      </c>
      <c r="H366" s="1">
        <f t="shared" si="16"/>
        <v>0</v>
      </c>
      <c r="I366" s="110">
        <f t="shared" si="17"/>
        <v>2</v>
      </c>
      <c r="J366" s="1">
        <f t="shared" si="18"/>
        <v>4</v>
      </c>
    </row>
    <row r="367" spans="1:10">
      <c r="A367" s="1">
        <v>365</v>
      </c>
      <c r="B367" s="1" t="s">
        <v>202</v>
      </c>
      <c r="C367" s="1" t="s">
        <v>202</v>
      </c>
      <c r="E367" s="1">
        <v>365</v>
      </c>
      <c r="F367" s="1">
        <f t="shared" si="16"/>
        <v>0</v>
      </c>
      <c r="G367" s="1">
        <f t="shared" si="16"/>
        <v>0</v>
      </c>
      <c r="H367" s="1">
        <f t="shared" si="16"/>
        <v>2</v>
      </c>
      <c r="I367" s="110">
        <f t="shared" si="17"/>
        <v>2</v>
      </c>
      <c r="J367" s="1">
        <f t="shared" si="18"/>
        <v>4</v>
      </c>
    </row>
    <row r="368" spans="1:10">
      <c r="A368" s="1">
        <v>366</v>
      </c>
      <c r="B368" s="1" t="s">
        <v>34</v>
      </c>
      <c r="C368" s="1" t="s">
        <v>34</v>
      </c>
      <c r="E368" s="1">
        <v>366</v>
      </c>
      <c r="F368" s="1">
        <f t="shared" si="16"/>
        <v>0</v>
      </c>
      <c r="G368" s="1">
        <f t="shared" si="16"/>
        <v>2</v>
      </c>
      <c r="H368" s="1">
        <f t="shared" si="16"/>
        <v>0</v>
      </c>
      <c r="I368" s="110">
        <f t="shared" si="17"/>
        <v>2</v>
      </c>
      <c r="J368" s="1">
        <f t="shared" si="18"/>
        <v>4</v>
      </c>
    </row>
    <row r="369" spans="1:10">
      <c r="A369" s="1">
        <v>367</v>
      </c>
      <c r="B369" s="1" t="s">
        <v>34</v>
      </c>
      <c r="C369" s="1" t="s">
        <v>34</v>
      </c>
      <c r="E369" s="1">
        <v>367</v>
      </c>
      <c r="F369" s="1">
        <f t="shared" si="16"/>
        <v>0</v>
      </c>
      <c r="G369" s="1">
        <f t="shared" si="16"/>
        <v>2</v>
      </c>
      <c r="H369" s="1">
        <f t="shared" si="16"/>
        <v>0</v>
      </c>
      <c r="I369" s="110">
        <f t="shared" si="17"/>
        <v>2</v>
      </c>
      <c r="J369" s="1">
        <f t="shared" si="18"/>
        <v>4</v>
      </c>
    </row>
    <row r="370" spans="1:10">
      <c r="A370" s="1">
        <v>368</v>
      </c>
      <c r="B370" s="1" t="s">
        <v>40</v>
      </c>
      <c r="C370" s="1" t="s">
        <v>40</v>
      </c>
      <c r="E370" s="1">
        <v>368</v>
      </c>
      <c r="F370" s="1">
        <f t="shared" si="16"/>
        <v>2</v>
      </c>
      <c r="G370" s="1">
        <f t="shared" si="16"/>
        <v>0</v>
      </c>
      <c r="H370" s="1">
        <f t="shared" si="16"/>
        <v>0</v>
      </c>
      <c r="I370" s="110">
        <f t="shared" si="17"/>
        <v>2</v>
      </c>
      <c r="J370" s="1">
        <f t="shared" si="18"/>
        <v>4</v>
      </c>
    </row>
    <row r="371" spans="1:10">
      <c r="A371" s="1">
        <v>369</v>
      </c>
      <c r="B371" s="1" t="s">
        <v>202</v>
      </c>
      <c r="C371" s="1" t="s">
        <v>40</v>
      </c>
      <c r="E371" s="1">
        <v>369</v>
      </c>
      <c r="F371" s="1">
        <f t="shared" si="16"/>
        <v>1</v>
      </c>
      <c r="G371" s="1">
        <f t="shared" si="16"/>
        <v>0</v>
      </c>
      <c r="H371" s="1">
        <f t="shared" si="16"/>
        <v>1</v>
      </c>
      <c r="I371" s="110">
        <f t="shared" si="17"/>
        <v>2</v>
      </c>
      <c r="J371" s="1">
        <f t="shared" si="18"/>
        <v>2</v>
      </c>
    </row>
    <row r="372" spans="1:10">
      <c r="A372" s="1">
        <v>370</v>
      </c>
      <c r="B372" s="1" t="s">
        <v>202</v>
      </c>
      <c r="C372" s="1" t="s">
        <v>202</v>
      </c>
      <c r="E372" s="1">
        <v>370</v>
      </c>
      <c r="F372" s="1">
        <f t="shared" si="16"/>
        <v>0</v>
      </c>
      <c r="G372" s="1">
        <f t="shared" si="16"/>
        <v>0</v>
      </c>
      <c r="H372" s="1">
        <f t="shared" si="16"/>
        <v>2</v>
      </c>
      <c r="I372" s="110">
        <f t="shared" si="17"/>
        <v>2</v>
      </c>
      <c r="J372" s="1">
        <f t="shared" si="18"/>
        <v>4</v>
      </c>
    </row>
    <row r="373" spans="1:10">
      <c r="A373" s="1">
        <v>371</v>
      </c>
      <c r="B373" s="1" t="s">
        <v>202</v>
      </c>
      <c r="C373" s="1" t="s">
        <v>34</v>
      </c>
      <c r="E373" s="1">
        <v>371</v>
      </c>
      <c r="F373" s="1">
        <f t="shared" si="16"/>
        <v>0</v>
      </c>
      <c r="G373" s="1">
        <f t="shared" si="16"/>
        <v>1</v>
      </c>
      <c r="H373" s="1">
        <f t="shared" si="16"/>
        <v>1</v>
      </c>
      <c r="I373" s="110">
        <f t="shared" si="17"/>
        <v>2</v>
      </c>
      <c r="J373" s="1">
        <f t="shared" si="18"/>
        <v>2</v>
      </c>
    </row>
    <row r="374" spans="1:10">
      <c r="A374" s="1">
        <v>372</v>
      </c>
      <c r="B374" s="1" t="s">
        <v>34</v>
      </c>
      <c r="C374" s="1" t="s">
        <v>34</v>
      </c>
      <c r="E374" s="1">
        <v>372</v>
      </c>
      <c r="F374" s="1">
        <f t="shared" si="16"/>
        <v>0</v>
      </c>
      <c r="G374" s="1">
        <f t="shared" si="16"/>
        <v>2</v>
      </c>
      <c r="H374" s="1">
        <f t="shared" si="16"/>
        <v>0</v>
      </c>
      <c r="I374" s="110">
        <f t="shared" si="17"/>
        <v>2</v>
      </c>
      <c r="J374" s="1">
        <f t="shared" si="18"/>
        <v>4</v>
      </c>
    </row>
    <row r="375" spans="1:10">
      <c r="A375" s="1">
        <v>373</v>
      </c>
      <c r="B375" s="1" t="s">
        <v>34</v>
      </c>
      <c r="C375" s="1" t="s">
        <v>34</v>
      </c>
      <c r="E375" s="1">
        <v>373</v>
      </c>
      <c r="F375" s="1">
        <f t="shared" si="16"/>
        <v>0</v>
      </c>
      <c r="G375" s="1">
        <f t="shared" si="16"/>
        <v>2</v>
      </c>
      <c r="H375" s="1">
        <f t="shared" si="16"/>
        <v>0</v>
      </c>
      <c r="I375" s="110">
        <f t="shared" si="17"/>
        <v>2</v>
      </c>
      <c r="J375" s="1">
        <f t="shared" si="18"/>
        <v>4</v>
      </c>
    </row>
    <row r="376" spans="1:10">
      <c r="A376" s="1">
        <v>374</v>
      </c>
      <c r="B376" s="1" t="s">
        <v>202</v>
      </c>
      <c r="C376" s="1" t="s">
        <v>202</v>
      </c>
      <c r="E376" s="1">
        <v>374</v>
      </c>
      <c r="F376" s="1">
        <f t="shared" si="16"/>
        <v>0</v>
      </c>
      <c r="G376" s="1">
        <f t="shared" si="16"/>
        <v>0</v>
      </c>
      <c r="H376" s="1">
        <f t="shared" si="16"/>
        <v>2</v>
      </c>
      <c r="I376" s="110">
        <f t="shared" si="17"/>
        <v>2</v>
      </c>
      <c r="J376" s="1">
        <f t="shared" si="18"/>
        <v>4</v>
      </c>
    </row>
    <row r="377" spans="1:10">
      <c r="A377" s="1">
        <v>375</v>
      </c>
      <c r="B377" s="1" t="s">
        <v>40</v>
      </c>
      <c r="C377" s="1" t="s">
        <v>40</v>
      </c>
      <c r="E377" s="1">
        <v>375</v>
      </c>
      <c r="F377" s="1">
        <f t="shared" si="16"/>
        <v>2</v>
      </c>
      <c r="G377" s="1">
        <f t="shared" si="16"/>
        <v>0</v>
      </c>
      <c r="H377" s="1">
        <f t="shared" si="16"/>
        <v>0</v>
      </c>
      <c r="I377" s="110">
        <f t="shared" si="17"/>
        <v>2</v>
      </c>
      <c r="J377" s="1">
        <f t="shared" si="18"/>
        <v>4</v>
      </c>
    </row>
    <row r="378" spans="1:10">
      <c r="A378" s="1">
        <v>376</v>
      </c>
      <c r="B378" s="1" t="s">
        <v>40</v>
      </c>
      <c r="C378" s="1" t="s">
        <v>40</v>
      </c>
      <c r="E378" s="1">
        <v>376</v>
      </c>
      <c r="F378" s="1">
        <f t="shared" si="16"/>
        <v>2</v>
      </c>
      <c r="G378" s="1">
        <f t="shared" si="16"/>
        <v>0</v>
      </c>
      <c r="H378" s="1">
        <f t="shared" si="16"/>
        <v>0</v>
      </c>
      <c r="I378" s="110">
        <f t="shared" si="17"/>
        <v>2</v>
      </c>
      <c r="J378" s="1">
        <f t="shared" si="18"/>
        <v>4</v>
      </c>
    </row>
    <row r="379" spans="1:10">
      <c r="A379" s="1">
        <v>377</v>
      </c>
      <c r="B379" s="1" t="s">
        <v>34</v>
      </c>
      <c r="C379" s="1" t="s">
        <v>34</v>
      </c>
      <c r="E379" s="1">
        <v>377</v>
      </c>
      <c r="F379" s="1">
        <f t="shared" si="16"/>
        <v>0</v>
      </c>
      <c r="G379" s="1">
        <f t="shared" si="16"/>
        <v>2</v>
      </c>
      <c r="H379" s="1">
        <f t="shared" si="16"/>
        <v>0</v>
      </c>
      <c r="I379" s="110">
        <f t="shared" si="17"/>
        <v>2</v>
      </c>
      <c r="J379" s="1">
        <f t="shared" si="18"/>
        <v>4</v>
      </c>
    </row>
    <row r="380" spans="1:10">
      <c r="A380" s="1">
        <v>378</v>
      </c>
      <c r="B380" s="1" t="s">
        <v>34</v>
      </c>
      <c r="C380" s="1" t="s">
        <v>34</v>
      </c>
      <c r="E380" s="1">
        <v>378</v>
      </c>
      <c r="F380" s="1">
        <f t="shared" si="16"/>
        <v>0</v>
      </c>
      <c r="G380" s="1">
        <f t="shared" si="16"/>
        <v>2</v>
      </c>
      <c r="H380" s="1">
        <f t="shared" si="16"/>
        <v>0</v>
      </c>
      <c r="I380" s="110">
        <f t="shared" si="17"/>
        <v>2</v>
      </c>
      <c r="J380" s="1">
        <f t="shared" si="18"/>
        <v>4</v>
      </c>
    </row>
    <row r="381" spans="1:10">
      <c r="A381" s="1">
        <v>379</v>
      </c>
      <c r="B381" s="1" t="s">
        <v>40</v>
      </c>
      <c r="C381" s="1" t="s">
        <v>40</v>
      </c>
      <c r="E381" s="1">
        <v>379</v>
      </c>
      <c r="F381" s="1">
        <f t="shared" si="16"/>
        <v>2</v>
      </c>
      <c r="G381" s="1">
        <f t="shared" si="16"/>
        <v>0</v>
      </c>
      <c r="H381" s="1">
        <f t="shared" si="16"/>
        <v>0</v>
      </c>
      <c r="I381" s="110">
        <f t="shared" si="17"/>
        <v>2</v>
      </c>
      <c r="J381" s="1">
        <f t="shared" si="18"/>
        <v>4</v>
      </c>
    </row>
    <row r="382" spans="1:10">
      <c r="A382" s="1">
        <v>380</v>
      </c>
      <c r="B382" s="1" t="s">
        <v>34</v>
      </c>
      <c r="C382" s="1" t="s">
        <v>34</v>
      </c>
      <c r="E382" s="1">
        <v>380</v>
      </c>
      <c r="F382" s="1">
        <f t="shared" si="16"/>
        <v>0</v>
      </c>
      <c r="G382" s="1">
        <f t="shared" si="16"/>
        <v>2</v>
      </c>
      <c r="H382" s="1">
        <f t="shared" si="16"/>
        <v>0</v>
      </c>
      <c r="I382" s="110">
        <f t="shared" si="17"/>
        <v>2</v>
      </c>
      <c r="J382" s="1">
        <f t="shared" si="18"/>
        <v>4</v>
      </c>
    </row>
    <row r="383" spans="1:10">
      <c r="A383" s="1">
        <v>381</v>
      </c>
      <c r="B383" s="1" t="s">
        <v>34</v>
      </c>
      <c r="C383" s="1" t="s">
        <v>34</v>
      </c>
      <c r="E383" s="1">
        <v>381</v>
      </c>
      <c r="F383" s="1">
        <f t="shared" si="16"/>
        <v>0</v>
      </c>
      <c r="G383" s="1">
        <f t="shared" si="16"/>
        <v>2</v>
      </c>
      <c r="H383" s="1">
        <f t="shared" si="16"/>
        <v>0</v>
      </c>
      <c r="I383" s="110">
        <f t="shared" si="17"/>
        <v>2</v>
      </c>
      <c r="J383" s="1">
        <f t="shared" si="18"/>
        <v>4</v>
      </c>
    </row>
    <row r="384" spans="1:10">
      <c r="A384" s="1">
        <v>382</v>
      </c>
      <c r="B384" s="1" t="s">
        <v>40</v>
      </c>
      <c r="C384" s="1" t="s">
        <v>40</v>
      </c>
      <c r="E384" s="1">
        <v>382</v>
      </c>
      <c r="F384" s="1">
        <f t="shared" si="16"/>
        <v>2</v>
      </c>
      <c r="G384" s="1">
        <f t="shared" si="16"/>
        <v>0</v>
      </c>
      <c r="H384" s="1">
        <f t="shared" si="16"/>
        <v>0</v>
      </c>
      <c r="I384" s="110">
        <f t="shared" si="17"/>
        <v>2</v>
      </c>
      <c r="J384" s="1">
        <f t="shared" si="18"/>
        <v>4</v>
      </c>
    </row>
    <row r="385" spans="1:10">
      <c r="A385" s="1">
        <v>383</v>
      </c>
      <c r="B385" s="1" t="s">
        <v>202</v>
      </c>
      <c r="C385" s="1" t="s">
        <v>202</v>
      </c>
      <c r="E385" s="1">
        <v>383</v>
      </c>
      <c r="F385" s="1">
        <f t="shared" si="16"/>
        <v>0</v>
      </c>
      <c r="G385" s="1">
        <f t="shared" si="16"/>
        <v>0</v>
      </c>
      <c r="H385" s="1">
        <f t="shared" si="16"/>
        <v>2</v>
      </c>
      <c r="I385" s="110">
        <f t="shared" si="17"/>
        <v>2</v>
      </c>
      <c r="J385" s="1">
        <f t="shared" si="18"/>
        <v>4</v>
      </c>
    </row>
    <row r="386" spans="1:10">
      <c r="A386" s="1">
        <v>384</v>
      </c>
      <c r="B386" s="1" t="s">
        <v>202</v>
      </c>
      <c r="C386" s="1" t="s">
        <v>202</v>
      </c>
      <c r="E386" s="1">
        <v>384</v>
      </c>
      <c r="F386" s="1">
        <f t="shared" si="16"/>
        <v>0</v>
      </c>
      <c r="G386" s="1">
        <f t="shared" si="16"/>
        <v>0</v>
      </c>
      <c r="H386" s="1">
        <f t="shared" si="16"/>
        <v>2</v>
      </c>
      <c r="I386" s="110">
        <f t="shared" si="17"/>
        <v>2</v>
      </c>
      <c r="J386" s="1">
        <f t="shared" si="18"/>
        <v>4</v>
      </c>
    </row>
    <row r="387" spans="1:10">
      <c r="A387" s="1">
        <v>385</v>
      </c>
      <c r="B387" s="1" t="s">
        <v>34</v>
      </c>
      <c r="C387" s="1" t="s">
        <v>34</v>
      </c>
      <c r="E387" s="1">
        <v>385</v>
      </c>
      <c r="F387" s="1">
        <f t="shared" si="16"/>
        <v>0</v>
      </c>
      <c r="G387" s="1">
        <f t="shared" si="16"/>
        <v>2</v>
      </c>
      <c r="H387" s="1">
        <f t="shared" si="16"/>
        <v>0</v>
      </c>
      <c r="I387" s="110">
        <f t="shared" si="17"/>
        <v>2</v>
      </c>
      <c r="J387" s="1">
        <f t="shared" si="18"/>
        <v>4</v>
      </c>
    </row>
    <row r="388" spans="1:10">
      <c r="A388" s="1">
        <v>386</v>
      </c>
      <c r="B388" s="1" t="s">
        <v>34</v>
      </c>
      <c r="C388" s="1" t="s">
        <v>34</v>
      </c>
      <c r="E388" s="1">
        <v>386</v>
      </c>
      <c r="F388" s="1">
        <f t="shared" ref="F388:H451" si="19">COUNTIF($B388:$C388,F$2)</f>
        <v>0</v>
      </c>
      <c r="G388" s="1">
        <f t="shared" si="19"/>
        <v>2</v>
      </c>
      <c r="H388" s="1">
        <f t="shared" si="19"/>
        <v>0</v>
      </c>
      <c r="I388" s="110">
        <f t="shared" ref="I388:I451" si="20">SUM(F388:H388)</f>
        <v>2</v>
      </c>
      <c r="J388" s="1">
        <f t="shared" ref="J388:J451" si="21">F388^2+G388^2+H388^2</f>
        <v>4</v>
      </c>
    </row>
    <row r="389" spans="1:10">
      <c r="A389" s="1">
        <v>387</v>
      </c>
      <c r="B389" s="1" t="s">
        <v>202</v>
      </c>
      <c r="C389" s="1" t="s">
        <v>34</v>
      </c>
      <c r="E389" s="1">
        <v>387</v>
      </c>
      <c r="F389" s="1">
        <f t="shared" si="19"/>
        <v>0</v>
      </c>
      <c r="G389" s="1">
        <f t="shared" si="19"/>
        <v>1</v>
      </c>
      <c r="H389" s="1">
        <f t="shared" si="19"/>
        <v>1</v>
      </c>
      <c r="I389" s="110">
        <f t="shared" si="20"/>
        <v>2</v>
      </c>
      <c r="J389" s="1">
        <f t="shared" si="21"/>
        <v>2</v>
      </c>
    </row>
    <row r="390" spans="1:10">
      <c r="A390" s="1">
        <v>388</v>
      </c>
      <c r="B390" s="1" t="s">
        <v>202</v>
      </c>
      <c r="C390" s="1" t="s">
        <v>202</v>
      </c>
      <c r="E390" s="1">
        <v>388</v>
      </c>
      <c r="F390" s="1">
        <f t="shared" si="19"/>
        <v>0</v>
      </c>
      <c r="G390" s="1">
        <f t="shared" si="19"/>
        <v>0</v>
      </c>
      <c r="H390" s="1">
        <f t="shared" si="19"/>
        <v>2</v>
      </c>
      <c r="I390" s="110">
        <f t="shared" si="20"/>
        <v>2</v>
      </c>
      <c r="J390" s="1">
        <f t="shared" si="21"/>
        <v>4</v>
      </c>
    </row>
    <row r="391" spans="1:10">
      <c r="A391" s="1">
        <v>389</v>
      </c>
      <c r="B391" s="1" t="s">
        <v>34</v>
      </c>
      <c r="C391" s="1" t="s">
        <v>34</v>
      </c>
      <c r="E391" s="1">
        <v>389</v>
      </c>
      <c r="F391" s="1">
        <f t="shared" si="19"/>
        <v>0</v>
      </c>
      <c r="G391" s="1">
        <f t="shared" si="19"/>
        <v>2</v>
      </c>
      <c r="H391" s="1">
        <f t="shared" si="19"/>
        <v>0</v>
      </c>
      <c r="I391" s="110">
        <f t="shared" si="20"/>
        <v>2</v>
      </c>
      <c r="J391" s="1">
        <f t="shared" si="21"/>
        <v>4</v>
      </c>
    </row>
    <row r="392" spans="1:10">
      <c r="A392" s="1">
        <v>390</v>
      </c>
      <c r="B392" s="1" t="s">
        <v>34</v>
      </c>
      <c r="C392" s="1" t="s">
        <v>34</v>
      </c>
      <c r="E392" s="1">
        <v>390</v>
      </c>
      <c r="F392" s="1">
        <f t="shared" si="19"/>
        <v>0</v>
      </c>
      <c r="G392" s="1">
        <f t="shared" si="19"/>
        <v>2</v>
      </c>
      <c r="H392" s="1">
        <f t="shared" si="19"/>
        <v>0</v>
      </c>
      <c r="I392" s="110">
        <f t="shared" si="20"/>
        <v>2</v>
      </c>
      <c r="J392" s="1">
        <f t="shared" si="21"/>
        <v>4</v>
      </c>
    </row>
    <row r="393" spans="1:10">
      <c r="A393" s="1">
        <v>391</v>
      </c>
      <c r="B393" s="1" t="s">
        <v>34</v>
      </c>
      <c r="C393" s="1" t="s">
        <v>34</v>
      </c>
      <c r="E393" s="1">
        <v>391</v>
      </c>
      <c r="F393" s="1">
        <f t="shared" si="19"/>
        <v>0</v>
      </c>
      <c r="G393" s="1">
        <f t="shared" si="19"/>
        <v>2</v>
      </c>
      <c r="H393" s="1">
        <f t="shared" si="19"/>
        <v>0</v>
      </c>
      <c r="I393" s="110">
        <f t="shared" si="20"/>
        <v>2</v>
      </c>
      <c r="J393" s="1">
        <f t="shared" si="21"/>
        <v>4</v>
      </c>
    </row>
    <row r="394" spans="1:10">
      <c r="A394" s="1">
        <v>392</v>
      </c>
      <c r="B394" s="1" t="s">
        <v>202</v>
      </c>
      <c r="C394" s="1" t="s">
        <v>202</v>
      </c>
      <c r="E394" s="1">
        <v>392</v>
      </c>
      <c r="F394" s="1">
        <f t="shared" si="19"/>
        <v>0</v>
      </c>
      <c r="G394" s="1">
        <f t="shared" si="19"/>
        <v>0</v>
      </c>
      <c r="H394" s="1">
        <f t="shared" si="19"/>
        <v>2</v>
      </c>
      <c r="I394" s="110">
        <f t="shared" si="20"/>
        <v>2</v>
      </c>
      <c r="J394" s="1">
        <f t="shared" si="21"/>
        <v>4</v>
      </c>
    </row>
    <row r="395" spans="1:10">
      <c r="A395" s="1">
        <v>393</v>
      </c>
      <c r="B395" s="1" t="s">
        <v>40</v>
      </c>
      <c r="C395" s="1" t="s">
        <v>40</v>
      </c>
      <c r="E395" s="1">
        <v>393</v>
      </c>
      <c r="F395" s="1">
        <f t="shared" si="19"/>
        <v>2</v>
      </c>
      <c r="G395" s="1">
        <f t="shared" si="19"/>
        <v>0</v>
      </c>
      <c r="H395" s="1">
        <f t="shared" si="19"/>
        <v>0</v>
      </c>
      <c r="I395" s="110">
        <f t="shared" si="20"/>
        <v>2</v>
      </c>
      <c r="J395" s="1">
        <f t="shared" si="21"/>
        <v>4</v>
      </c>
    </row>
    <row r="396" spans="1:10">
      <c r="A396" s="1">
        <v>394</v>
      </c>
      <c r="B396" s="1" t="s">
        <v>34</v>
      </c>
      <c r="C396" s="1" t="s">
        <v>34</v>
      </c>
      <c r="E396" s="1">
        <v>394</v>
      </c>
      <c r="F396" s="1">
        <f t="shared" si="19"/>
        <v>0</v>
      </c>
      <c r="G396" s="1">
        <f t="shared" si="19"/>
        <v>2</v>
      </c>
      <c r="H396" s="1">
        <f t="shared" si="19"/>
        <v>0</v>
      </c>
      <c r="I396" s="110">
        <f t="shared" si="20"/>
        <v>2</v>
      </c>
      <c r="J396" s="1">
        <f t="shared" si="21"/>
        <v>4</v>
      </c>
    </row>
    <row r="397" spans="1:10">
      <c r="A397" s="1">
        <v>395</v>
      </c>
      <c r="B397" s="1" t="s">
        <v>34</v>
      </c>
      <c r="C397" s="1" t="s">
        <v>34</v>
      </c>
      <c r="E397" s="1">
        <v>395</v>
      </c>
      <c r="F397" s="1">
        <f t="shared" si="19"/>
        <v>0</v>
      </c>
      <c r="G397" s="1">
        <f t="shared" si="19"/>
        <v>2</v>
      </c>
      <c r="H397" s="1">
        <f t="shared" si="19"/>
        <v>0</v>
      </c>
      <c r="I397" s="110">
        <f t="shared" si="20"/>
        <v>2</v>
      </c>
      <c r="J397" s="1">
        <f t="shared" si="21"/>
        <v>4</v>
      </c>
    </row>
    <row r="398" spans="1:10">
      <c r="A398" s="1">
        <v>396</v>
      </c>
      <c r="B398" s="1" t="s">
        <v>40</v>
      </c>
      <c r="C398" s="1" t="s">
        <v>40</v>
      </c>
      <c r="E398" s="1">
        <v>396</v>
      </c>
      <c r="F398" s="1">
        <f t="shared" si="19"/>
        <v>2</v>
      </c>
      <c r="G398" s="1">
        <f t="shared" si="19"/>
        <v>0</v>
      </c>
      <c r="H398" s="1">
        <f t="shared" si="19"/>
        <v>0</v>
      </c>
      <c r="I398" s="110">
        <f t="shared" si="20"/>
        <v>2</v>
      </c>
      <c r="J398" s="1">
        <f t="shared" si="21"/>
        <v>4</v>
      </c>
    </row>
    <row r="399" spans="1:10">
      <c r="A399" s="1">
        <v>397</v>
      </c>
      <c r="B399" s="1" t="s">
        <v>202</v>
      </c>
      <c r="C399" s="1" t="s">
        <v>202</v>
      </c>
      <c r="E399" s="1">
        <v>397</v>
      </c>
      <c r="F399" s="1">
        <f t="shared" si="19"/>
        <v>0</v>
      </c>
      <c r="G399" s="1">
        <f t="shared" si="19"/>
        <v>0</v>
      </c>
      <c r="H399" s="1">
        <f t="shared" si="19"/>
        <v>2</v>
      </c>
      <c r="I399" s="110">
        <f t="shared" si="20"/>
        <v>2</v>
      </c>
      <c r="J399" s="1">
        <f t="shared" si="21"/>
        <v>4</v>
      </c>
    </row>
    <row r="400" spans="1:10">
      <c r="A400" s="1">
        <v>398</v>
      </c>
      <c r="B400" s="1" t="s">
        <v>202</v>
      </c>
      <c r="C400" s="1" t="s">
        <v>202</v>
      </c>
      <c r="E400" s="1">
        <v>398</v>
      </c>
      <c r="F400" s="1">
        <f t="shared" si="19"/>
        <v>0</v>
      </c>
      <c r="G400" s="1">
        <f t="shared" si="19"/>
        <v>0</v>
      </c>
      <c r="H400" s="1">
        <f t="shared" si="19"/>
        <v>2</v>
      </c>
      <c r="I400" s="110">
        <f t="shared" si="20"/>
        <v>2</v>
      </c>
      <c r="J400" s="1">
        <f t="shared" si="21"/>
        <v>4</v>
      </c>
    </row>
    <row r="401" spans="1:10">
      <c r="A401" s="1">
        <v>399</v>
      </c>
      <c r="B401" s="1" t="s">
        <v>202</v>
      </c>
      <c r="C401" s="1" t="s">
        <v>40</v>
      </c>
      <c r="E401" s="1">
        <v>399</v>
      </c>
      <c r="F401" s="1">
        <f t="shared" si="19"/>
        <v>1</v>
      </c>
      <c r="G401" s="1">
        <f t="shared" si="19"/>
        <v>0</v>
      </c>
      <c r="H401" s="1">
        <f t="shared" si="19"/>
        <v>1</v>
      </c>
      <c r="I401" s="110">
        <f t="shared" si="20"/>
        <v>2</v>
      </c>
      <c r="J401" s="1">
        <f t="shared" si="21"/>
        <v>2</v>
      </c>
    </row>
    <row r="402" spans="1:10">
      <c r="A402" s="1">
        <v>400</v>
      </c>
      <c r="B402" s="1" t="s">
        <v>34</v>
      </c>
      <c r="C402" s="1" t="s">
        <v>34</v>
      </c>
      <c r="E402" s="1">
        <v>400</v>
      </c>
      <c r="F402" s="1">
        <f t="shared" si="19"/>
        <v>0</v>
      </c>
      <c r="G402" s="1">
        <f t="shared" si="19"/>
        <v>2</v>
      </c>
      <c r="H402" s="1">
        <f t="shared" si="19"/>
        <v>0</v>
      </c>
      <c r="I402" s="110">
        <f t="shared" si="20"/>
        <v>2</v>
      </c>
      <c r="J402" s="1">
        <f t="shared" si="21"/>
        <v>4</v>
      </c>
    </row>
    <row r="403" spans="1:10">
      <c r="A403" s="1">
        <v>401</v>
      </c>
      <c r="B403" s="1" t="s">
        <v>34</v>
      </c>
      <c r="C403" s="1" t="s">
        <v>34</v>
      </c>
      <c r="E403" s="1">
        <v>401</v>
      </c>
      <c r="F403" s="1">
        <f t="shared" si="19"/>
        <v>0</v>
      </c>
      <c r="G403" s="1">
        <f t="shared" si="19"/>
        <v>2</v>
      </c>
      <c r="H403" s="1">
        <f t="shared" si="19"/>
        <v>0</v>
      </c>
      <c r="I403" s="110">
        <f t="shared" si="20"/>
        <v>2</v>
      </c>
      <c r="J403" s="1">
        <f t="shared" si="21"/>
        <v>4</v>
      </c>
    </row>
    <row r="404" spans="1:10">
      <c r="A404" s="1">
        <v>402</v>
      </c>
      <c r="B404" s="1" t="s">
        <v>202</v>
      </c>
      <c r="C404" s="1" t="s">
        <v>202</v>
      </c>
      <c r="E404" s="1">
        <v>402</v>
      </c>
      <c r="F404" s="1">
        <f t="shared" si="19"/>
        <v>0</v>
      </c>
      <c r="G404" s="1">
        <f t="shared" si="19"/>
        <v>0</v>
      </c>
      <c r="H404" s="1">
        <f t="shared" si="19"/>
        <v>2</v>
      </c>
      <c r="I404" s="110">
        <f t="shared" si="20"/>
        <v>2</v>
      </c>
      <c r="J404" s="1">
        <f t="shared" si="21"/>
        <v>4</v>
      </c>
    </row>
    <row r="405" spans="1:10">
      <c r="A405" s="1">
        <v>403</v>
      </c>
      <c r="B405" s="1" t="s">
        <v>202</v>
      </c>
      <c r="C405" s="1" t="s">
        <v>202</v>
      </c>
      <c r="E405" s="1">
        <v>403</v>
      </c>
      <c r="F405" s="1">
        <f t="shared" si="19"/>
        <v>0</v>
      </c>
      <c r="G405" s="1">
        <f t="shared" si="19"/>
        <v>0</v>
      </c>
      <c r="H405" s="1">
        <f t="shared" si="19"/>
        <v>2</v>
      </c>
      <c r="I405" s="110">
        <f t="shared" si="20"/>
        <v>2</v>
      </c>
      <c r="J405" s="1">
        <f t="shared" si="21"/>
        <v>4</v>
      </c>
    </row>
    <row r="406" spans="1:10">
      <c r="A406" s="1">
        <v>404</v>
      </c>
      <c r="B406" s="1" t="s">
        <v>202</v>
      </c>
      <c r="C406" s="1" t="s">
        <v>202</v>
      </c>
      <c r="E406" s="1">
        <v>404</v>
      </c>
      <c r="F406" s="1">
        <f t="shared" si="19"/>
        <v>0</v>
      </c>
      <c r="G406" s="1">
        <f t="shared" si="19"/>
        <v>0</v>
      </c>
      <c r="H406" s="1">
        <f t="shared" si="19"/>
        <v>2</v>
      </c>
      <c r="I406" s="110">
        <f t="shared" si="20"/>
        <v>2</v>
      </c>
      <c r="J406" s="1">
        <f t="shared" si="21"/>
        <v>4</v>
      </c>
    </row>
    <row r="407" spans="1:10">
      <c r="A407" s="1">
        <v>405</v>
      </c>
      <c r="B407" s="1" t="s">
        <v>202</v>
      </c>
      <c r="C407" s="1" t="s">
        <v>202</v>
      </c>
      <c r="E407" s="1">
        <v>405</v>
      </c>
      <c r="F407" s="1">
        <f t="shared" si="19"/>
        <v>0</v>
      </c>
      <c r="G407" s="1">
        <f t="shared" si="19"/>
        <v>0</v>
      </c>
      <c r="H407" s="1">
        <f t="shared" si="19"/>
        <v>2</v>
      </c>
      <c r="I407" s="110">
        <f t="shared" si="20"/>
        <v>2</v>
      </c>
      <c r="J407" s="1">
        <f t="shared" si="21"/>
        <v>4</v>
      </c>
    </row>
    <row r="408" spans="1:10">
      <c r="A408" s="1">
        <v>406</v>
      </c>
      <c r="B408" s="1" t="s">
        <v>202</v>
      </c>
      <c r="C408" s="1" t="s">
        <v>202</v>
      </c>
      <c r="E408" s="1">
        <v>406</v>
      </c>
      <c r="F408" s="1">
        <f t="shared" si="19"/>
        <v>0</v>
      </c>
      <c r="G408" s="1">
        <f t="shared" si="19"/>
        <v>0</v>
      </c>
      <c r="H408" s="1">
        <f t="shared" si="19"/>
        <v>2</v>
      </c>
      <c r="I408" s="110">
        <f t="shared" si="20"/>
        <v>2</v>
      </c>
      <c r="J408" s="1">
        <f t="shared" si="21"/>
        <v>4</v>
      </c>
    </row>
    <row r="409" spans="1:10">
      <c r="A409" s="1">
        <v>407</v>
      </c>
      <c r="B409" s="1" t="s">
        <v>34</v>
      </c>
      <c r="C409" s="1" t="s">
        <v>34</v>
      </c>
      <c r="E409" s="1">
        <v>407</v>
      </c>
      <c r="F409" s="1">
        <f t="shared" si="19"/>
        <v>0</v>
      </c>
      <c r="G409" s="1">
        <f t="shared" si="19"/>
        <v>2</v>
      </c>
      <c r="H409" s="1">
        <f t="shared" si="19"/>
        <v>0</v>
      </c>
      <c r="I409" s="110">
        <f t="shared" si="20"/>
        <v>2</v>
      </c>
      <c r="J409" s="1">
        <f t="shared" si="21"/>
        <v>4</v>
      </c>
    </row>
    <row r="410" spans="1:10">
      <c r="A410" s="1">
        <v>408</v>
      </c>
      <c r="B410" s="1" t="s">
        <v>202</v>
      </c>
      <c r="C410" s="1" t="s">
        <v>202</v>
      </c>
      <c r="E410" s="1">
        <v>408</v>
      </c>
      <c r="F410" s="1">
        <f t="shared" si="19"/>
        <v>0</v>
      </c>
      <c r="G410" s="1">
        <f t="shared" si="19"/>
        <v>0</v>
      </c>
      <c r="H410" s="1">
        <f t="shared" si="19"/>
        <v>2</v>
      </c>
      <c r="I410" s="110">
        <f t="shared" si="20"/>
        <v>2</v>
      </c>
      <c r="J410" s="1">
        <f t="shared" si="21"/>
        <v>4</v>
      </c>
    </row>
    <row r="411" spans="1:10">
      <c r="A411" s="1">
        <v>409</v>
      </c>
      <c r="B411" s="1" t="s">
        <v>34</v>
      </c>
      <c r="C411" s="1" t="s">
        <v>34</v>
      </c>
      <c r="E411" s="1">
        <v>409</v>
      </c>
      <c r="F411" s="1">
        <f t="shared" si="19"/>
        <v>0</v>
      </c>
      <c r="G411" s="1">
        <f t="shared" si="19"/>
        <v>2</v>
      </c>
      <c r="H411" s="1">
        <f t="shared" si="19"/>
        <v>0</v>
      </c>
      <c r="I411" s="110">
        <f t="shared" si="20"/>
        <v>2</v>
      </c>
      <c r="J411" s="1">
        <f t="shared" si="21"/>
        <v>4</v>
      </c>
    </row>
    <row r="412" spans="1:10">
      <c r="A412" s="1">
        <v>410</v>
      </c>
      <c r="B412" s="1" t="s">
        <v>34</v>
      </c>
      <c r="C412" s="1" t="s">
        <v>34</v>
      </c>
      <c r="E412" s="1">
        <v>410</v>
      </c>
      <c r="F412" s="1">
        <f t="shared" si="19"/>
        <v>0</v>
      </c>
      <c r="G412" s="1">
        <f t="shared" si="19"/>
        <v>2</v>
      </c>
      <c r="H412" s="1">
        <f t="shared" si="19"/>
        <v>0</v>
      </c>
      <c r="I412" s="110">
        <f t="shared" si="20"/>
        <v>2</v>
      </c>
      <c r="J412" s="1">
        <f t="shared" si="21"/>
        <v>4</v>
      </c>
    </row>
    <row r="413" spans="1:10">
      <c r="A413" s="1">
        <v>411</v>
      </c>
      <c r="B413" s="1" t="s">
        <v>202</v>
      </c>
      <c r="C413" s="1" t="s">
        <v>202</v>
      </c>
      <c r="E413" s="1">
        <v>411</v>
      </c>
      <c r="F413" s="1">
        <f t="shared" si="19"/>
        <v>0</v>
      </c>
      <c r="G413" s="1">
        <f t="shared" si="19"/>
        <v>0</v>
      </c>
      <c r="H413" s="1">
        <f t="shared" si="19"/>
        <v>2</v>
      </c>
      <c r="I413" s="110">
        <f t="shared" si="20"/>
        <v>2</v>
      </c>
      <c r="J413" s="1">
        <f t="shared" si="21"/>
        <v>4</v>
      </c>
    </row>
    <row r="414" spans="1:10">
      <c r="A414" s="1">
        <v>412</v>
      </c>
      <c r="B414" s="1" t="s">
        <v>34</v>
      </c>
      <c r="C414" s="1" t="s">
        <v>34</v>
      </c>
      <c r="E414" s="1">
        <v>412</v>
      </c>
      <c r="F414" s="1">
        <f t="shared" si="19"/>
        <v>0</v>
      </c>
      <c r="G414" s="1">
        <f t="shared" si="19"/>
        <v>2</v>
      </c>
      <c r="H414" s="1">
        <f t="shared" si="19"/>
        <v>0</v>
      </c>
      <c r="I414" s="110">
        <f t="shared" si="20"/>
        <v>2</v>
      </c>
      <c r="J414" s="1">
        <f t="shared" si="21"/>
        <v>4</v>
      </c>
    </row>
    <row r="415" spans="1:10">
      <c r="A415" s="1">
        <v>413</v>
      </c>
      <c r="B415" s="1" t="s">
        <v>34</v>
      </c>
      <c r="C415" s="1" t="s">
        <v>34</v>
      </c>
      <c r="E415" s="1">
        <v>413</v>
      </c>
      <c r="F415" s="1">
        <f t="shared" si="19"/>
        <v>0</v>
      </c>
      <c r="G415" s="1">
        <f t="shared" si="19"/>
        <v>2</v>
      </c>
      <c r="H415" s="1">
        <f t="shared" si="19"/>
        <v>0</v>
      </c>
      <c r="I415" s="110">
        <f t="shared" si="20"/>
        <v>2</v>
      </c>
      <c r="J415" s="1">
        <f t="shared" si="21"/>
        <v>4</v>
      </c>
    </row>
    <row r="416" spans="1:10">
      <c r="A416" s="1">
        <v>414</v>
      </c>
      <c r="B416" s="1" t="s">
        <v>34</v>
      </c>
      <c r="C416" s="1" t="s">
        <v>34</v>
      </c>
      <c r="E416" s="1">
        <v>414</v>
      </c>
      <c r="F416" s="1">
        <f t="shared" si="19"/>
        <v>0</v>
      </c>
      <c r="G416" s="1">
        <f t="shared" si="19"/>
        <v>2</v>
      </c>
      <c r="H416" s="1">
        <f t="shared" si="19"/>
        <v>0</v>
      </c>
      <c r="I416" s="110">
        <f t="shared" si="20"/>
        <v>2</v>
      </c>
      <c r="J416" s="1">
        <f t="shared" si="21"/>
        <v>4</v>
      </c>
    </row>
    <row r="417" spans="1:10">
      <c r="A417" s="1">
        <v>415</v>
      </c>
      <c r="B417" s="1" t="s">
        <v>40</v>
      </c>
      <c r="C417" s="1" t="s">
        <v>40</v>
      </c>
      <c r="E417" s="1">
        <v>415</v>
      </c>
      <c r="F417" s="1">
        <f t="shared" si="19"/>
        <v>2</v>
      </c>
      <c r="G417" s="1">
        <f t="shared" si="19"/>
        <v>0</v>
      </c>
      <c r="H417" s="1">
        <f t="shared" si="19"/>
        <v>0</v>
      </c>
      <c r="I417" s="110">
        <f t="shared" si="20"/>
        <v>2</v>
      </c>
      <c r="J417" s="1">
        <f t="shared" si="21"/>
        <v>4</v>
      </c>
    </row>
    <row r="418" spans="1:10">
      <c r="A418" s="1">
        <v>416</v>
      </c>
      <c r="B418" s="1" t="s">
        <v>34</v>
      </c>
      <c r="C418" s="1" t="s">
        <v>34</v>
      </c>
      <c r="E418" s="1">
        <v>416</v>
      </c>
      <c r="F418" s="1">
        <f t="shared" si="19"/>
        <v>0</v>
      </c>
      <c r="G418" s="1">
        <f t="shared" si="19"/>
        <v>2</v>
      </c>
      <c r="H418" s="1">
        <f t="shared" si="19"/>
        <v>0</v>
      </c>
      <c r="I418" s="110">
        <f t="shared" si="20"/>
        <v>2</v>
      </c>
      <c r="J418" s="1">
        <f t="shared" si="21"/>
        <v>4</v>
      </c>
    </row>
    <row r="419" spans="1:10">
      <c r="A419" s="1">
        <v>417</v>
      </c>
      <c r="B419" s="1" t="s">
        <v>202</v>
      </c>
      <c r="C419" s="1" t="s">
        <v>40</v>
      </c>
      <c r="E419" s="1">
        <v>417</v>
      </c>
      <c r="F419" s="1">
        <f t="shared" si="19"/>
        <v>1</v>
      </c>
      <c r="G419" s="1">
        <f t="shared" si="19"/>
        <v>0</v>
      </c>
      <c r="H419" s="1">
        <f t="shared" si="19"/>
        <v>1</v>
      </c>
      <c r="I419" s="110">
        <f t="shared" si="20"/>
        <v>2</v>
      </c>
      <c r="J419" s="1">
        <f t="shared" si="21"/>
        <v>2</v>
      </c>
    </row>
    <row r="420" spans="1:10">
      <c r="A420" s="1">
        <v>418</v>
      </c>
      <c r="B420" s="1" t="s">
        <v>40</v>
      </c>
      <c r="C420" s="1" t="s">
        <v>40</v>
      </c>
      <c r="E420" s="1">
        <v>418</v>
      </c>
      <c r="F420" s="1">
        <f t="shared" si="19"/>
        <v>2</v>
      </c>
      <c r="G420" s="1">
        <f t="shared" si="19"/>
        <v>0</v>
      </c>
      <c r="H420" s="1">
        <f t="shared" si="19"/>
        <v>0</v>
      </c>
      <c r="I420" s="110">
        <f t="shared" si="20"/>
        <v>2</v>
      </c>
      <c r="J420" s="1">
        <f t="shared" si="21"/>
        <v>4</v>
      </c>
    </row>
    <row r="421" spans="1:10">
      <c r="A421" s="1">
        <v>419</v>
      </c>
      <c r="B421" s="1" t="s">
        <v>34</v>
      </c>
      <c r="C421" s="1" t="s">
        <v>34</v>
      </c>
      <c r="E421" s="1">
        <v>419</v>
      </c>
      <c r="F421" s="1">
        <f t="shared" si="19"/>
        <v>0</v>
      </c>
      <c r="G421" s="1">
        <f t="shared" si="19"/>
        <v>2</v>
      </c>
      <c r="H421" s="1">
        <f t="shared" si="19"/>
        <v>0</v>
      </c>
      <c r="I421" s="110">
        <f t="shared" si="20"/>
        <v>2</v>
      </c>
      <c r="J421" s="1">
        <f t="shared" si="21"/>
        <v>4</v>
      </c>
    </row>
    <row r="422" spans="1:10">
      <c r="A422" s="1">
        <v>420</v>
      </c>
      <c r="B422" s="1" t="s">
        <v>202</v>
      </c>
      <c r="C422" s="1" t="s">
        <v>202</v>
      </c>
      <c r="E422" s="1">
        <v>420</v>
      </c>
      <c r="F422" s="1">
        <f t="shared" si="19"/>
        <v>0</v>
      </c>
      <c r="G422" s="1">
        <f t="shared" si="19"/>
        <v>0</v>
      </c>
      <c r="H422" s="1">
        <f t="shared" si="19"/>
        <v>2</v>
      </c>
      <c r="I422" s="110">
        <f t="shared" si="20"/>
        <v>2</v>
      </c>
      <c r="J422" s="1">
        <f t="shared" si="21"/>
        <v>4</v>
      </c>
    </row>
    <row r="423" spans="1:10">
      <c r="A423" s="1">
        <v>421</v>
      </c>
      <c r="B423" s="1" t="s">
        <v>34</v>
      </c>
      <c r="C423" s="1" t="s">
        <v>34</v>
      </c>
      <c r="E423" s="1">
        <v>421</v>
      </c>
      <c r="F423" s="1">
        <f t="shared" si="19"/>
        <v>0</v>
      </c>
      <c r="G423" s="1">
        <f t="shared" si="19"/>
        <v>2</v>
      </c>
      <c r="H423" s="1">
        <f t="shared" si="19"/>
        <v>0</v>
      </c>
      <c r="I423" s="110">
        <f t="shared" si="20"/>
        <v>2</v>
      </c>
      <c r="J423" s="1">
        <f t="shared" si="21"/>
        <v>4</v>
      </c>
    </row>
    <row r="424" spans="1:10">
      <c r="A424" s="1">
        <v>422</v>
      </c>
      <c r="B424" s="1" t="s">
        <v>34</v>
      </c>
      <c r="C424" s="1" t="s">
        <v>34</v>
      </c>
      <c r="E424" s="1">
        <v>422</v>
      </c>
      <c r="F424" s="1">
        <f t="shared" si="19"/>
        <v>0</v>
      </c>
      <c r="G424" s="1">
        <f t="shared" si="19"/>
        <v>2</v>
      </c>
      <c r="H424" s="1">
        <f t="shared" si="19"/>
        <v>0</v>
      </c>
      <c r="I424" s="110">
        <f t="shared" si="20"/>
        <v>2</v>
      </c>
      <c r="J424" s="1">
        <f t="shared" si="21"/>
        <v>4</v>
      </c>
    </row>
    <row r="425" spans="1:10">
      <c r="A425" s="1">
        <v>423</v>
      </c>
      <c r="B425" s="1" t="s">
        <v>34</v>
      </c>
      <c r="C425" s="1" t="s">
        <v>34</v>
      </c>
      <c r="E425" s="1">
        <v>423</v>
      </c>
      <c r="F425" s="1">
        <f t="shared" si="19"/>
        <v>0</v>
      </c>
      <c r="G425" s="1">
        <f t="shared" si="19"/>
        <v>2</v>
      </c>
      <c r="H425" s="1">
        <f t="shared" si="19"/>
        <v>0</v>
      </c>
      <c r="I425" s="110">
        <f t="shared" si="20"/>
        <v>2</v>
      </c>
      <c r="J425" s="1">
        <f t="shared" si="21"/>
        <v>4</v>
      </c>
    </row>
    <row r="426" spans="1:10">
      <c r="A426" s="1">
        <v>424</v>
      </c>
      <c r="B426" s="1" t="s">
        <v>34</v>
      </c>
      <c r="C426" s="1" t="s">
        <v>34</v>
      </c>
      <c r="E426" s="1">
        <v>424</v>
      </c>
      <c r="F426" s="1">
        <f t="shared" si="19"/>
        <v>0</v>
      </c>
      <c r="G426" s="1">
        <f t="shared" si="19"/>
        <v>2</v>
      </c>
      <c r="H426" s="1">
        <f t="shared" si="19"/>
        <v>0</v>
      </c>
      <c r="I426" s="110">
        <f t="shared" si="20"/>
        <v>2</v>
      </c>
      <c r="J426" s="1">
        <f t="shared" si="21"/>
        <v>4</v>
      </c>
    </row>
    <row r="427" spans="1:10">
      <c r="A427" s="1">
        <v>425</v>
      </c>
      <c r="B427" s="1" t="s">
        <v>34</v>
      </c>
      <c r="C427" s="1" t="s">
        <v>34</v>
      </c>
      <c r="E427" s="1">
        <v>425</v>
      </c>
      <c r="F427" s="1">
        <f t="shared" si="19"/>
        <v>0</v>
      </c>
      <c r="G427" s="1">
        <f t="shared" si="19"/>
        <v>2</v>
      </c>
      <c r="H427" s="1">
        <f t="shared" si="19"/>
        <v>0</v>
      </c>
      <c r="I427" s="110">
        <f t="shared" si="20"/>
        <v>2</v>
      </c>
      <c r="J427" s="1">
        <f t="shared" si="21"/>
        <v>4</v>
      </c>
    </row>
    <row r="428" spans="1:10">
      <c r="A428" s="1">
        <v>426</v>
      </c>
      <c r="B428" s="1" t="s">
        <v>34</v>
      </c>
      <c r="C428" s="1" t="s">
        <v>34</v>
      </c>
      <c r="E428" s="1">
        <v>426</v>
      </c>
      <c r="F428" s="1">
        <f t="shared" si="19"/>
        <v>0</v>
      </c>
      <c r="G428" s="1">
        <f t="shared" si="19"/>
        <v>2</v>
      </c>
      <c r="H428" s="1">
        <f t="shared" si="19"/>
        <v>0</v>
      </c>
      <c r="I428" s="110">
        <f t="shared" si="20"/>
        <v>2</v>
      </c>
      <c r="J428" s="1">
        <f t="shared" si="21"/>
        <v>4</v>
      </c>
    </row>
    <row r="429" spans="1:10">
      <c r="A429" s="1">
        <v>427</v>
      </c>
      <c r="B429" s="1" t="s">
        <v>34</v>
      </c>
      <c r="C429" s="1" t="s">
        <v>34</v>
      </c>
      <c r="E429" s="1">
        <v>427</v>
      </c>
      <c r="F429" s="1">
        <f t="shared" si="19"/>
        <v>0</v>
      </c>
      <c r="G429" s="1">
        <f t="shared" si="19"/>
        <v>2</v>
      </c>
      <c r="H429" s="1">
        <f t="shared" si="19"/>
        <v>0</v>
      </c>
      <c r="I429" s="110">
        <f t="shared" si="20"/>
        <v>2</v>
      </c>
      <c r="J429" s="1">
        <f t="shared" si="21"/>
        <v>4</v>
      </c>
    </row>
    <row r="430" spans="1:10">
      <c r="A430" s="1">
        <v>428</v>
      </c>
      <c r="B430" s="1" t="s">
        <v>34</v>
      </c>
      <c r="C430" s="1" t="s">
        <v>34</v>
      </c>
      <c r="E430" s="1">
        <v>428</v>
      </c>
      <c r="F430" s="1">
        <f t="shared" si="19"/>
        <v>0</v>
      </c>
      <c r="G430" s="1">
        <f t="shared" si="19"/>
        <v>2</v>
      </c>
      <c r="H430" s="1">
        <f t="shared" si="19"/>
        <v>0</v>
      </c>
      <c r="I430" s="110">
        <f t="shared" si="20"/>
        <v>2</v>
      </c>
      <c r="J430" s="1">
        <f t="shared" si="21"/>
        <v>4</v>
      </c>
    </row>
    <row r="431" spans="1:10">
      <c r="A431" s="1">
        <v>429</v>
      </c>
      <c r="B431" s="1" t="s">
        <v>34</v>
      </c>
      <c r="C431" s="1" t="s">
        <v>34</v>
      </c>
      <c r="E431" s="1">
        <v>429</v>
      </c>
      <c r="F431" s="1">
        <f t="shared" si="19"/>
        <v>0</v>
      </c>
      <c r="G431" s="1">
        <f t="shared" si="19"/>
        <v>2</v>
      </c>
      <c r="H431" s="1">
        <f t="shared" si="19"/>
        <v>0</v>
      </c>
      <c r="I431" s="110">
        <f t="shared" si="20"/>
        <v>2</v>
      </c>
      <c r="J431" s="1">
        <f t="shared" si="21"/>
        <v>4</v>
      </c>
    </row>
    <row r="432" spans="1:10">
      <c r="A432" s="1">
        <v>430</v>
      </c>
      <c r="B432" s="1" t="s">
        <v>202</v>
      </c>
      <c r="C432" s="1" t="s">
        <v>202</v>
      </c>
      <c r="E432" s="1">
        <v>430</v>
      </c>
      <c r="F432" s="1">
        <f t="shared" si="19"/>
        <v>0</v>
      </c>
      <c r="G432" s="1">
        <f t="shared" si="19"/>
        <v>0</v>
      </c>
      <c r="H432" s="1">
        <f t="shared" si="19"/>
        <v>2</v>
      </c>
      <c r="I432" s="110">
        <f t="shared" si="20"/>
        <v>2</v>
      </c>
      <c r="J432" s="1">
        <f t="shared" si="21"/>
        <v>4</v>
      </c>
    </row>
    <row r="433" spans="1:10">
      <c r="A433" s="1">
        <v>431</v>
      </c>
      <c r="B433" s="1" t="s">
        <v>34</v>
      </c>
      <c r="C433" s="1" t="s">
        <v>34</v>
      </c>
      <c r="E433" s="1">
        <v>431</v>
      </c>
      <c r="F433" s="1">
        <f t="shared" si="19"/>
        <v>0</v>
      </c>
      <c r="G433" s="1">
        <f t="shared" si="19"/>
        <v>2</v>
      </c>
      <c r="H433" s="1">
        <f t="shared" si="19"/>
        <v>0</v>
      </c>
      <c r="I433" s="110">
        <f t="shared" si="20"/>
        <v>2</v>
      </c>
      <c r="J433" s="1">
        <f t="shared" si="21"/>
        <v>4</v>
      </c>
    </row>
    <row r="434" spans="1:10">
      <c r="A434" s="1">
        <v>432</v>
      </c>
      <c r="B434" s="1" t="s">
        <v>40</v>
      </c>
      <c r="C434" s="1" t="s">
        <v>40</v>
      </c>
      <c r="E434" s="1">
        <v>432</v>
      </c>
      <c r="F434" s="1">
        <f t="shared" si="19"/>
        <v>2</v>
      </c>
      <c r="G434" s="1">
        <f t="shared" si="19"/>
        <v>0</v>
      </c>
      <c r="H434" s="1">
        <f t="shared" si="19"/>
        <v>0</v>
      </c>
      <c r="I434" s="110">
        <f t="shared" si="20"/>
        <v>2</v>
      </c>
      <c r="J434" s="1">
        <f t="shared" si="21"/>
        <v>4</v>
      </c>
    </row>
    <row r="435" spans="1:10">
      <c r="A435" s="1">
        <v>433</v>
      </c>
      <c r="B435" s="1" t="s">
        <v>202</v>
      </c>
      <c r="C435" s="1" t="s">
        <v>202</v>
      </c>
      <c r="E435" s="1">
        <v>433</v>
      </c>
      <c r="F435" s="1">
        <f t="shared" si="19"/>
        <v>0</v>
      </c>
      <c r="G435" s="1">
        <f t="shared" si="19"/>
        <v>0</v>
      </c>
      <c r="H435" s="1">
        <f t="shared" si="19"/>
        <v>2</v>
      </c>
      <c r="I435" s="110">
        <f t="shared" si="20"/>
        <v>2</v>
      </c>
      <c r="J435" s="1">
        <f t="shared" si="21"/>
        <v>4</v>
      </c>
    </row>
    <row r="436" spans="1:10">
      <c r="A436" s="1">
        <v>434</v>
      </c>
      <c r="B436" s="1" t="s">
        <v>34</v>
      </c>
      <c r="C436" s="1" t="s">
        <v>34</v>
      </c>
      <c r="E436" s="1">
        <v>434</v>
      </c>
      <c r="F436" s="1">
        <f t="shared" si="19"/>
        <v>0</v>
      </c>
      <c r="G436" s="1">
        <f t="shared" si="19"/>
        <v>2</v>
      </c>
      <c r="H436" s="1">
        <f t="shared" si="19"/>
        <v>0</v>
      </c>
      <c r="I436" s="110">
        <f t="shared" si="20"/>
        <v>2</v>
      </c>
      <c r="J436" s="1">
        <f t="shared" si="21"/>
        <v>4</v>
      </c>
    </row>
    <row r="437" spans="1:10">
      <c r="A437" s="1">
        <v>435</v>
      </c>
      <c r="B437" s="1" t="s">
        <v>202</v>
      </c>
      <c r="C437" s="1" t="s">
        <v>202</v>
      </c>
      <c r="E437" s="1">
        <v>435</v>
      </c>
      <c r="F437" s="1">
        <f t="shared" si="19"/>
        <v>0</v>
      </c>
      <c r="G437" s="1">
        <f t="shared" si="19"/>
        <v>0</v>
      </c>
      <c r="H437" s="1">
        <f t="shared" si="19"/>
        <v>2</v>
      </c>
      <c r="I437" s="110">
        <f t="shared" si="20"/>
        <v>2</v>
      </c>
      <c r="J437" s="1">
        <f t="shared" si="21"/>
        <v>4</v>
      </c>
    </row>
    <row r="438" spans="1:10">
      <c r="A438" s="1">
        <v>436</v>
      </c>
      <c r="B438" s="1" t="s">
        <v>34</v>
      </c>
      <c r="C438" s="1" t="s">
        <v>34</v>
      </c>
      <c r="E438" s="1">
        <v>436</v>
      </c>
      <c r="F438" s="1">
        <f t="shared" si="19"/>
        <v>0</v>
      </c>
      <c r="G438" s="1">
        <f t="shared" si="19"/>
        <v>2</v>
      </c>
      <c r="H438" s="1">
        <f t="shared" si="19"/>
        <v>0</v>
      </c>
      <c r="I438" s="110">
        <f t="shared" si="20"/>
        <v>2</v>
      </c>
      <c r="J438" s="1">
        <f t="shared" si="21"/>
        <v>4</v>
      </c>
    </row>
    <row r="439" spans="1:10">
      <c r="A439" s="1">
        <v>437</v>
      </c>
      <c r="B439" s="1" t="s">
        <v>34</v>
      </c>
      <c r="C439" s="1" t="s">
        <v>34</v>
      </c>
      <c r="E439" s="1">
        <v>437</v>
      </c>
      <c r="F439" s="1">
        <f t="shared" si="19"/>
        <v>0</v>
      </c>
      <c r="G439" s="1">
        <f t="shared" si="19"/>
        <v>2</v>
      </c>
      <c r="H439" s="1">
        <f t="shared" si="19"/>
        <v>0</v>
      </c>
      <c r="I439" s="110">
        <f t="shared" si="20"/>
        <v>2</v>
      </c>
      <c r="J439" s="1">
        <f t="shared" si="21"/>
        <v>4</v>
      </c>
    </row>
    <row r="440" spans="1:10">
      <c r="A440" s="1">
        <v>438</v>
      </c>
      <c r="B440" s="1" t="s">
        <v>34</v>
      </c>
      <c r="C440" s="1" t="s">
        <v>34</v>
      </c>
      <c r="E440" s="1">
        <v>438</v>
      </c>
      <c r="F440" s="1">
        <f t="shared" si="19"/>
        <v>0</v>
      </c>
      <c r="G440" s="1">
        <f t="shared" si="19"/>
        <v>2</v>
      </c>
      <c r="H440" s="1">
        <f t="shared" si="19"/>
        <v>0</v>
      </c>
      <c r="I440" s="110">
        <f t="shared" si="20"/>
        <v>2</v>
      </c>
      <c r="J440" s="1">
        <f t="shared" si="21"/>
        <v>4</v>
      </c>
    </row>
    <row r="441" spans="1:10">
      <c r="A441" s="1">
        <v>439</v>
      </c>
      <c r="B441" s="1" t="s">
        <v>40</v>
      </c>
      <c r="C441" s="1" t="s">
        <v>40</v>
      </c>
      <c r="E441" s="1">
        <v>439</v>
      </c>
      <c r="F441" s="1">
        <f t="shared" si="19"/>
        <v>2</v>
      </c>
      <c r="G441" s="1">
        <f t="shared" si="19"/>
        <v>0</v>
      </c>
      <c r="H441" s="1">
        <f t="shared" si="19"/>
        <v>0</v>
      </c>
      <c r="I441" s="110">
        <f t="shared" si="20"/>
        <v>2</v>
      </c>
      <c r="J441" s="1">
        <f t="shared" si="21"/>
        <v>4</v>
      </c>
    </row>
    <row r="442" spans="1:10">
      <c r="A442" s="1">
        <v>440</v>
      </c>
      <c r="B442" s="1" t="s">
        <v>202</v>
      </c>
      <c r="C442" s="1" t="s">
        <v>202</v>
      </c>
      <c r="E442" s="1">
        <v>440</v>
      </c>
      <c r="F442" s="1">
        <f t="shared" si="19"/>
        <v>0</v>
      </c>
      <c r="G442" s="1">
        <f t="shared" si="19"/>
        <v>0</v>
      </c>
      <c r="H442" s="1">
        <f t="shared" si="19"/>
        <v>2</v>
      </c>
      <c r="I442" s="110">
        <f t="shared" si="20"/>
        <v>2</v>
      </c>
      <c r="J442" s="1">
        <f t="shared" si="21"/>
        <v>4</v>
      </c>
    </row>
    <row r="443" spans="1:10">
      <c r="A443" s="1">
        <v>441</v>
      </c>
      <c r="B443" s="1" t="s">
        <v>34</v>
      </c>
      <c r="C443" s="1" t="s">
        <v>34</v>
      </c>
      <c r="E443" s="1">
        <v>441</v>
      </c>
      <c r="F443" s="1">
        <f t="shared" si="19"/>
        <v>0</v>
      </c>
      <c r="G443" s="1">
        <f t="shared" si="19"/>
        <v>2</v>
      </c>
      <c r="H443" s="1">
        <f t="shared" si="19"/>
        <v>0</v>
      </c>
      <c r="I443" s="110">
        <f t="shared" si="20"/>
        <v>2</v>
      </c>
      <c r="J443" s="1">
        <f t="shared" si="21"/>
        <v>4</v>
      </c>
    </row>
    <row r="444" spans="1:10">
      <c r="A444" s="1">
        <v>442</v>
      </c>
      <c r="B444" s="1" t="s">
        <v>40</v>
      </c>
      <c r="C444" s="1" t="s">
        <v>40</v>
      </c>
      <c r="E444" s="1">
        <v>442</v>
      </c>
      <c r="F444" s="1">
        <f t="shared" si="19"/>
        <v>2</v>
      </c>
      <c r="G444" s="1">
        <f t="shared" si="19"/>
        <v>0</v>
      </c>
      <c r="H444" s="1">
        <f t="shared" si="19"/>
        <v>0</v>
      </c>
      <c r="I444" s="110">
        <f t="shared" si="20"/>
        <v>2</v>
      </c>
      <c r="J444" s="1">
        <f t="shared" si="21"/>
        <v>4</v>
      </c>
    </row>
    <row r="445" spans="1:10">
      <c r="A445" s="1">
        <v>443</v>
      </c>
      <c r="B445" s="1" t="s">
        <v>202</v>
      </c>
      <c r="C445" s="1" t="s">
        <v>34</v>
      </c>
      <c r="E445" s="1">
        <v>443</v>
      </c>
      <c r="F445" s="1">
        <f t="shared" si="19"/>
        <v>0</v>
      </c>
      <c r="G445" s="1">
        <f t="shared" si="19"/>
        <v>1</v>
      </c>
      <c r="H445" s="1">
        <f t="shared" si="19"/>
        <v>1</v>
      </c>
      <c r="I445" s="110">
        <f t="shared" si="20"/>
        <v>2</v>
      </c>
      <c r="J445" s="1">
        <f t="shared" si="21"/>
        <v>2</v>
      </c>
    </row>
    <row r="446" spans="1:10">
      <c r="A446" s="1">
        <v>444</v>
      </c>
      <c r="B446" s="1" t="s">
        <v>202</v>
      </c>
      <c r="C446" s="1" t="s">
        <v>202</v>
      </c>
      <c r="E446" s="1">
        <v>444</v>
      </c>
      <c r="F446" s="1">
        <f t="shared" si="19"/>
        <v>0</v>
      </c>
      <c r="G446" s="1">
        <f t="shared" si="19"/>
        <v>0</v>
      </c>
      <c r="H446" s="1">
        <f t="shared" si="19"/>
        <v>2</v>
      </c>
      <c r="I446" s="110">
        <f t="shared" si="20"/>
        <v>2</v>
      </c>
      <c r="J446" s="1">
        <f t="shared" si="21"/>
        <v>4</v>
      </c>
    </row>
    <row r="447" spans="1:10">
      <c r="A447" s="1">
        <v>445</v>
      </c>
      <c r="B447" s="1" t="s">
        <v>202</v>
      </c>
      <c r="C447" s="1" t="s">
        <v>202</v>
      </c>
      <c r="E447" s="1">
        <v>445</v>
      </c>
      <c r="F447" s="1">
        <f t="shared" si="19"/>
        <v>0</v>
      </c>
      <c r="G447" s="1">
        <f t="shared" si="19"/>
        <v>0</v>
      </c>
      <c r="H447" s="1">
        <f t="shared" si="19"/>
        <v>2</v>
      </c>
      <c r="I447" s="110">
        <f t="shared" si="20"/>
        <v>2</v>
      </c>
      <c r="J447" s="1">
        <f t="shared" si="21"/>
        <v>4</v>
      </c>
    </row>
    <row r="448" spans="1:10">
      <c r="A448" s="1">
        <v>446</v>
      </c>
      <c r="B448" s="1" t="s">
        <v>34</v>
      </c>
      <c r="C448" s="1" t="s">
        <v>34</v>
      </c>
      <c r="E448" s="1">
        <v>446</v>
      </c>
      <c r="F448" s="1">
        <f t="shared" si="19"/>
        <v>0</v>
      </c>
      <c r="G448" s="1">
        <f t="shared" si="19"/>
        <v>2</v>
      </c>
      <c r="H448" s="1">
        <f t="shared" si="19"/>
        <v>0</v>
      </c>
      <c r="I448" s="110">
        <f t="shared" si="20"/>
        <v>2</v>
      </c>
      <c r="J448" s="1">
        <f t="shared" si="21"/>
        <v>4</v>
      </c>
    </row>
    <row r="449" spans="1:10">
      <c r="A449" s="1">
        <v>447</v>
      </c>
      <c r="B449" s="1" t="s">
        <v>40</v>
      </c>
      <c r="C449" s="1" t="s">
        <v>40</v>
      </c>
      <c r="E449" s="1">
        <v>447</v>
      </c>
      <c r="F449" s="1">
        <f t="shared" si="19"/>
        <v>2</v>
      </c>
      <c r="G449" s="1">
        <f t="shared" si="19"/>
        <v>0</v>
      </c>
      <c r="H449" s="1">
        <f t="shared" si="19"/>
        <v>0</v>
      </c>
      <c r="I449" s="110">
        <f t="shared" si="20"/>
        <v>2</v>
      </c>
      <c r="J449" s="1">
        <f t="shared" si="21"/>
        <v>4</v>
      </c>
    </row>
    <row r="450" spans="1:10">
      <c r="A450" s="1">
        <v>448</v>
      </c>
      <c r="B450" s="1" t="s">
        <v>34</v>
      </c>
      <c r="C450" s="1" t="s">
        <v>34</v>
      </c>
      <c r="E450" s="1">
        <v>448</v>
      </c>
      <c r="F450" s="1">
        <f t="shared" si="19"/>
        <v>0</v>
      </c>
      <c r="G450" s="1">
        <f t="shared" si="19"/>
        <v>2</v>
      </c>
      <c r="H450" s="1">
        <f t="shared" si="19"/>
        <v>0</v>
      </c>
      <c r="I450" s="110">
        <f t="shared" si="20"/>
        <v>2</v>
      </c>
      <c r="J450" s="1">
        <f t="shared" si="21"/>
        <v>4</v>
      </c>
    </row>
    <row r="451" spans="1:10">
      <c r="A451" s="1">
        <v>449</v>
      </c>
      <c r="B451" s="1" t="s">
        <v>34</v>
      </c>
      <c r="C451" s="1" t="s">
        <v>34</v>
      </c>
      <c r="E451" s="1">
        <v>449</v>
      </c>
      <c r="F451" s="1">
        <f t="shared" si="19"/>
        <v>0</v>
      </c>
      <c r="G451" s="1">
        <f t="shared" si="19"/>
        <v>2</v>
      </c>
      <c r="H451" s="1">
        <f t="shared" si="19"/>
        <v>0</v>
      </c>
      <c r="I451" s="110">
        <f t="shared" si="20"/>
        <v>2</v>
      </c>
      <c r="J451" s="1">
        <f t="shared" si="21"/>
        <v>4</v>
      </c>
    </row>
    <row r="452" spans="1:10">
      <c r="A452" s="1">
        <v>450</v>
      </c>
      <c r="B452" s="1" t="s">
        <v>202</v>
      </c>
      <c r="C452" s="1" t="s">
        <v>202</v>
      </c>
      <c r="E452" s="1">
        <v>450</v>
      </c>
      <c r="F452" s="1">
        <f t="shared" ref="F452:H515" si="22">COUNTIF($B452:$C452,F$2)</f>
        <v>0</v>
      </c>
      <c r="G452" s="1">
        <f t="shared" si="22"/>
        <v>0</v>
      </c>
      <c r="H452" s="1">
        <f t="shared" si="22"/>
        <v>2</v>
      </c>
      <c r="I452" s="110">
        <f t="shared" ref="I452:I515" si="23">SUM(F452:H452)</f>
        <v>2</v>
      </c>
      <c r="J452" s="1">
        <f t="shared" ref="J452:J515" si="24">F452^2+G452^2+H452^2</f>
        <v>4</v>
      </c>
    </row>
    <row r="453" spans="1:10">
      <c r="A453" s="1">
        <v>451</v>
      </c>
      <c r="B453" s="1" t="s">
        <v>34</v>
      </c>
      <c r="C453" s="1" t="s">
        <v>34</v>
      </c>
      <c r="E453" s="1">
        <v>451</v>
      </c>
      <c r="F453" s="1">
        <f t="shared" si="22"/>
        <v>0</v>
      </c>
      <c r="G453" s="1">
        <f t="shared" si="22"/>
        <v>2</v>
      </c>
      <c r="H453" s="1">
        <f t="shared" si="22"/>
        <v>0</v>
      </c>
      <c r="I453" s="110">
        <f t="shared" si="23"/>
        <v>2</v>
      </c>
      <c r="J453" s="1">
        <f t="shared" si="24"/>
        <v>4</v>
      </c>
    </row>
    <row r="454" spans="1:10">
      <c r="A454" s="1">
        <v>452</v>
      </c>
      <c r="B454" s="1" t="s">
        <v>34</v>
      </c>
      <c r="C454" s="1" t="s">
        <v>34</v>
      </c>
      <c r="E454" s="1">
        <v>452</v>
      </c>
      <c r="F454" s="1">
        <f t="shared" si="22"/>
        <v>0</v>
      </c>
      <c r="G454" s="1">
        <f t="shared" si="22"/>
        <v>2</v>
      </c>
      <c r="H454" s="1">
        <f t="shared" si="22"/>
        <v>0</v>
      </c>
      <c r="I454" s="110">
        <f t="shared" si="23"/>
        <v>2</v>
      </c>
      <c r="J454" s="1">
        <f t="shared" si="24"/>
        <v>4</v>
      </c>
    </row>
    <row r="455" spans="1:10">
      <c r="A455" s="1">
        <v>453</v>
      </c>
      <c r="B455" s="1" t="s">
        <v>34</v>
      </c>
      <c r="C455" s="1" t="s">
        <v>34</v>
      </c>
      <c r="E455" s="1">
        <v>453</v>
      </c>
      <c r="F455" s="1">
        <f t="shared" si="22"/>
        <v>0</v>
      </c>
      <c r="G455" s="1">
        <f t="shared" si="22"/>
        <v>2</v>
      </c>
      <c r="H455" s="1">
        <f t="shared" si="22"/>
        <v>0</v>
      </c>
      <c r="I455" s="110">
        <f t="shared" si="23"/>
        <v>2</v>
      </c>
      <c r="J455" s="1">
        <f t="shared" si="24"/>
        <v>4</v>
      </c>
    </row>
    <row r="456" spans="1:10">
      <c r="A456" s="1">
        <v>454</v>
      </c>
      <c r="B456" s="1" t="s">
        <v>34</v>
      </c>
      <c r="C456" s="1" t="s">
        <v>34</v>
      </c>
      <c r="E456" s="1">
        <v>454</v>
      </c>
      <c r="F456" s="1">
        <f t="shared" si="22"/>
        <v>0</v>
      </c>
      <c r="G456" s="1">
        <f t="shared" si="22"/>
        <v>2</v>
      </c>
      <c r="H456" s="1">
        <f t="shared" si="22"/>
        <v>0</v>
      </c>
      <c r="I456" s="110">
        <f t="shared" si="23"/>
        <v>2</v>
      </c>
      <c r="J456" s="1">
        <f t="shared" si="24"/>
        <v>4</v>
      </c>
    </row>
    <row r="457" spans="1:10">
      <c r="A457" s="1">
        <v>455</v>
      </c>
      <c r="B457" s="1" t="s">
        <v>40</v>
      </c>
      <c r="C457" s="1" t="s">
        <v>40</v>
      </c>
      <c r="E457" s="1">
        <v>455</v>
      </c>
      <c r="F457" s="1">
        <f t="shared" si="22"/>
        <v>2</v>
      </c>
      <c r="G457" s="1">
        <f t="shared" si="22"/>
        <v>0</v>
      </c>
      <c r="H457" s="1">
        <f t="shared" si="22"/>
        <v>0</v>
      </c>
      <c r="I457" s="110">
        <f t="shared" si="23"/>
        <v>2</v>
      </c>
      <c r="J457" s="1">
        <f t="shared" si="24"/>
        <v>4</v>
      </c>
    </row>
    <row r="458" spans="1:10">
      <c r="A458" s="1">
        <v>456</v>
      </c>
      <c r="B458" s="1" t="s">
        <v>34</v>
      </c>
      <c r="C458" s="1" t="s">
        <v>34</v>
      </c>
      <c r="E458" s="1">
        <v>456</v>
      </c>
      <c r="F458" s="1">
        <f t="shared" si="22"/>
        <v>0</v>
      </c>
      <c r="G458" s="1">
        <f t="shared" si="22"/>
        <v>2</v>
      </c>
      <c r="H458" s="1">
        <f t="shared" si="22"/>
        <v>0</v>
      </c>
      <c r="I458" s="110">
        <f t="shared" si="23"/>
        <v>2</v>
      </c>
      <c r="J458" s="1">
        <f t="shared" si="24"/>
        <v>4</v>
      </c>
    </row>
    <row r="459" spans="1:10">
      <c r="A459" s="1">
        <v>457</v>
      </c>
      <c r="B459" s="1" t="s">
        <v>202</v>
      </c>
      <c r="C459" s="1" t="s">
        <v>202</v>
      </c>
      <c r="E459" s="1">
        <v>457</v>
      </c>
      <c r="F459" s="1">
        <f t="shared" si="22"/>
        <v>0</v>
      </c>
      <c r="G459" s="1">
        <f t="shared" si="22"/>
        <v>0</v>
      </c>
      <c r="H459" s="1">
        <f t="shared" si="22"/>
        <v>2</v>
      </c>
      <c r="I459" s="110">
        <f t="shared" si="23"/>
        <v>2</v>
      </c>
      <c r="J459" s="1">
        <f t="shared" si="24"/>
        <v>4</v>
      </c>
    </row>
    <row r="460" spans="1:10">
      <c r="A460" s="1">
        <v>458</v>
      </c>
      <c r="B460" s="1" t="s">
        <v>34</v>
      </c>
      <c r="C460" s="1" t="s">
        <v>34</v>
      </c>
      <c r="E460" s="1">
        <v>458</v>
      </c>
      <c r="F460" s="1">
        <f t="shared" si="22"/>
        <v>0</v>
      </c>
      <c r="G460" s="1">
        <f t="shared" si="22"/>
        <v>2</v>
      </c>
      <c r="H460" s="1">
        <f t="shared" si="22"/>
        <v>0</v>
      </c>
      <c r="I460" s="110">
        <f t="shared" si="23"/>
        <v>2</v>
      </c>
      <c r="J460" s="1">
        <f t="shared" si="24"/>
        <v>4</v>
      </c>
    </row>
    <row r="461" spans="1:10">
      <c r="A461" s="1">
        <v>459</v>
      </c>
      <c r="B461" s="1" t="s">
        <v>40</v>
      </c>
      <c r="C461" s="1" t="s">
        <v>40</v>
      </c>
      <c r="E461" s="1">
        <v>459</v>
      </c>
      <c r="F461" s="1">
        <f t="shared" si="22"/>
        <v>2</v>
      </c>
      <c r="G461" s="1">
        <f t="shared" si="22"/>
        <v>0</v>
      </c>
      <c r="H461" s="1">
        <f t="shared" si="22"/>
        <v>0</v>
      </c>
      <c r="I461" s="110">
        <f t="shared" si="23"/>
        <v>2</v>
      </c>
      <c r="J461" s="1">
        <f t="shared" si="24"/>
        <v>4</v>
      </c>
    </row>
    <row r="462" spans="1:10">
      <c r="A462" s="1">
        <v>460</v>
      </c>
      <c r="B462" s="1" t="s">
        <v>34</v>
      </c>
      <c r="C462" s="1" t="s">
        <v>34</v>
      </c>
      <c r="E462" s="1">
        <v>460</v>
      </c>
      <c r="F462" s="1">
        <f t="shared" si="22"/>
        <v>0</v>
      </c>
      <c r="G462" s="1">
        <f t="shared" si="22"/>
        <v>2</v>
      </c>
      <c r="H462" s="1">
        <f t="shared" si="22"/>
        <v>0</v>
      </c>
      <c r="I462" s="110">
        <f t="shared" si="23"/>
        <v>2</v>
      </c>
      <c r="J462" s="1">
        <f t="shared" si="24"/>
        <v>4</v>
      </c>
    </row>
    <row r="463" spans="1:10">
      <c r="A463" s="1">
        <v>461</v>
      </c>
      <c r="B463" s="1" t="s">
        <v>202</v>
      </c>
      <c r="C463" s="1" t="s">
        <v>202</v>
      </c>
      <c r="E463" s="1">
        <v>461</v>
      </c>
      <c r="F463" s="1">
        <f t="shared" si="22"/>
        <v>0</v>
      </c>
      <c r="G463" s="1">
        <f t="shared" si="22"/>
        <v>0</v>
      </c>
      <c r="H463" s="1">
        <f t="shared" si="22"/>
        <v>2</v>
      </c>
      <c r="I463" s="110">
        <f t="shared" si="23"/>
        <v>2</v>
      </c>
      <c r="J463" s="1">
        <f t="shared" si="24"/>
        <v>4</v>
      </c>
    </row>
    <row r="464" spans="1:10">
      <c r="A464" s="1">
        <v>462</v>
      </c>
      <c r="B464" s="1" t="s">
        <v>40</v>
      </c>
      <c r="C464" s="1" t="s">
        <v>40</v>
      </c>
      <c r="E464" s="1">
        <v>462</v>
      </c>
      <c r="F464" s="1">
        <f t="shared" si="22"/>
        <v>2</v>
      </c>
      <c r="G464" s="1">
        <f t="shared" si="22"/>
        <v>0</v>
      </c>
      <c r="H464" s="1">
        <f t="shared" si="22"/>
        <v>0</v>
      </c>
      <c r="I464" s="110">
        <f t="shared" si="23"/>
        <v>2</v>
      </c>
      <c r="J464" s="1">
        <f t="shared" si="24"/>
        <v>4</v>
      </c>
    </row>
    <row r="465" spans="1:10">
      <c r="A465" s="1">
        <v>463</v>
      </c>
      <c r="B465" s="1" t="s">
        <v>202</v>
      </c>
      <c r="C465" s="1" t="s">
        <v>202</v>
      </c>
      <c r="E465" s="1">
        <v>463</v>
      </c>
      <c r="F465" s="1">
        <f t="shared" si="22"/>
        <v>0</v>
      </c>
      <c r="G465" s="1">
        <f t="shared" si="22"/>
        <v>0</v>
      </c>
      <c r="H465" s="1">
        <f t="shared" si="22"/>
        <v>2</v>
      </c>
      <c r="I465" s="110">
        <f t="shared" si="23"/>
        <v>2</v>
      </c>
      <c r="J465" s="1">
        <f t="shared" si="24"/>
        <v>4</v>
      </c>
    </row>
    <row r="466" spans="1:10">
      <c r="A466" s="1">
        <v>464</v>
      </c>
      <c r="B466" s="1" t="s">
        <v>34</v>
      </c>
      <c r="C466" s="1" t="s">
        <v>34</v>
      </c>
      <c r="E466" s="1">
        <v>464</v>
      </c>
      <c r="F466" s="1">
        <f t="shared" si="22"/>
        <v>0</v>
      </c>
      <c r="G466" s="1">
        <f t="shared" si="22"/>
        <v>2</v>
      </c>
      <c r="H466" s="1">
        <f t="shared" si="22"/>
        <v>0</v>
      </c>
      <c r="I466" s="110">
        <f t="shared" si="23"/>
        <v>2</v>
      </c>
      <c r="J466" s="1">
        <f t="shared" si="24"/>
        <v>4</v>
      </c>
    </row>
    <row r="467" spans="1:10">
      <c r="A467" s="1">
        <v>465</v>
      </c>
      <c r="B467" s="1" t="s">
        <v>34</v>
      </c>
      <c r="C467" s="1" t="s">
        <v>34</v>
      </c>
      <c r="E467" s="1">
        <v>465</v>
      </c>
      <c r="F467" s="1">
        <f t="shared" si="22"/>
        <v>0</v>
      </c>
      <c r="G467" s="1">
        <f t="shared" si="22"/>
        <v>2</v>
      </c>
      <c r="H467" s="1">
        <f t="shared" si="22"/>
        <v>0</v>
      </c>
      <c r="I467" s="110">
        <f t="shared" si="23"/>
        <v>2</v>
      </c>
      <c r="J467" s="1">
        <f t="shared" si="24"/>
        <v>4</v>
      </c>
    </row>
    <row r="468" spans="1:10">
      <c r="A468" s="1">
        <v>466</v>
      </c>
      <c r="B468" s="1" t="s">
        <v>202</v>
      </c>
      <c r="C468" s="1" t="s">
        <v>202</v>
      </c>
      <c r="E468" s="1">
        <v>466</v>
      </c>
      <c r="F468" s="1">
        <f t="shared" si="22"/>
        <v>0</v>
      </c>
      <c r="G468" s="1">
        <f t="shared" si="22"/>
        <v>0</v>
      </c>
      <c r="H468" s="1">
        <f t="shared" si="22"/>
        <v>2</v>
      </c>
      <c r="I468" s="110">
        <f t="shared" si="23"/>
        <v>2</v>
      </c>
      <c r="J468" s="1">
        <f t="shared" si="24"/>
        <v>4</v>
      </c>
    </row>
    <row r="469" spans="1:10">
      <c r="A469" s="1">
        <v>467</v>
      </c>
      <c r="B469" s="1" t="s">
        <v>40</v>
      </c>
      <c r="C469" s="1" t="s">
        <v>40</v>
      </c>
      <c r="E469" s="1">
        <v>467</v>
      </c>
      <c r="F469" s="1">
        <f t="shared" si="22"/>
        <v>2</v>
      </c>
      <c r="G469" s="1">
        <f t="shared" si="22"/>
        <v>0</v>
      </c>
      <c r="H469" s="1">
        <f t="shared" si="22"/>
        <v>0</v>
      </c>
      <c r="I469" s="110">
        <f t="shared" si="23"/>
        <v>2</v>
      </c>
      <c r="J469" s="1">
        <f t="shared" si="24"/>
        <v>4</v>
      </c>
    </row>
    <row r="470" spans="1:10">
      <c r="A470" s="1">
        <v>468</v>
      </c>
      <c r="B470" s="1" t="s">
        <v>202</v>
      </c>
      <c r="C470" s="1" t="s">
        <v>202</v>
      </c>
      <c r="E470" s="1">
        <v>468</v>
      </c>
      <c r="F470" s="1">
        <f t="shared" si="22"/>
        <v>0</v>
      </c>
      <c r="G470" s="1">
        <f t="shared" si="22"/>
        <v>0</v>
      </c>
      <c r="H470" s="1">
        <f t="shared" si="22"/>
        <v>2</v>
      </c>
      <c r="I470" s="110">
        <f t="shared" si="23"/>
        <v>2</v>
      </c>
      <c r="J470" s="1">
        <f t="shared" si="24"/>
        <v>4</v>
      </c>
    </row>
    <row r="471" spans="1:10">
      <c r="A471" s="1">
        <v>469</v>
      </c>
      <c r="B471" s="1" t="s">
        <v>202</v>
      </c>
      <c r="C471" s="1" t="s">
        <v>34</v>
      </c>
      <c r="E471" s="1">
        <v>469</v>
      </c>
      <c r="F471" s="1">
        <f t="shared" si="22"/>
        <v>0</v>
      </c>
      <c r="G471" s="1">
        <f t="shared" si="22"/>
        <v>1</v>
      </c>
      <c r="H471" s="1">
        <f t="shared" si="22"/>
        <v>1</v>
      </c>
      <c r="I471" s="110">
        <f t="shared" si="23"/>
        <v>2</v>
      </c>
      <c r="J471" s="1">
        <f t="shared" si="24"/>
        <v>2</v>
      </c>
    </row>
    <row r="472" spans="1:10">
      <c r="A472" s="1">
        <v>470</v>
      </c>
      <c r="B472" s="1" t="s">
        <v>34</v>
      </c>
      <c r="C472" s="1" t="s">
        <v>34</v>
      </c>
      <c r="E472" s="1">
        <v>470</v>
      </c>
      <c r="F472" s="1">
        <f t="shared" si="22"/>
        <v>0</v>
      </c>
      <c r="G472" s="1">
        <f t="shared" si="22"/>
        <v>2</v>
      </c>
      <c r="H472" s="1">
        <f t="shared" si="22"/>
        <v>0</v>
      </c>
      <c r="I472" s="110">
        <f t="shared" si="23"/>
        <v>2</v>
      </c>
      <c r="J472" s="1">
        <f t="shared" si="24"/>
        <v>4</v>
      </c>
    </row>
    <row r="473" spans="1:10">
      <c r="A473" s="1">
        <v>471</v>
      </c>
      <c r="B473" s="1" t="s">
        <v>202</v>
      </c>
      <c r="C473" s="1" t="s">
        <v>202</v>
      </c>
      <c r="E473" s="1">
        <v>471</v>
      </c>
      <c r="F473" s="1">
        <f t="shared" si="22"/>
        <v>0</v>
      </c>
      <c r="G473" s="1">
        <f t="shared" si="22"/>
        <v>0</v>
      </c>
      <c r="H473" s="1">
        <f t="shared" si="22"/>
        <v>2</v>
      </c>
      <c r="I473" s="110">
        <f t="shared" si="23"/>
        <v>2</v>
      </c>
      <c r="J473" s="1">
        <f t="shared" si="24"/>
        <v>4</v>
      </c>
    </row>
    <row r="474" spans="1:10">
      <c r="A474" s="1">
        <v>472</v>
      </c>
      <c r="B474" s="1" t="s">
        <v>40</v>
      </c>
      <c r="C474" s="1" t="s">
        <v>40</v>
      </c>
      <c r="E474" s="1">
        <v>472</v>
      </c>
      <c r="F474" s="1">
        <f t="shared" si="22"/>
        <v>2</v>
      </c>
      <c r="G474" s="1">
        <f t="shared" si="22"/>
        <v>0</v>
      </c>
      <c r="H474" s="1">
        <f t="shared" si="22"/>
        <v>0</v>
      </c>
      <c r="I474" s="110">
        <f t="shared" si="23"/>
        <v>2</v>
      </c>
      <c r="J474" s="1">
        <f t="shared" si="24"/>
        <v>4</v>
      </c>
    </row>
    <row r="475" spans="1:10">
      <c r="A475" s="1">
        <v>473</v>
      </c>
      <c r="B475" s="1" t="s">
        <v>40</v>
      </c>
      <c r="C475" s="1" t="s">
        <v>40</v>
      </c>
      <c r="E475" s="1">
        <v>473</v>
      </c>
      <c r="F475" s="1">
        <f t="shared" si="22"/>
        <v>2</v>
      </c>
      <c r="G475" s="1">
        <f t="shared" si="22"/>
        <v>0</v>
      </c>
      <c r="H475" s="1">
        <f t="shared" si="22"/>
        <v>0</v>
      </c>
      <c r="I475" s="110">
        <f t="shared" si="23"/>
        <v>2</v>
      </c>
      <c r="J475" s="1">
        <f t="shared" si="24"/>
        <v>4</v>
      </c>
    </row>
    <row r="476" spans="1:10">
      <c r="A476" s="1">
        <v>474</v>
      </c>
      <c r="B476" s="1" t="s">
        <v>34</v>
      </c>
      <c r="C476" s="1" t="s">
        <v>34</v>
      </c>
      <c r="E476" s="1">
        <v>474</v>
      </c>
      <c r="F476" s="1">
        <f t="shared" si="22"/>
        <v>0</v>
      </c>
      <c r="G476" s="1">
        <f t="shared" si="22"/>
        <v>2</v>
      </c>
      <c r="H476" s="1">
        <f t="shared" si="22"/>
        <v>0</v>
      </c>
      <c r="I476" s="110">
        <f t="shared" si="23"/>
        <v>2</v>
      </c>
      <c r="J476" s="1">
        <f t="shared" si="24"/>
        <v>4</v>
      </c>
    </row>
    <row r="477" spans="1:10">
      <c r="A477" s="1">
        <v>475</v>
      </c>
      <c r="B477" s="1" t="s">
        <v>202</v>
      </c>
      <c r="C477" s="1" t="s">
        <v>202</v>
      </c>
      <c r="E477" s="1">
        <v>475</v>
      </c>
      <c r="F477" s="1">
        <f t="shared" si="22"/>
        <v>0</v>
      </c>
      <c r="G477" s="1">
        <f t="shared" si="22"/>
        <v>0</v>
      </c>
      <c r="H477" s="1">
        <f t="shared" si="22"/>
        <v>2</v>
      </c>
      <c r="I477" s="110">
        <f t="shared" si="23"/>
        <v>2</v>
      </c>
      <c r="J477" s="1">
        <f t="shared" si="24"/>
        <v>4</v>
      </c>
    </row>
    <row r="478" spans="1:10">
      <c r="A478" s="1">
        <v>476</v>
      </c>
      <c r="B478" s="1" t="s">
        <v>40</v>
      </c>
      <c r="C478" s="1" t="s">
        <v>40</v>
      </c>
      <c r="E478" s="1">
        <v>476</v>
      </c>
      <c r="F478" s="1">
        <f t="shared" si="22"/>
        <v>2</v>
      </c>
      <c r="G478" s="1">
        <f t="shared" si="22"/>
        <v>0</v>
      </c>
      <c r="H478" s="1">
        <f t="shared" si="22"/>
        <v>0</v>
      </c>
      <c r="I478" s="110">
        <f t="shared" si="23"/>
        <v>2</v>
      </c>
      <c r="J478" s="1">
        <f t="shared" si="24"/>
        <v>4</v>
      </c>
    </row>
    <row r="479" spans="1:10">
      <c r="A479" s="1">
        <v>477</v>
      </c>
      <c r="B479" s="1" t="s">
        <v>34</v>
      </c>
      <c r="C479" s="1" t="s">
        <v>34</v>
      </c>
      <c r="E479" s="1">
        <v>477</v>
      </c>
      <c r="F479" s="1">
        <f t="shared" si="22"/>
        <v>0</v>
      </c>
      <c r="G479" s="1">
        <f t="shared" si="22"/>
        <v>2</v>
      </c>
      <c r="H479" s="1">
        <f t="shared" si="22"/>
        <v>0</v>
      </c>
      <c r="I479" s="110">
        <f t="shared" si="23"/>
        <v>2</v>
      </c>
      <c r="J479" s="1">
        <f t="shared" si="24"/>
        <v>4</v>
      </c>
    </row>
    <row r="480" spans="1:10">
      <c r="A480" s="1">
        <v>478</v>
      </c>
      <c r="B480" s="1" t="s">
        <v>202</v>
      </c>
      <c r="C480" s="1" t="s">
        <v>202</v>
      </c>
      <c r="E480" s="1">
        <v>478</v>
      </c>
      <c r="F480" s="1">
        <f t="shared" si="22"/>
        <v>0</v>
      </c>
      <c r="G480" s="1">
        <f t="shared" si="22"/>
        <v>0</v>
      </c>
      <c r="H480" s="1">
        <f t="shared" si="22"/>
        <v>2</v>
      </c>
      <c r="I480" s="110">
        <f t="shared" si="23"/>
        <v>2</v>
      </c>
      <c r="J480" s="1">
        <f t="shared" si="24"/>
        <v>4</v>
      </c>
    </row>
    <row r="481" spans="1:10">
      <c r="A481" s="1">
        <v>479</v>
      </c>
      <c r="B481" s="1" t="s">
        <v>34</v>
      </c>
      <c r="C481" s="1" t="s">
        <v>34</v>
      </c>
      <c r="E481" s="1">
        <v>479</v>
      </c>
      <c r="F481" s="1">
        <f t="shared" si="22"/>
        <v>0</v>
      </c>
      <c r="G481" s="1">
        <f t="shared" si="22"/>
        <v>2</v>
      </c>
      <c r="H481" s="1">
        <f t="shared" si="22"/>
        <v>0</v>
      </c>
      <c r="I481" s="110">
        <f t="shared" si="23"/>
        <v>2</v>
      </c>
      <c r="J481" s="1">
        <f t="shared" si="24"/>
        <v>4</v>
      </c>
    </row>
    <row r="482" spans="1:10">
      <c r="A482" s="1">
        <v>480</v>
      </c>
      <c r="B482" s="1" t="s">
        <v>202</v>
      </c>
      <c r="C482" s="1" t="s">
        <v>202</v>
      </c>
      <c r="E482" s="1">
        <v>480</v>
      </c>
      <c r="F482" s="1">
        <f t="shared" si="22"/>
        <v>0</v>
      </c>
      <c r="G482" s="1">
        <f t="shared" si="22"/>
        <v>0</v>
      </c>
      <c r="H482" s="1">
        <f t="shared" si="22"/>
        <v>2</v>
      </c>
      <c r="I482" s="110">
        <f t="shared" si="23"/>
        <v>2</v>
      </c>
      <c r="J482" s="1">
        <f t="shared" si="24"/>
        <v>4</v>
      </c>
    </row>
    <row r="483" spans="1:10">
      <c r="A483" s="1">
        <v>481</v>
      </c>
      <c r="B483" s="1" t="s">
        <v>34</v>
      </c>
      <c r="C483" s="1" t="s">
        <v>34</v>
      </c>
      <c r="E483" s="1">
        <v>481</v>
      </c>
      <c r="F483" s="1">
        <f t="shared" si="22"/>
        <v>0</v>
      </c>
      <c r="G483" s="1">
        <f t="shared" si="22"/>
        <v>2</v>
      </c>
      <c r="H483" s="1">
        <f t="shared" si="22"/>
        <v>0</v>
      </c>
      <c r="I483" s="110">
        <f t="shared" si="23"/>
        <v>2</v>
      </c>
      <c r="J483" s="1">
        <f t="shared" si="24"/>
        <v>4</v>
      </c>
    </row>
    <row r="484" spans="1:10">
      <c r="A484" s="1">
        <v>482</v>
      </c>
      <c r="B484" s="1" t="s">
        <v>40</v>
      </c>
      <c r="C484" s="1" t="s">
        <v>40</v>
      </c>
      <c r="E484" s="1">
        <v>482</v>
      </c>
      <c r="F484" s="1">
        <f t="shared" si="22"/>
        <v>2</v>
      </c>
      <c r="G484" s="1">
        <f t="shared" si="22"/>
        <v>0</v>
      </c>
      <c r="H484" s="1">
        <f t="shared" si="22"/>
        <v>0</v>
      </c>
      <c r="I484" s="110">
        <f t="shared" si="23"/>
        <v>2</v>
      </c>
      <c r="J484" s="1">
        <f t="shared" si="24"/>
        <v>4</v>
      </c>
    </row>
    <row r="485" spans="1:10">
      <c r="A485" s="1">
        <v>483</v>
      </c>
      <c r="B485" s="1" t="s">
        <v>202</v>
      </c>
      <c r="C485" s="1" t="s">
        <v>202</v>
      </c>
      <c r="E485" s="1">
        <v>483</v>
      </c>
      <c r="F485" s="1">
        <f t="shared" si="22"/>
        <v>0</v>
      </c>
      <c r="G485" s="1">
        <f t="shared" si="22"/>
        <v>0</v>
      </c>
      <c r="H485" s="1">
        <f t="shared" si="22"/>
        <v>2</v>
      </c>
      <c r="I485" s="110">
        <f t="shared" si="23"/>
        <v>2</v>
      </c>
      <c r="J485" s="1">
        <f t="shared" si="24"/>
        <v>4</v>
      </c>
    </row>
    <row r="486" spans="1:10">
      <c r="A486" s="1">
        <v>484</v>
      </c>
      <c r="B486" s="1" t="s">
        <v>34</v>
      </c>
      <c r="C486" s="1" t="s">
        <v>34</v>
      </c>
      <c r="E486" s="1">
        <v>484</v>
      </c>
      <c r="F486" s="1">
        <f t="shared" si="22"/>
        <v>0</v>
      </c>
      <c r="G486" s="1">
        <f t="shared" si="22"/>
        <v>2</v>
      </c>
      <c r="H486" s="1">
        <f t="shared" si="22"/>
        <v>0</v>
      </c>
      <c r="I486" s="110">
        <f t="shared" si="23"/>
        <v>2</v>
      </c>
      <c r="J486" s="1">
        <f t="shared" si="24"/>
        <v>4</v>
      </c>
    </row>
    <row r="487" spans="1:10">
      <c r="A487" s="1">
        <v>485</v>
      </c>
      <c r="B487" s="1" t="s">
        <v>34</v>
      </c>
      <c r="C487" s="1" t="s">
        <v>34</v>
      </c>
      <c r="E487" s="1">
        <v>485</v>
      </c>
      <c r="F487" s="1">
        <f t="shared" si="22"/>
        <v>0</v>
      </c>
      <c r="G487" s="1">
        <f t="shared" si="22"/>
        <v>2</v>
      </c>
      <c r="H487" s="1">
        <f t="shared" si="22"/>
        <v>0</v>
      </c>
      <c r="I487" s="110">
        <f t="shared" si="23"/>
        <v>2</v>
      </c>
      <c r="J487" s="1">
        <f t="shared" si="24"/>
        <v>4</v>
      </c>
    </row>
    <row r="488" spans="1:10">
      <c r="A488" s="1">
        <v>486</v>
      </c>
      <c r="B488" s="1" t="s">
        <v>202</v>
      </c>
      <c r="C488" s="1" t="s">
        <v>202</v>
      </c>
      <c r="E488" s="1">
        <v>486</v>
      </c>
      <c r="F488" s="1">
        <f t="shared" si="22"/>
        <v>0</v>
      </c>
      <c r="G488" s="1">
        <f t="shared" si="22"/>
        <v>0</v>
      </c>
      <c r="H488" s="1">
        <f t="shared" si="22"/>
        <v>2</v>
      </c>
      <c r="I488" s="110">
        <f t="shared" si="23"/>
        <v>2</v>
      </c>
      <c r="J488" s="1">
        <f t="shared" si="24"/>
        <v>4</v>
      </c>
    </row>
    <row r="489" spans="1:10">
      <c r="A489" s="1">
        <v>487</v>
      </c>
      <c r="B489" s="1" t="s">
        <v>34</v>
      </c>
      <c r="C489" s="1" t="s">
        <v>34</v>
      </c>
      <c r="E489" s="1">
        <v>487</v>
      </c>
      <c r="F489" s="1">
        <f t="shared" si="22"/>
        <v>0</v>
      </c>
      <c r="G489" s="1">
        <f t="shared" si="22"/>
        <v>2</v>
      </c>
      <c r="H489" s="1">
        <f t="shared" si="22"/>
        <v>0</v>
      </c>
      <c r="I489" s="110">
        <f t="shared" si="23"/>
        <v>2</v>
      </c>
      <c r="J489" s="1">
        <f t="shared" si="24"/>
        <v>4</v>
      </c>
    </row>
    <row r="490" spans="1:10">
      <c r="A490" s="1">
        <v>488</v>
      </c>
      <c r="B490" s="1" t="s">
        <v>40</v>
      </c>
      <c r="C490" s="1" t="s">
        <v>202</v>
      </c>
      <c r="E490" s="1">
        <v>488</v>
      </c>
      <c r="F490" s="1">
        <f t="shared" si="22"/>
        <v>1</v>
      </c>
      <c r="G490" s="1">
        <f t="shared" si="22"/>
        <v>0</v>
      </c>
      <c r="H490" s="1">
        <f t="shared" si="22"/>
        <v>1</v>
      </c>
      <c r="I490" s="110">
        <f t="shared" si="23"/>
        <v>2</v>
      </c>
      <c r="J490" s="1">
        <f t="shared" si="24"/>
        <v>2</v>
      </c>
    </row>
    <row r="491" spans="1:10">
      <c r="A491" s="1">
        <v>489</v>
      </c>
      <c r="B491" s="1" t="s">
        <v>34</v>
      </c>
      <c r="C491" s="1" t="s">
        <v>34</v>
      </c>
      <c r="E491" s="1">
        <v>489</v>
      </c>
      <c r="F491" s="1">
        <f t="shared" si="22"/>
        <v>0</v>
      </c>
      <c r="G491" s="1">
        <f t="shared" si="22"/>
        <v>2</v>
      </c>
      <c r="H491" s="1">
        <f t="shared" si="22"/>
        <v>0</v>
      </c>
      <c r="I491" s="110">
        <f t="shared" si="23"/>
        <v>2</v>
      </c>
      <c r="J491" s="1">
        <f t="shared" si="24"/>
        <v>4</v>
      </c>
    </row>
    <row r="492" spans="1:10">
      <c r="A492" s="1">
        <v>490</v>
      </c>
      <c r="B492" s="1" t="s">
        <v>34</v>
      </c>
      <c r="C492" s="1" t="s">
        <v>34</v>
      </c>
      <c r="E492" s="1">
        <v>490</v>
      </c>
      <c r="F492" s="1">
        <f t="shared" si="22"/>
        <v>0</v>
      </c>
      <c r="G492" s="1">
        <f t="shared" si="22"/>
        <v>2</v>
      </c>
      <c r="H492" s="1">
        <f t="shared" si="22"/>
        <v>0</v>
      </c>
      <c r="I492" s="110">
        <f t="shared" si="23"/>
        <v>2</v>
      </c>
      <c r="J492" s="1">
        <f t="shared" si="24"/>
        <v>4</v>
      </c>
    </row>
    <row r="493" spans="1:10">
      <c r="A493" s="1">
        <v>491</v>
      </c>
      <c r="B493" s="1" t="s">
        <v>34</v>
      </c>
      <c r="C493" s="1" t="s">
        <v>34</v>
      </c>
      <c r="E493" s="1">
        <v>491</v>
      </c>
      <c r="F493" s="1">
        <f t="shared" si="22"/>
        <v>0</v>
      </c>
      <c r="G493" s="1">
        <f t="shared" si="22"/>
        <v>2</v>
      </c>
      <c r="H493" s="1">
        <f t="shared" si="22"/>
        <v>0</v>
      </c>
      <c r="I493" s="110">
        <f t="shared" si="23"/>
        <v>2</v>
      </c>
      <c r="J493" s="1">
        <f t="shared" si="24"/>
        <v>4</v>
      </c>
    </row>
    <row r="494" spans="1:10">
      <c r="A494" s="1">
        <v>492</v>
      </c>
      <c r="B494" s="1" t="s">
        <v>40</v>
      </c>
      <c r="C494" s="1" t="s">
        <v>40</v>
      </c>
      <c r="E494" s="1">
        <v>492</v>
      </c>
      <c r="F494" s="1">
        <f t="shared" si="22"/>
        <v>2</v>
      </c>
      <c r="G494" s="1">
        <f t="shared" si="22"/>
        <v>0</v>
      </c>
      <c r="H494" s="1">
        <f t="shared" si="22"/>
        <v>0</v>
      </c>
      <c r="I494" s="110">
        <f t="shared" si="23"/>
        <v>2</v>
      </c>
      <c r="J494" s="1">
        <f t="shared" si="24"/>
        <v>4</v>
      </c>
    </row>
    <row r="495" spans="1:10">
      <c r="A495" s="1">
        <v>493</v>
      </c>
      <c r="B495" s="1" t="s">
        <v>34</v>
      </c>
      <c r="C495" s="1" t="s">
        <v>34</v>
      </c>
      <c r="E495" s="1">
        <v>493</v>
      </c>
      <c r="F495" s="1">
        <f t="shared" si="22"/>
        <v>0</v>
      </c>
      <c r="G495" s="1">
        <f t="shared" si="22"/>
        <v>2</v>
      </c>
      <c r="H495" s="1">
        <f t="shared" si="22"/>
        <v>0</v>
      </c>
      <c r="I495" s="110">
        <f t="shared" si="23"/>
        <v>2</v>
      </c>
      <c r="J495" s="1">
        <f t="shared" si="24"/>
        <v>4</v>
      </c>
    </row>
    <row r="496" spans="1:10">
      <c r="A496" s="1">
        <v>494</v>
      </c>
      <c r="B496" s="1" t="s">
        <v>34</v>
      </c>
      <c r="C496" s="1" t="s">
        <v>34</v>
      </c>
      <c r="E496" s="1">
        <v>494</v>
      </c>
      <c r="F496" s="1">
        <f t="shared" si="22"/>
        <v>0</v>
      </c>
      <c r="G496" s="1">
        <f t="shared" si="22"/>
        <v>2</v>
      </c>
      <c r="H496" s="1">
        <f t="shared" si="22"/>
        <v>0</v>
      </c>
      <c r="I496" s="110">
        <f t="shared" si="23"/>
        <v>2</v>
      </c>
      <c r="J496" s="1">
        <f t="shared" si="24"/>
        <v>4</v>
      </c>
    </row>
    <row r="497" spans="1:10">
      <c r="A497" s="1">
        <v>495</v>
      </c>
      <c r="B497" s="1" t="s">
        <v>34</v>
      </c>
      <c r="C497" s="1" t="s">
        <v>202</v>
      </c>
      <c r="E497" s="1">
        <v>495</v>
      </c>
      <c r="F497" s="1">
        <f t="shared" si="22"/>
        <v>0</v>
      </c>
      <c r="G497" s="1">
        <f t="shared" si="22"/>
        <v>1</v>
      </c>
      <c r="H497" s="1">
        <f t="shared" si="22"/>
        <v>1</v>
      </c>
      <c r="I497" s="110">
        <f t="shared" si="23"/>
        <v>2</v>
      </c>
      <c r="J497" s="1">
        <f t="shared" si="24"/>
        <v>2</v>
      </c>
    </row>
    <row r="498" spans="1:10">
      <c r="A498" s="1">
        <v>496</v>
      </c>
      <c r="B498" s="1" t="s">
        <v>202</v>
      </c>
      <c r="C498" s="1" t="s">
        <v>202</v>
      </c>
      <c r="E498" s="1">
        <v>496</v>
      </c>
      <c r="F498" s="1">
        <f t="shared" si="22"/>
        <v>0</v>
      </c>
      <c r="G498" s="1">
        <f t="shared" si="22"/>
        <v>0</v>
      </c>
      <c r="H498" s="1">
        <f t="shared" si="22"/>
        <v>2</v>
      </c>
      <c r="I498" s="110">
        <f t="shared" si="23"/>
        <v>2</v>
      </c>
      <c r="J498" s="1">
        <f t="shared" si="24"/>
        <v>4</v>
      </c>
    </row>
    <row r="499" spans="1:10">
      <c r="A499" s="1">
        <v>497</v>
      </c>
      <c r="B499" s="1" t="s">
        <v>40</v>
      </c>
      <c r="C499" s="1" t="s">
        <v>40</v>
      </c>
      <c r="E499" s="1">
        <v>497</v>
      </c>
      <c r="F499" s="1">
        <f t="shared" si="22"/>
        <v>2</v>
      </c>
      <c r="G499" s="1">
        <f t="shared" si="22"/>
        <v>0</v>
      </c>
      <c r="H499" s="1">
        <f t="shared" si="22"/>
        <v>0</v>
      </c>
      <c r="I499" s="110">
        <f t="shared" si="23"/>
        <v>2</v>
      </c>
      <c r="J499" s="1">
        <f t="shared" si="24"/>
        <v>4</v>
      </c>
    </row>
    <row r="500" spans="1:10">
      <c r="A500" s="1">
        <v>498</v>
      </c>
      <c r="B500" s="1" t="s">
        <v>34</v>
      </c>
      <c r="C500" s="1" t="s">
        <v>34</v>
      </c>
      <c r="E500" s="1">
        <v>498</v>
      </c>
      <c r="F500" s="1">
        <f t="shared" si="22"/>
        <v>0</v>
      </c>
      <c r="G500" s="1">
        <f t="shared" si="22"/>
        <v>2</v>
      </c>
      <c r="H500" s="1">
        <f t="shared" si="22"/>
        <v>0</v>
      </c>
      <c r="I500" s="110">
        <f t="shared" si="23"/>
        <v>2</v>
      </c>
      <c r="J500" s="1">
        <f t="shared" si="24"/>
        <v>4</v>
      </c>
    </row>
    <row r="501" spans="1:10">
      <c r="A501" s="1">
        <v>499</v>
      </c>
      <c r="B501" s="1" t="s">
        <v>34</v>
      </c>
      <c r="C501" s="1" t="s">
        <v>34</v>
      </c>
      <c r="E501" s="1">
        <v>499</v>
      </c>
      <c r="F501" s="1">
        <f t="shared" si="22"/>
        <v>0</v>
      </c>
      <c r="G501" s="1">
        <f t="shared" si="22"/>
        <v>2</v>
      </c>
      <c r="H501" s="1">
        <f t="shared" si="22"/>
        <v>0</v>
      </c>
      <c r="I501" s="110">
        <f t="shared" si="23"/>
        <v>2</v>
      </c>
      <c r="J501" s="1">
        <f t="shared" si="24"/>
        <v>4</v>
      </c>
    </row>
    <row r="502" spans="1:10">
      <c r="A502" s="1">
        <v>500</v>
      </c>
      <c r="B502" s="1" t="s">
        <v>34</v>
      </c>
      <c r="C502" s="1" t="s">
        <v>34</v>
      </c>
      <c r="E502" s="1">
        <v>500</v>
      </c>
      <c r="F502" s="1">
        <f t="shared" si="22"/>
        <v>0</v>
      </c>
      <c r="G502" s="1">
        <f t="shared" si="22"/>
        <v>2</v>
      </c>
      <c r="H502" s="1">
        <f t="shared" si="22"/>
        <v>0</v>
      </c>
      <c r="I502" s="110">
        <f t="shared" si="23"/>
        <v>2</v>
      </c>
      <c r="J502" s="1">
        <f t="shared" si="24"/>
        <v>4</v>
      </c>
    </row>
    <row r="503" spans="1:10">
      <c r="A503" s="1">
        <v>501</v>
      </c>
      <c r="B503" s="1" t="s">
        <v>40</v>
      </c>
      <c r="C503" s="1" t="s">
        <v>40</v>
      </c>
      <c r="E503" s="1">
        <v>501</v>
      </c>
      <c r="F503" s="1">
        <f t="shared" si="22"/>
        <v>2</v>
      </c>
      <c r="G503" s="1">
        <f t="shared" si="22"/>
        <v>0</v>
      </c>
      <c r="H503" s="1">
        <f t="shared" si="22"/>
        <v>0</v>
      </c>
      <c r="I503" s="110">
        <f t="shared" si="23"/>
        <v>2</v>
      </c>
      <c r="J503" s="1">
        <f t="shared" si="24"/>
        <v>4</v>
      </c>
    </row>
    <row r="504" spans="1:10">
      <c r="A504" s="1">
        <v>502</v>
      </c>
      <c r="B504" s="1" t="s">
        <v>202</v>
      </c>
      <c r="C504" s="1" t="s">
        <v>202</v>
      </c>
      <c r="E504" s="1">
        <v>502</v>
      </c>
      <c r="F504" s="1">
        <f t="shared" si="22"/>
        <v>0</v>
      </c>
      <c r="G504" s="1">
        <f t="shared" si="22"/>
        <v>0</v>
      </c>
      <c r="H504" s="1">
        <f t="shared" si="22"/>
        <v>2</v>
      </c>
      <c r="I504" s="110">
        <f t="shared" si="23"/>
        <v>2</v>
      </c>
      <c r="J504" s="1">
        <f t="shared" si="24"/>
        <v>4</v>
      </c>
    </row>
    <row r="505" spans="1:10">
      <c r="A505" s="1">
        <v>503</v>
      </c>
      <c r="B505" s="1" t="s">
        <v>34</v>
      </c>
      <c r="C505" s="1" t="s">
        <v>34</v>
      </c>
      <c r="E505" s="1">
        <v>503</v>
      </c>
      <c r="F505" s="1">
        <f t="shared" si="22"/>
        <v>0</v>
      </c>
      <c r="G505" s="1">
        <f t="shared" si="22"/>
        <v>2</v>
      </c>
      <c r="H505" s="1">
        <f t="shared" si="22"/>
        <v>0</v>
      </c>
      <c r="I505" s="110">
        <f t="shared" si="23"/>
        <v>2</v>
      </c>
      <c r="J505" s="1">
        <f t="shared" si="24"/>
        <v>4</v>
      </c>
    </row>
    <row r="506" spans="1:10">
      <c r="A506" s="1">
        <v>504</v>
      </c>
      <c r="B506" s="1" t="s">
        <v>202</v>
      </c>
      <c r="C506" s="1" t="s">
        <v>40</v>
      </c>
      <c r="E506" s="1">
        <v>504</v>
      </c>
      <c r="F506" s="1">
        <f t="shared" si="22"/>
        <v>1</v>
      </c>
      <c r="G506" s="1">
        <f t="shared" si="22"/>
        <v>0</v>
      </c>
      <c r="H506" s="1">
        <f t="shared" si="22"/>
        <v>1</v>
      </c>
      <c r="I506" s="110">
        <f t="shared" si="23"/>
        <v>2</v>
      </c>
      <c r="J506" s="1">
        <f t="shared" si="24"/>
        <v>2</v>
      </c>
    </row>
    <row r="507" spans="1:10">
      <c r="A507" s="1">
        <v>505</v>
      </c>
      <c r="B507" s="1" t="s">
        <v>40</v>
      </c>
      <c r="C507" s="1" t="s">
        <v>40</v>
      </c>
      <c r="E507" s="1">
        <v>505</v>
      </c>
      <c r="F507" s="1">
        <f t="shared" si="22"/>
        <v>2</v>
      </c>
      <c r="G507" s="1">
        <f t="shared" si="22"/>
        <v>0</v>
      </c>
      <c r="H507" s="1">
        <f t="shared" si="22"/>
        <v>0</v>
      </c>
      <c r="I507" s="110">
        <f t="shared" si="23"/>
        <v>2</v>
      </c>
      <c r="J507" s="1">
        <f t="shared" si="24"/>
        <v>4</v>
      </c>
    </row>
    <row r="508" spans="1:10">
      <c r="A508" s="1">
        <v>506</v>
      </c>
      <c r="B508" s="1" t="s">
        <v>34</v>
      </c>
      <c r="C508" s="1" t="s">
        <v>34</v>
      </c>
      <c r="E508" s="1">
        <v>506</v>
      </c>
      <c r="F508" s="1">
        <f t="shared" si="22"/>
        <v>0</v>
      </c>
      <c r="G508" s="1">
        <f t="shared" si="22"/>
        <v>2</v>
      </c>
      <c r="H508" s="1">
        <f t="shared" si="22"/>
        <v>0</v>
      </c>
      <c r="I508" s="110">
        <f t="shared" si="23"/>
        <v>2</v>
      </c>
      <c r="J508" s="1">
        <f t="shared" si="24"/>
        <v>4</v>
      </c>
    </row>
    <row r="509" spans="1:10">
      <c r="A509" s="1">
        <v>507</v>
      </c>
      <c r="B509" s="1" t="s">
        <v>34</v>
      </c>
      <c r="C509" s="1" t="s">
        <v>34</v>
      </c>
      <c r="E509" s="1">
        <v>507</v>
      </c>
      <c r="F509" s="1">
        <f t="shared" si="22"/>
        <v>0</v>
      </c>
      <c r="G509" s="1">
        <f t="shared" si="22"/>
        <v>2</v>
      </c>
      <c r="H509" s="1">
        <f t="shared" si="22"/>
        <v>0</v>
      </c>
      <c r="I509" s="110">
        <f t="shared" si="23"/>
        <v>2</v>
      </c>
      <c r="J509" s="1">
        <f t="shared" si="24"/>
        <v>4</v>
      </c>
    </row>
    <row r="510" spans="1:10">
      <c r="A510" s="1">
        <v>508</v>
      </c>
      <c r="B510" s="1" t="s">
        <v>202</v>
      </c>
      <c r="C510" s="1" t="s">
        <v>40</v>
      </c>
      <c r="E510" s="1">
        <v>508</v>
      </c>
      <c r="F510" s="1">
        <f t="shared" si="22"/>
        <v>1</v>
      </c>
      <c r="G510" s="1">
        <f t="shared" si="22"/>
        <v>0</v>
      </c>
      <c r="H510" s="1">
        <f t="shared" si="22"/>
        <v>1</v>
      </c>
      <c r="I510" s="110">
        <f t="shared" si="23"/>
        <v>2</v>
      </c>
      <c r="J510" s="1">
        <f t="shared" si="24"/>
        <v>2</v>
      </c>
    </row>
    <row r="511" spans="1:10">
      <c r="A511" s="1">
        <v>509</v>
      </c>
      <c r="B511" s="1" t="s">
        <v>202</v>
      </c>
      <c r="C511" s="1" t="s">
        <v>202</v>
      </c>
      <c r="E511" s="1">
        <v>509</v>
      </c>
      <c r="F511" s="1">
        <f t="shared" si="22"/>
        <v>0</v>
      </c>
      <c r="G511" s="1">
        <f t="shared" si="22"/>
        <v>0</v>
      </c>
      <c r="H511" s="1">
        <f t="shared" si="22"/>
        <v>2</v>
      </c>
      <c r="I511" s="110">
        <f t="shared" si="23"/>
        <v>2</v>
      </c>
      <c r="J511" s="1">
        <f t="shared" si="24"/>
        <v>4</v>
      </c>
    </row>
    <row r="512" spans="1:10">
      <c r="A512" s="1">
        <v>510</v>
      </c>
      <c r="B512" s="1" t="s">
        <v>34</v>
      </c>
      <c r="C512" s="1" t="s">
        <v>34</v>
      </c>
      <c r="E512" s="1">
        <v>510</v>
      </c>
      <c r="F512" s="1">
        <f t="shared" si="22"/>
        <v>0</v>
      </c>
      <c r="G512" s="1">
        <f t="shared" si="22"/>
        <v>2</v>
      </c>
      <c r="H512" s="1">
        <f t="shared" si="22"/>
        <v>0</v>
      </c>
      <c r="I512" s="110">
        <f t="shared" si="23"/>
        <v>2</v>
      </c>
      <c r="J512" s="1">
        <f t="shared" si="24"/>
        <v>4</v>
      </c>
    </row>
    <row r="513" spans="1:10">
      <c r="A513" s="1">
        <v>511</v>
      </c>
      <c r="B513" s="1" t="s">
        <v>202</v>
      </c>
      <c r="C513" s="1" t="s">
        <v>40</v>
      </c>
      <c r="E513" s="1">
        <v>511</v>
      </c>
      <c r="F513" s="1">
        <f t="shared" si="22"/>
        <v>1</v>
      </c>
      <c r="G513" s="1">
        <f t="shared" si="22"/>
        <v>0</v>
      </c>
      <c r="H513" s="1">
        <f t="shared" si="22"/>
        <v>1</v>
      </c>
      <c r="I513" s="110">
        <f t="shared" si="23"/>
        <v>2</v>
      </c>
      <c r="J513" s="1">
        <f t="shared" si="24"/>
        <v>2</v>
      </c>
    </row>
    <row r="514" spans="1:10">
      <c r="A514" s="1">
        <v>512</v>
      </c>
      <c r="B514" s="1" t="s">
        <v>34</v>
      </c>
      <c r="C514" s="1" t="s">
        <v>34</v>
      </c>
      <c r="E514" s="1">
        <v>512</v>
      </c>
      <c r="F514" s="1">
        <f t="shared" si="22"/>
        <v>0</v>
      </c>
      <c r="G514" s="1">
        <f t="shared" si="22"/>
        <v>2</v>
      </c>
      <c r="H514" s="1">
        <f t="shared" si="22"/>
        <v>0</v>
      </c>
      <c r="I514" s="110">
        <f t="shared" si="23"/>
        <v>2</v>
      </c>
      <c r="J514" s="1">
        <f t="shared" si="24"/>
        <v>4</v>
      </c>
    </row>
    <row r="515" spans="1:10">
      <c r="A515" s="1">
        <v>513</v>
      </c>
      <c r="B515" s="1" t="s">
        <v>34</v>
      </c>
      <c r="C515" s="1" t="s">
        <v>34</v>
      </c>
      <c r="E515" s="1">
        <v>513</v>
      </c>
      <c r="F515" s="1">
        <f t="shared" si="22"/>
        <v>0</v>
      </c>
      <c r="G515" s="1">
        <f t="shared" si="22"/>
        <v>2</v>
      </c>
      <c r="H515" s="1">
        <f t="shared" si="22"/>
        <v>0</v>
      </c>
      <c r="I515" s="110">
        <f t="shared" si="23"/>
        <v>2</v>
      </c>
      <c r="J515" s="1">
        <f t="shared" si="24"/>
        <v>4</v>
      </c>
    </row>
    <row r="516" spans="1:10">
      <c r="A516" s="1">
        <v>514</v>
      </c>
      <c r="B516" s="1" t="s">
        <v>40</v>
      </c>
      <c r="C516" s="1" t="s">
        <v>40</v>
      </c>
      <c r="E516" s="1">
        <v>514</v>
      </c>
      <c r="F516" s="1">
        <f t="shared" ref="F516:H579" si="25">COUNTIF($B516:$C516,F$2)</f>
        <v>2</v>
      </c>
      <c r="G516" s="1">
        <f t="shared" si="25"/>
        <v>0</v>
      </c>
      <c r="H516" s="1">
        <f t="shared" si="25"/>
        <v>0</v>
      </c>
      <c r="I516" s="110">
        <f t="shared" ref="I516:I579" si="26">SUM(F516:H516)</f>
        <v>2</v>
      </c>
      <c r="J516" s="1">
        <f t="shared" ref="J516:J579" si="27">F516^2+G516^2+H516^2</f>
        <v>4</v>
      </c>
    </row>
    <row r="517" spans="1:10">
      <c r="A517" s="1">
        <v>515</v>
      </c>
      <c r="B517" s="1" t="s">
        <v>34</v>
      </c>
      <c r="C517" s="1" t="s">
        <v>34</v>
      </c>
      <c r="E517" s="1">
        <v>515</v>
      </c>
      <c r="F517" s="1">
        <f t="shared" si="25"/>
        <v>0</v>
      </c>
      <c r="G517" s="1">
        <f t="shared" si="25"/>
        <v>2</v>
      </c>
      <c r="H517" s="1">
        <f t="shared" si="25"/>
        <v>0</v>
      </c>
      <c r="I517" s="110">
        <f t="shared" si="26"/>
        <v>2</v>
      </c>
      <c r="J517" s="1">
        <f t="shared" si="27"/>
        <v>4</v>
      </c>
    </row>
    <row r="518" spans="1:10">
      <c r="A518" s="1">
        <v>516</v>
      </c>
      <c r="B518" s="1" t="s">
        <v>202</v>
      </c>
      <c r="C518" s="1" t="s">
        <v>202</v>
      </c>
      <c r="E518" s="1">
        <v>516</v>
      </c>
      <c r="F518" s="1">
        <f t="shared" si="25"/>
        <v>0</v>
      </c>
      <c r="G518" s="1">
        <f t="shared" si="25"/>
        <v>0</v>
      </c>
      <c r="H518" s="1">
        <f t="shared" si="25"/>
        <v>2</v>
      </c>
      <c r="I518" s="110">
        <f t="shared" si="26"/>
        <v>2</v>
      </c>
      <c r="J518" s="1">
        <f t="shared" si="27"/>
        <v>4</v>
      </c>
    </row>
    <row r="519" spans="1:10">
      <c r="A519" s="1">
        <v>517</v>
      </c>
      <c r="B519" s="1" t="s">
        <v>34</v>
      </c>
      <c r="C519" s="1" t="s">
        <v>34</v>
      </c>
      <c r="E519" s="1">
        <v>517</v>
      </c>
      <c r="F519" s="1">
        <f t="shared" si="25"/>
        <v>0</v>
      </c>
      <c r="G519" s="1">
        <f t="shared" si="25"/>
        <v>2</v>
      </c>
      <c r="H519" s="1">
        <f t="shared" si="25"/>
        <v>0</v>
      </c>
      <c r="I519" s="110">
        <f t="shared" si="26"/>
        <v>2</v>
      </c>
      <c r="J519" s="1">
        <f t="shared" si="27"/>
        <v>4</v>
      </c>
    </row>
    <row r="520" spans="1:10">
      <c r="A520" s="1">
        <v>518</v>
      </c>
      <c r="B520" s="1" t="s">
        <v>202</v>
      </c>
      <c r="C520" s="1" t="s">
        <v>202</v>
      </c>
      <c r="E520" s="1">
        <v>518</v>
      </c>
      <c r="F520" s="1">
        <f t="shared" si="25"/>
        <v>0</v>
      </c>
      <c r="G520" s="1">
        <f t="shared" si="25"/>
        <v>0</v>
      </c>
      <c r="H520" s="1">
        <f t="shared" si="25"/>
        <v>2</v>
      </c>
      <c r="I520" s="110">
        <f t="shared" si="26"/>
        <v>2</v>
      </c>
      <c r="J520" s="1">
        <f t="shared" si="27"/>
        <v>4</v>
      </c>
    </row>
    <row r="521" spans="1:10">
      <c r="A521" s="1">
        <v>519</v>
      </c>
      <c r="B521" s="1" t="s">
        <v>202</v>
      </c>
      <c r="C521" s="1" t="s">
        <v>202</v>
      </c>
      <c r="E521" s="1">
        <v>519</v>
      </c>
      <c r="F521" s="1">
        <f t="shared" si="25"/>
        <v>0</v>
      </c>
      <c r="G521" s="1">
        <f t="shared" si="25"/>
        <v>0</v>
      </c>
      <c r="H521" s="1">
        <f t="shared" si="25"/>
        <v>2</v>
      </c>
      <c r="I521" s="110">
        <f t="shared" si="26"/>
        <v>2</v>
      </c>
      <c r="J521" s="1">
        <f t="shared" si="27"/>
        <v>4</v>
      </c>
    </row>
    <row r="522" spans="1:10">
      <c r="A522" s="1">
        <v>520</v>
      </c>
      <c r="B522" s="1" t="s">
        <v>34</v>
      </c>
      <c r="C522" s="1" t="s">
        <v>34</v>
      </c>
      <c r="E522" s="1">
        <v>520</v>
      </c>
      <c r="F522" s="1">
        <f t="shared" si="25"/>
        <v>0</v>
      </c>
      <c r="G522" s="1">
        <f t="shared" si="25"/>
        <v>2</v>
      </c>
      <c r="H522" s="1">
        <f t="shared" si="25"/>
        <v>0</v>
      </c>
      <c r="I522" s="110">
        <f t="shared" si="26"/>
        <v>2</v>
      </c>
      <c r="J522" s="1">
        <f t="shared" si="27"/>
        <v>4</v>
      </c>
    </row>
    <row r="523" spans="1:10">
      <c r="A523" s="1">
        <v>521</v>
      </c>
      <c r="B523" s="1" t="s">
        <v>34</v>
      </c>
      <c r="C523" s="1" t="s">
        <v>34</v>
      </c>
      <c r="E523" s="1">
        <v>521</v>
      </c>
      <c r="F523" s="1">
        <f t="shared" si="25"/>
        <v>0</v>
      </c>
      <c r="G523" s="1">
        <f t="shared" si="25"/>
        <v>2</v>
      </c>
      <c r="H523" s="1">
        <f t="shared" si="25"/>
        <v>0</v>
      </c>
      <c r="I523" s="110">
        <f t="shared" si="26"/>
        <v>2</v>
      </c>
      <c r="J523" s="1">
        <f t="shared" si="27"/>
        <v>4</v>
      </c>
    </row>
    <row r="524" spans="1:10">
      <c r="A524" s="1">
        <v>522</v>
      </c>
      <c r="B524" s="1" t="s">
        <v>202</v>
      </c>
      <c r="C524" s="1" t="s">
        <v>202</v>
      </c>
      <c r="E524" s="1">
        <v>522</v>
      </c>
      <c r="F524" s="1">
        <f t="shared" si="25"/>
        <v>0</v>
      </c>
      <c r="G524" s="1">
        <f t="shared" si="25"/>
        <v>0</v>
      </c>
      <c r="H524" s="1">
        <f t="shared" si="25"/>
        <v>2</v>
      </c>
      <c r="I524" s="110">
        <f t="shared" si="26"/>
        <v>2</v>
      </c>
      <c r="J524" s="1">
        <f t="shared" si="27"/>
        <v>4</v>
      </c>
    </row>
    <row r="525" spans="1:10">
      <c r="A525" s="1">
        <v>523</v>
      </c>
      <c r="B525" s="1" t="s">
        <v>40</v>
      </c>
      <c r="C525" s="1" t="s">
        <v>40</v>
      </c>
      <c r="E525" s="1">
        <v>523</v>
      </c>
      <c r="F525" s="1">
        <f t="shared" si="25"/>
        <v>2</v>
      </c>
      <c r="G525" s="1">
        <f t="shared" si="25"/>
        <v>0</v>
      </c>
      <c r="H525" s="1">
        <f t="shared" si="25"/>
        <v>0</v>
      </c>
      <c r="I525" s="110">
        <f t="shared" si="26"/>
        <v>2</v>
      </c>
      <c r="J525" s="1">
        <f t="shared" si="27"/>
        <v>4</v>
      </c>
    </row>
    <row r="526" spans="1:10">
      <c r="A526" s="1">
        <v>524</v>
      </c>
      <c r="B526" s="1" t="s">
        <v>34</v>
      </c>
      <c r="C526" s="1" t="s">
        <v>34</v>
      </c>
      <c r="E526" s="1">
        <v>524</v>
      </c>
      <c r="F526" s="1">
        <f t="shared" si="25"/>
        <v>0</v>
      </c>
      <c r="G526" s="1">
        <f t="shared" si="25"/>
        <v>2</v>
      </c>
      <c r="H526" s="1">
        <f t="shared" si="25"/>
        <v>0</v>
      </c>
      <c r="I526" s="110">
        <f t="shared" si="26"/>
        <v>2</v>
      </c>
      <c r="J526" s="1">
        <f t="shared" si="27"/>
        <v>4</v>
      </c>
    </row>
    <row r="527" spans="1:10">
      <c r="A527" s="1">
        <v>525</v>
      </c>
      <c r="B527" s="1" t="s">
        <v>202</v>
      </c>
      <c r="C527" s="1" t="s">
        <v>34</v>
      </c>
      <c r="E527" s="1">
        <v>525</v>
      </c>
      <c r="F527" s="1">
        <f t="shared" si="25"/>
        <v>0</v>
      </c>
      <c r="G527" s="1">
        <f t="shared" si="25"/>
        <v>1</v>
      </c>
      <c r="H527" s="1">
        <f t="shared" si="25"/>
        <v>1</v>
      </c>
      <c r="I527" s="110">
        <f t="shared" si="26"/>
        <v>2</v>
      </c>
      <c r="J527" s="1">
        <f t="shared" si="27"/>
        <v>2</v>
      </c>
    </row>
    <row r="528" spans="1:10">
      <c r="A528" s="1">
        <v>526</v>
      </c>
      <c r="B528" s="1" t="s">
        <v>202</v>
      </c>
      <c r="C528" s="1" t="s">
        <v>202</v>
      </c>
      <c r="E528" s="1">
        <v>526</v>
      </c>
      <c r="F528" s="1">
        <f t="shared" si="25"/>
        <v>0</v>
      </c>
      <c r="G528" s="1">
        <f t="shared" si="25"/>
        <v>0</v>
      </c>
      <c r="H528" s="1">
        <f t="shared" si="25"/>
        <v>2</v>
      </c>
      <c r="I528" s="110">
        <f t="shared" si="26"/>
        <v>2</v>
      </c>
      <c r="J528" s="1">
        <f t="shared" si="27"/>
        <v>4</v>
      </c>
    </row>
    <row r="529" spans="1:10">
      <c r="A529" s="1">
        <v>527</v>
      </c>
      <c r="B529" s="1" t="s">
        <v>34</v>
      </c>
      <c r="C529" s="1" t="s">
        <v>34</v>
      </c>
      <c r="E529" s="1">
        <v>527</v>
      </c>
      <c r="F529" s="1">
        <f t="shared" si="25"/>
        <v>0</v>
      </c>
      <c r="G529" s="1">
        <f t="shared" si="25"/>
        <v>2</v>
      </c>
      <c r="H529" s="1">
        <f t="shared" si="25"/>
        <v>0</v>
      </c>
      <c r="I529" s="110">
        <f t="shared" si="26"/>
        <v>2</v>
      </c>
      <c r="J529" s="1">
        <f t="shared" si="27"/>
        <v>4</v>
      </c>
    </row>
    <row r="530" spans="1:10">
      <c r="A530" s="1">
        <v>528</v>
      </c>
      <c r="B530" s="1" t="s">
        <v>34</v>
      </c>
      <c r="C530" s="1" t="s">
        <v>34</v>
      </c>
      <c r="E530" s="1">
        <v>528</v>
      </c>
      <c r="F530" s="1">
        <f t="shared" si="25"/>
        <v>0</v>
      </c>
      <c r="G530" s="1">
        <f t="shared" si="25"/>
        <v>2</v>
      </c>
      <c r="H530" s="1">
        <f t="shared" si="25"/>
        <v>0</v>
      </c>
      <c r="I530" s="110">
        <f t="shared" si="26"/>
        <v>2</v>
      </c>
      <c r="J530" s="1">
        <f t="shared" si="27"/>
        <v>4</v>
      </c>
    </row>
    <row r="531" spans="1:10">
      <c r="A531" s="1">
        <v>529</v>
      </c>
      <c r="B531" s="1" t="s">
        <v>40</v>
      </c>
      <c r="C531" s="1" t="s">
        <v>40</v>
      </c>
      <c r="E531" s="1">
        <v>529</v>
      </c>
      <c r="F531" s="1">
        <f t="shared" si="25"/>
        <v>2</v>
      </c>
      <c r="G531" s="1">
        <f t="shared" si="25"/>
        <v>0</v>
      </c>
      <c r="H531" s="1">
        <f t="shared" si="25"/>
        <v>0</v>
      </c>
      <c r="I531" s="110">
        <f t="shared" si="26"/>
        <v>2</v>
      </c>
      <c r="J531" s="1">
        <f t="shared" si="27"/>
        <v>4</v>
      </c>
    </row>
    <row r="532" spans="1:10">
      <c r="A532" s="1">
        <v>530</v>
      </c>
      <c r="B532" s="1" t="s">
        <v>202</v>
      </c>
      <c r="C532" s="1" t="s">
        <v>202</v>
      </c>
      <c r="E532" s="1">
        <v>530</v>
      </c>
      <c r="F532" s="1">
        <f t="shared" si="25"/>
        <v>0</v>
      </c>
      <c r="G532" s="1">
        <f t="shared" si="25"/>
        <v>0</v>
      </c>
      <c r="H532" s="1">
        <f t="shared" si="25"/>
        <v>2</v>
      </c>
      <c r="I532" s="110">
        <f t="shared" si="26"/>
        <v>2</v>
      </c>
      <c r="J532" s="1">
        <f t="shared" si="27"/>
        <v>4</v>
      </c>
    </row>
    <row r="533" spans="1:10">
      <c r="A533" s="1">
        <v>531</v>
      </c>
      <c r="B533" s="1" t="s">
        <v>202</v>
      </c>
      <c r="C533" s="1" t="s">
        <v>40</v>
      </c>
      <c r="E533" s="1">
        <v>531</v>
      </c>
      <c r="F533" s="1">
        <f t="shared" si="25"/>
        <v>1</v>
      </c>
      <c r="G533" s="1">
        <f t="shared" si="25"/>
        <v>0</v>
      </c>
      <c r="H533" s="1">
        <f t="shared" si="25"/>
        <v>1</v>
      </c>
      <c r="I533" s="110">
        <f t="shared" si="26"/>
        <v>2</v>
      </c>
      <c r="J533" s="1">
        <f t="shared" si="27"/>
        <v>2</v>
      </c>
    </row>
    <row r="534" spans="1:10">
      <c r="A534" s="1">
        <v>532</v>
      </c>
      <c r="B534" s="1" t="s">
        <v>202</v>
      </c>
      <c r="C534" s="1" t="s">
        <v>202</v>
      </c>
      <c r="E534" s="1">
        <v>532</v>
      </c>
      <c r="F534" s="1">
        <f t="shared" si="25"/>
        <v>0</v>
      </c>
      <c r="G534" s="1">
        <f t="shared" si="25"/>
        <v>0</v>
      </c>
      <c r="H534" s="1">
        <f t="shared" si="25"/>
        <v>2</v>
      </c>
      <c r="I534" s="110">
        <f t="shared" si="26"/>
        <v>2</v>
      </c>
      <c r="J534" s="1">
        <f t="shared" si="27"/>
        <v>4</v>
      </c>
    </row>
    <row r="535" spans="1:10">
      <c r="A535" s="1">
        <v>533</v>
      </c>
      <c r="B535" s="1" t="s">
        <v>34</v>
      </c>
      <c r="C535" s="1" t="s">
        <v>34</v>
      </c>
      <c r="E535" s="1">
        <v>533</v>
      </c>
      <c r="F535" s="1">
        <f t="shared" si="25"/>
        <v>0</v>
      </c>
      <c r="G535" s="1">
        <f t="shared" si="25"/>
        <v>2</v>
      </c>
      <c r="H535" s="1">
        <f t="shared" si="25"/>
        <v>0</v>
      </c>
      <c r="I535" s="110">
        <f t="shared" si="26"/>
        <v>2</v>
      </c>
      <c r="J535" s="1">
        <f t="shared" si="27"/>
        <v>4</v>
      </c>
    </row>
    <row r="536" spans="1:10">
      <c r="A536" s="1">
        <v>534</v>
      </c>
      <c r="B536" s="1" t="s">
        <v>34</v>
      </c>
      <c r="C536" s="1" t="s">
        <v>34</v>
      </c>
      <c r="E536" s="1">
        <v>534</v>
      </c>
      <c r="F536" s="1">
        <f t="shared" si="25"/>
        <v>0</v>
      </c>
      <c r="G536" s="1">
        <f t="shared" si="25"/>
        <v>2</v>
      </c>
      <c r="H536" s="1">
        <f t="shared" si="25"/>
        <v>0</v>
      </c>
      <c r="I536" s="110">
        <f t="shared" si="26"/>
        <v>2</v>
      </c>
      <c r="J536" s="1">
        <f t="shared" si="27"/>
        <v>4</v>
      </c>
    </row>
    <row r="537" spans="1:10">
      <c r="A537" s="1">
        <v>535</v>
      </c>
      <c r="B537" s="1" t="s">
        <v>34</v>
      </c>
      <c r="C537" s="1" t="s">
        <v>34</v>
      </c>
      <c r="E537" s="1">
        <v>535</v>
      </c>
      <c r="F537" s="1">
        <f t="shared" si="25"/>
        <v>0</v>
      </c>
      <c r="G537" s="1">
        <f t="shared" si="25"/>
        <v>2</v>
      </c>
      <c r="H537" s="1">
        <f t="shared" si="25"/>
        <v>0</v>
      </c>
      <c r="I537" s="110">
        <f t="shared" si="26"/>
        <v>2</v>
      </c>
      <c r="J537" s="1">
        <f t="shared" si="27"/>
        <v>4</v>
      </c>
    </row>
    <row r="538" spans="1:10">
      <c r="A538" s="1">
        <v>536</v>
      </c>
      <c r="B538" s="1" t="s">
        <v>202</v>
      </c>
      <c r="C538" s="1" t="s">
        <v>202</v>
      </c>
      <c r="E538" s="1">
        <v>536</v>
      </c>
      <c r="F538" s="1">
        <f t="shared" si="25"/>
        <v>0</v>
      </c>
      <c r="G538" s="1">
        <f t="shared" si="25"/>
        <v>0</v>
      </c>
      <c r="H538" s="1">
        <f t="shared" si="25"/>
        <v>2</v>
      </c>
      <c r="I538" s="110">
        <f t="shared" si="26"/>
        <v>2</v>
      </c>
      <c r="J538" s="1">
        <f t="shared" si="27"/>
        <v>4</v>
      </c>
    </row>
    <row r="539" spans="1:10">
      <c r="A539" s="1">
        <v>537</v>
      </c>
      <c r="B539" s="1" t="s">
        <v>202</v>
      </c>
      <c r="C539" s="1" t="s">
        <v>202</v>
      </c>
      <c r="E539" s="1">
        <v>537</v>
      </c>
      <c r="F539" s="1">
        <f t="shared" si="25"/>
        <v>0</v>
      </c>
      <c r="G539" s="1">
        <f t="shared" si="25"/>
        <v>0</v>
      </c>
      <c r="H539" s="1">
        <f t="shared" si="25"/>
        <v>2</v>
      </c>
      <c r="I539" s="110">
        <f t="shared" si="26"/>
        <v>2</v>
      </c>
      <c r="J539" s="1">
        <f t="shared" si="27"/>
        <v>4</v>
      </c>
    </row>
    <row r="540" spans="1:10">
      <c r="A540" s="1">
        <v>538</v>
      </c>
      <c r="B540" s="1" t="s">
        <v>34</v>
      </c>
      <c r="C540" s="1" t="s">
        <v>34</v>
      </c>
      <c r="E540" s="1">
        <v>538</v>
      </c>
      <c r="F540" s="1">
        <f t="shared" si="25"/>
        <v>0</v>
      </c>
      <c r="G540" s="1">
        <f t="shared" si="25"/>
        <v>2</v>
      </c>
      <c r="H540" s="1">
        <f t="shared" si="25"/>
        <v>0</v>
      </c>
      <c r="I540" s="110">
        <f t="shared" si="26"/>
        <v>2</v>
      </c>
      <c r="J540" s="1">
        <f t="shared" si="27"/>
        <v>4</v>
      </c>
    </row>
    <row r="541" spans="1:10">
      <c r="A541" s="1">
        <v>539</v>
      </c>
      <c r="B541" s="1" t="s">
        <v>40</v>
      </c>
      <c r="C541" s="1" t="s">
        <v>40</v>
      </c>
      <c r="E541" s="1">
        <v>539</v>
      </c>
      <c r="F541" s="1">
        <f t="shared" si="25"/>
        <v>2</v>
      </c>
      <c r="G541" s="1">
        <f t="shared" si="25"/>
        <v>0</v>
      </c>
      <c r="H541" s="1">
        <f t="shared" si="25"/>
        <v>0</v>
      </c>
      <c r="I541" s="110">
        <f t="shared" si="26"/>
        <v>2</v>
      </c>
      <c r="J541" s="1">
        <f t="shared" si="27"/>
        <v>4</v>
      </c>
    </row>
    <row r="542" spans="1:10">
      <c r="A542" s="1">
        <v>540</v>
      </c>
      <c r="B542" s="1" t="s">
        <v>202</v>
      </c>
      <c r="C542" s="1" t="s">
        <v>202</v>
      </c>
      <c r="E542" s="1">
        <v>540</v>
      </c>
      <c r="F542" s="1">
        <f t="shared" si="25"/>
        <v>0</v>
      </c>
      <c r="G542" s="1">
        <f t="shared" si="25"/>
        <v>0</v>
      </c>
      <c r="H542" s="1">
        <f t="shared" si="25"/>
        <v>2</v>
      </c>
      <c r="I542" s="110">
        <f t="shared" si="26"/>
        <v>2</v>
      </c>
      <c r="J542" s="1">
        <f t="shared" si="27"/>
        <v>4</v>
      </c>
    </row>
    <row r="543" spans="1:10">
      <c r="A543" s="1">
        <v>541</v>
      </c>
      <c r="B543" s="1" t="s">
        <v>202</v>
      </c>
      <c r="C543" s="1" t="s">
        <v>202</v>
      </c>
      <c r="E543" s="1">
        <v>541</v>
      </c>
      <c r="F543" s="1">
        <f t="shared" si="25"/>
        <v>0</v>
      </c>
      <c r="G543" s="1">
        <f t="shared" si="25"/>
        <v>0</v>
      </c>
      <c r="H543" s="1">
        <f t="shared" si="25"/>
        <v>2</v>
      </c>
      <c r="I543" s="110">
        <f t="shared" si="26"/>
        <v>2</v>
      </c>
      <c r="J543" s="1">
        <f t="shared" si="27"/>
        <v>4</v>
      </c>
    </row>
    <row r="544" spans="1:10">
      <c r="A544" s="1">
        <v>542</v>
      </c>
      <c r="B544" s="1" t="s">
        <v>202</v>
      </c>
      <c r="C544" s="1" t="s">
        <v>34</v>
      </c>
      <c r="E544" s="1">
        <v>542</v>
      </c>
      <c r="F544" s="1">
        <f t="shared" si="25"/>
        <v>0</v>
      </c>
      <c r="G544" s="1">
        <f t="shared" si="25"/>
        <v>1</v>
      </c>
      <c r="H544" s="1">
        <f t="shared" si="25"/>
        <v>1</v>
      </c>
      <c r="I544" s="110">
        <f t="shared" si="26"/>
        <v>2</v>
      </c>
      <c r="J544" s="1">
        <f t="shared" si="27"/>
        <v>2</v>
      </c>
    </row>
    <row r="545" spans="1:10">
      <c r="A545" s="1">
        <v>543</v>
      </c>
      <c r="B545" s="1" t="s">
        <v>202</v>
      </c>
      <c r="C545" s="1" t="s">
        <v>202</v>
      </c>
      <c r="E545" s="1">
        <v>543</v>
      </c>
      <c r="F545" s="1">
        <f t="shared" si="25"/>
        <v>0</v>
      </c>
      <c r="G545" s="1">
        <f t="shared" si="25"/>
        <v>0</v>
      </c>
      <c r="H545" s="1">
        <f t="shared" si="25"/>
        <v>2</v>
      </c>
      <c r="I545" s="110">
        <f t="shared" si="26"/>
        <v>2</v>
      </c>
      <c r="J545" s="1">
        <f t="shared" si="27"/>
        <v>4</v>
      </c>
    </row>
    <row r="546" spans="1:10">
      <c r="A546" s="1">
        <v>544</v>
      </c>
      <c r="B546" s="1" t="s">
        <v>34</v>
      </c>
      <c r="C546" s="1" t="s">
        <v>34</v>
      </c>
      <c r="E546" s="1">
        <v>544</v>
      </c>
      <c r="F546" s="1">
        <f t="shared" si="25"/>
        <v>0</v>
      </c>
      <c r="G546" s="1">
        <f t="shared" si="25"/>
        <v>2</v>
      </c>
      <c r="H546" s="1">
        <f t="shared" si="25"/>
        <v>0</v>
      </c>
      <c r="I546" s="110">
        <f t="shared" si="26"/>
        <v>2</v>
      </c>
      <c r="J546" s="1">
        <f t="shared" si="27"/>
        <v>4</v>
      </c>
    </row>
    <row r="547" spans="1:10">
      <c r="A547" s="1">
        <v>545</v>
      </c>
      <c r="B547" s="1" t="s">
        <v>34</v>
      </c>
      <c r="C547" s="1" t="s">
        <v>34</v>
      </c>
      <c r="E547" s="1">
        <v>545</v>
      </c>
      <c r="F547" s="1">
        <f t="shared" si="25"/>
        <v>0</v>
      </c>
      <c r="G547" s="1">
        <f t="shared" si="25"/>
        <v>2</v>
      </c>
      <c r="H547" s="1">
        <f t="shared" si="25"/>
        <v>0</v>
      </c>
      <c r="I547" s="110">
        <f t="shared" si="26"/>
        <v>2</v>
      </c>
      <c r="J547" s="1">
        <f t="shared" si="27"/>
        <v>4</v>
      </c>
    </row>
    <row r="548" spans="1:10">
      <c r="A548" s="1">
        <v>546</v>
      </c>
      <c r="B548" s="1" t="s">
        <v>40</v>
      </c>
      <c r="C548" s="1" t="s">
        <v>40</v>
      </c>
      <c r="E548" s="1">
        <v>546</v>
      </c>
      <c r="F548" s="1">
        <f t="shared" si="25"/>
        <v>2</v>
      </c>
      <c r="G548" s="1">
        <f t="shared" si="25"/>
        <v>0</v>
      </c>
      <c r="H548" s="1">
        <f t="shared" si="25"/>
        <v>0</v>
      </c>
      <c r="I548" s="110">
        <f t="shared" si="26"/>
        <v>2</v>
      </c>
      <c r="J548" s="1">
        <f t="shared" si="27"/>
        <v>4</v>
      </c>
    </row>
    <row r="549" spans="1:10">
      <c r="A549" s="1">
        <v>547</v>
      </c>
      <c r="B549" s="1" t="s">
        <v>202</v>
      </c>
      <c r="C549" s="1" t="s">
        <v>34</v>
      </c>
      <c r="E549" s="1">
        <v>547</v>
      </c>
      <c r="F549" s="1">
        <f t="shared" si="25"/>
        <v>0</v>
      </c>
      <c r="G549" s="1">
        <f t="shared" si="25"/>
        <v>1</v>
      </c>
      <c r="H549" s="1">
        <f t="shared" si="25"/>
        <v>1</v>
      </c>
      <c r="I549" s="110">
        <f t="shared" si="26"/>
        <v>2</v>
      </c>
      <c r="J549" s="1">
        <f t="shared" si="27"/>
        <v>2</v>
      </c>
    </row>
    <row r="550" spans="1:10">
      <c r="A550" s="1">
        <v>548</v>
      </c>
      <c r="B550" s="1" t="s">
        <v>34</v>
      </c>
      <c r="C550" s="1" t="s">
        <v>34</v>
      </c>
      <c r="E550" s="1">
        <v>548</v>
      </c>
      <c r="F550" s="1">
        <f t="shared" si="25"/>
        <v>0</v>
      </c>
      <c r="G550" s="1">
        <f t="shared" si="25"/>
        <v>2</v>
      </c>
      <c r="H550" s="1">
        <f t="shared" si="25"/>
        <v>0</v>
      </c>
      <c r="I550" s="110">
        <f t="shared" si="26"/>
        <v>2</v>
      </c>
      <c r="J550" s="1">
        <f t="shared" si="27"/>
        <v>4</v>
      </c>
    </row>
    <row r="551" spans="1:10">
      <c r="A551" s="1">
        <v>549</v>
      </c>
      <c r="B551" s="1" t="s">
        <v>40</v>
      </c>
      <c r="C551" s="1" t="s">
        <v>40</v>
      </c>
      <c r="E551" s="1">
        <v>549</v>
      </c>
      <c r="F551" s="1">
        <f t="shared" si="25"/>
        <v>2</v>
      </c>
      <c r="G551" s="1">
        <f t="shared" si="25"/>
        <v>0</v>
      </c>
      <c r="H551" s="1">
        <f t="shared" si="25"/>
        <v>0</v>
      </c>
      <c r="I551" s="110">
        <f t="shared" si="26"/>
        <v>2</v>
      </c>
      <c r="J551" s="1">
        <f t="shared" si="27"/>
        <v>4</v>
      </c>
    </row>
    <row r="552" spans="1:10">
      <c r="A552" s="1">
        <v>550</v>
      </c>
      <c r="B552" s="1" t="s">
        <v>34</v>
      </c>
      <c r="C552" s="1" t="s">
        <v>34</v>
      </c>
      <c r="E552" s="1">
        <v>550</v>
      </c>
      <c r="F552" s="1">
        <f t="shared" si="25"/>
        <v>0</v>
      </c>
      <c r="G552" s="1">
        <f t="shared" si="25"/>
        <v>2</v>
      </c>
      <c r="H552" s="1">
        <f t="shared" si="25"/>
        <v>0</v>
      </c>
      <c r="I552" s="110">
        <f t="shared" si="26"/>
        <v>2</v>
      </c>
      <c r="J552" s="1">
        <f t="shared" si="27"/>
        <v>4</v>
      </c>
    </row>
    <row r="553" spans="1:10">
      <c r="A553" s="1">
        <v>551</v>
      </c>
      <c r="B553" s="1" t="s">
        <v>34</v>
      </c>
      <c r="C553" s="1" t="s">
        <v>34</v>
      </c>
      <c r="E553" s="1">
        <v>551</v>
      </c>
      <c r="F553" s="1">
        <f t="shared" si="25"/>
        <v>0</v>
      </c>
      <c r="G553" s="1">
        <f t="shared" si="25"/>
        <v>2</v>
      </c>
      <c r="H553" s="1">
        <f t="shared" si="25"/>
        <v>0</v>
      </c>
      <c r="I553" s="110">
        <f t="shared" si="26"/>
        <v>2</v>
      </c>
      <c r="J553" s="1">
        <f t="shared" si="27"/>
        <v>4</v>
      </c>
    </row>
    <row r="554" spans="1:10">
      <c r="A554" s="1">
        <v>552</v>
      </c>
      <c r="B554" s="1" t="s">
        <v>34</v>
      </c>
      <c r="C554" s="1" t="s">
        <v>34</v>
      </c>
      <c r="E554" s="1">
        <v>552</v>
      </c>
      <c r="F554" s="1">
        <f t="shared" si="25"/>
        <v>0</v>
      </c>
      <c r="G554" s="1">
        <f t="shared" si="25"/>
        <v>2</v>
      </c>
      <c r="H554" s="1">
        <f t="shared" si="25"/>
        <v>0</v>
      </c>
      <c r="I554" s="110">
        <f t="shared" si="26"/>
        <v>2</v>
      </c>
      <c r="J554" s="1">
        <f t="shared" si="27"/>
        <v>4</v>
      </c>
    </row>
    <row r="555" spans="1:10">
      <c r="A555" s="1">
        <v>553</v>
      </c>
      <c r="B555" s="1" t="s">
        <v>202</v>
      </c>
      <c r="C555" s="1" t="s">
        <v>202</v>
      </c>
      <c r="E555" s="1">
        <v>553</v>
      </c>
      <c r="F555" s="1">
        <f t="shared" si="25"/>
        <v>0</v>
      </c>
      <c r="G555" s="1">
        <f t="shared" si="25"/>
        <v>0</v>
      </c>
      <c r="H555" s="1">
        <f t="shared" si="25"/>
        <v>2</v>
      </c>
      <c r="I555" s="110">
        <f t="shared" si="26"/>
        <v>2</v>
      </c>
      <c r="J555" s="1">
        <f t="shared" si="27"/>
        <v>4</v>
      </c>
    </row>
    <row r="556" spans="1:10">
      <c r="A556" s="1">
        <v>554</v>
      </c>
      <c r="B556" s="1" t="s">
        <v>202</v>
      </c>
      <c r="C556" s="1" t="s">
        <v>202</v>
      </c>
      <c r="E556" s="1">
        <v>554</v>
      </c>
      <c r="F556" s="1">
        <f t="shared" si="25"/>
        <v>0</v>
      </c>
      <c r="G556" s="1">
        <f t="shared" si="25"/>
        <v>0</v>
      </c>
      <c r="H556" s="1">
        <f t="shared" si="25"/>
        <v>2</v>
      </c>
      <c r="I556" s="110">
        <f t="shared" si="26"/>
        <v>2</v>
      </c>
      <c r="J556" s="1">
        <f t="shared" si="27"/>
        <v>4</v>
      </c>
    </row>
    <row r="557" spans="1:10">
      <c r="A557" s="1">
        <v>555</v>
      </c>
      <c r="B557" s="1" t="s">
        <v>202</v>
      </c>
      <c r="C557" s="1" t="s">
        <v>202</v>
      </c>
      <c r="E557" s="1">
        <v>555</v>
      </c>
      <c r="F557" s="1">
        <f t="shared" si="25"/>
        <v>0</v>
      </c>
      <c r="G557" s="1">
        <f t="shared" si="25"/>
        <v>0</v>
      </c>
      <c r="H557" s="1">
        <f t="shared" si="25"/>
        <v>2</v>
      </c>
      <c r="I557" s="110">
        <f t="shared" si="26"/>
        <v>2</v>
      </c>
      <c r="J557" s="1">
        <f t="shared" si="27"/>
        <v>4</v>
      </c>
    </row>
    <row r="558" spans="1:10">
      <c r="A558" s="1">
        <v>556</v>
      </c>
      <c r="B558" s="1" t="s">
        <v>202</v>
      </c>
      <c r="C558" s="1" t="s">
        <v>202</v>
      </c>
      <c r="E558" s="1">
        <v>556</v>
      </c>
      <c r="F558" s="1">
        <f t="shared" si="25"/>
        <v>0</v>
      </c>
      <c r="G558" s="1">
        <f t="shared" si="25"/>
        <v>0</v>
      </c>
      <c r="H558" s="1">
        <f t="shared" si="25"/>
        <v>2</v>
      </c>
      <c r="I558" s="110">
        <f t="shared" si="26"/>
        <v>2</v>
      </c>
      <c r="J558" s="1">
        <f t="shared" si="27"/>
        <v>4</v>
      </c>
    </row>
    <row r="559" spans="1:10">
      <c r="A559" s="1">
        <v>557</v>
      </c>
      <c r="B559" s="1" t="s">
        <v>40</v>
      </c>
      <c r="C559" s="1" t="s">
        <v>40</v>
      </c>
      <c r="E559" s="1">
        <v>557</v>
      </c>
      <c r="F559" s="1">
        <f t="shared" si="25"/>
        <v>2</v>
      </c>
      <c r="G559" s="1">
        <f t="shared" si="25"/>
        <v>0</v>
      </c>
      <c r="H559" s="1">
        <f t="shared" si="25"/>
        <v>0</v>
      </c>
      <c r="I559" s="110">
        <f t="shared" si="26"/>
        <v>2</v>
      </c>
      <c r="J559" s="1">
        <f t="shared" si="27"/>
        <v>4</v>
      </c>
    </row>
    <row r="560" spans="1:10">
      <c r="A560" s="1">
        <v>558</v>
      </c>
      <c r="B560" s="1" t="s">
        <v>202</v>
      </c>
      <c r="C560" s="1" t="s">
        <v>202</v>
      </c>
      <c r="E560" s="1">
        <v>558</v>
      </c>
      <c r="F560" s="1">
        <f t="shared" si="25"/>
        <v>0</v>
      </c>
      <c r="G560" s="1">
        <f t="shared" si="25"/>
        <v>0</v>
      </c>
      <c r="H560" s="1">
        <f t="shared" si="25"/>
        <v>2</v>
      </c>
      <c r="I560" s="110">
        <f t="shared" si="26"/>
        <v>2</v>
      </c>
      <c r="J560" s="1">
        <f t="shared" si="27"/>
        <v>4</v>
      </c>
    </row>
    <row r="561" spans="1:10">
      <c r="A561" s="1">
        <v>559</v>
      </c>
      <c r="B561" s="1" t="s">
        <v>40</v>
      </c>
      <c r="C561" s="1" t="s">
        <v>40</v>
      </c>
      <c r="E561" s="1">
        <v>559</v>
      </c>
      <c r="F561" s="1">
        <f t="shared" si="25"/>
        <v>2</v>
      </c>
      <c r="G561" s="1">
        <f t="shared" si="25"/>
        <v>0</v>
      </c>
      <c r="H561" s="1">
        <f t="shared" si="25"/>
        <v>0</v>
      </c>
      <c r="I561" s="110">
        <f t="shared" si="26"/>
        <v>2</v>
      </c>
      <c r="J561" s="1">
        <f t="shared" si="27"/>
        <v>4</v>
      </c>
    </row>
    <row r="562" spans="1:10">
      <c r="A562" s="1">
        <v>560</v>
      </c>
      <c r="B562" s="1" t="s">
        <v>202</v>
      </c>
      <c r="C562" s="1" t="s">
        <v>34</v>
      </c>
      <c r="E562" s="1">
        <v>560</v>
      </c>
      <c r="F562" s="1">
        <f t="shared" si="25"/>
        <v>0</v>
      </c>
      <c r="G562" s="1">
        <f t="shared" si="25"/>
        <v>1</v>
      </c>
      <c r="H562" s="1">
        <f t="shared" si="25"/>
        <v>1</v>
      </c>
      <c r="I562" s="110">
        <f t="shared" si="26"/>
        <v>2</v>
      </c>
      <c r="J562" s="1">
        <f t="shared" si="27"/>
        <v>2</v>
      </c>
    </row>
    <row r="563" spans="1:10">
      <c r="A563" s="1">
        <v>561</v>
      </c>
      <c r="B563" s="1" t="s">
        <v>202</v>
      </c>
      <c r="C563" s="1" t="s">
        <v>202</v>
      </c>
      <c r="E563" s="1">
        <v>561</v>
      </c>
      <c r="F563" s="1">
        <f t="shared" si="25"/>
        <v>0</v>
      </c>
      <c r="G563" s="1">
        <f t="shared" si="25"/>
        <v>0</v>
      </c>
      <c r="H563" s="1">
        <f t="shared" si="25"/>
        <v>2</v>
      </c>
      <c r="I563" s="110">
        <f t="shared" si="26"/>
        <v>2</v>
      </c>
      <c r="J563" s="1">
        <f t="shared" si="27"/>
        <v>4</v>
      </c>
    </row>
    <row r="564" spans="1:10">
      <c r="A564" s="1">
        <v>562</v>
      </c>
      <c r="B564" s="1" t="s">
        <v>40</v>
      </c>
      <c r="C564" s="1" t="s">
        <v>40</v>
      </c>
      <c r="E564" s="1">
        <v>562</v>
      </c>
      <c r="F564" s="1">
        <f t="shared" si="25"/>
        <v>2</v>
      </c>
      <c r="G564" s="1">
        <f t="shared" si="25"/>
        <v>0</v>
      </c>
      <c r="H564" s="1">
        <f t="shared" si="25"/>
        <v>0</v>
      </c>
      <c r="I564" s="110">
        <f t="shared" si="26"/>
        <v>2</v>
      </c>
      <c r="J564" s="1">
        <f t="shared" si="27"/>
        <v>4</v>
      </c>
    </row>
    <row r="565" spans="1:10">
      <c r="A565" s="1">
        <v>563</v>
      </c>
      <c r="B565" s="1" t="s">
        <v>202</v>
      </c>
      <c r="C565" s="1" t="s">
        <v>202</v>
      </c>
      <c r="E565" s="1">
        <v>563</v>
      </c>
      <c r="F565" s="1">
        <f t="shared" si="25"/>
        <v>0</v>
      </c>
      <c r="G565" s="1">
        <f t="shared" si="25"/>
        <v>0</v>
      </c>
      <c r="H565" s="1">
        <f t="shared" si="25"/>
        <v>2</v>
      </c>
      <c r="I565" s="110">
        <f t="shared" si="26"/>
        <v>2</v>
      </c>
      <c r="J565" s="1">
        <f t="shared" si="27"/>
        <v>4</v>
      </c>
    </row>
    <row r="566" spans="1:10">
      <c r="A566" s="1">
        <v>564</v>
      </c>
      <c r="B566" s="1" t="s">
        <v>40</v>
      </c>
      <c r="C566" s="1" t="s">
        <v>40</v>
      </c>
      <c r="E566" s="1">
        <v>564</v>
      </c>
      <c r="F566" s="1">
        <f t="shared" si="25"/>
        <v>2</v>
      </c>
      <c r="G566" s="1">
        <f t="shared" si="25"/>
        <v>0</v>
      </c>
      <c r="H566" s="1">
        <f t="shared" si="25"/>
        <v>0</v>
      </c>
      <c r="I566" s="110">
        <f t="shared" si="26"/>
        <v>2</v>
      </c>
      <c r="J566" s="1">
        <f t="shared" si="27"/>
        <v>4</v>
      </c>
    </row>
    <row r="567" spans="1:10">
      <c r="A567" s="1">
        <v>565</v>
      </c>
      <c r="B567" s="1" t="s">
        <v>202</v>
      </c>
      <c r="C567" s="1" t="s">
        <v>202</v>
      </c>
      <c r="E567" s="1">
        <v>565</v>
      </c>
      <c r="F567" s="1">
        <f t="shared" si="25"/>
        <v>0</v>
      </c>
      <c r="G567" s="1">
        <f t="shared" si="25"/>
        <v>0</v>
      </c>
      <c r="H567" s="1">
        <f t="shared" si="25"/>
        <v>2</v>
      </c>
      <c r="I567" s="110">
        <f t="shared" si="26"/>
        <v>2</v>
      </c>
      <c r="J567" s="1">
        <f t="shared" si="27"/>
        <v>4</v>
      </c>
    </row>
    <row r="568" spans="1:10">
      <c r="A568" s="1">
        <v>566</v>
      </c>
      <c r="B568" s="1" t="s">
        <v>202</v>
      </c>
      <c r="C568" s="1" t="s">
        <v>202</v>
      </c>
      <c r="E568" s="1">
        <v>566</v>
      </c>
      <c r="F568" s="1">
        <f t="shared" si="25"/>
        <v>0</v>
      </c>
      <c r="G568" s="1">
        <f t="shared" si="25"/>
        <v>0</v>
      </c>
      <c r="H568" s="1">
        <f t="shared" si="25"/>
        <v>2</v>
      </c>
      <c r="I568" s="110">
        <f t="shared" si="26"/>
        <v>2</v>
      </c>
      <c r="J568" s="1">
        <f t="shared" si="27"/>
        <v>4</v>
      </c>
    </row>
    <row r="569" spans="1:10">
      <c r="A569" s="1">
        <v>567</v>
      </c>
      <c r="B569" s="1" t="s">
        <v>202</v>
      </c>
      <c r="C569" s="1" t="s">
        <v>40</v>
      </c>
      <c r="E569" s="1">
        <v>567</v>
      </c>
      <c r="F569" s="1">
        <f t="shared" si="25"/>
        <v>1</v>
      </c>
      <c r="G569" s="1">
        <f t="shared" si="25"/>
        <v>0</v>
      </c>
      <c r="H569" s="1">
        <f t="shared" si="25"/>
        <v>1</v>
      </c>
      <c r="I569" s="110">
        <f t="shared" si="26"/>
        <v>2</v>
      </c>
      <c r="J569" s="1">
        <f t="shared" si="27"/>
        <v>2</v>
      </c>
    </row>
    <row r="570" spans="1:10">
      <c r="A570" s="1">
        <v>568</v>
      </c>
      <c r="B570" s="1" t="s">
        <v>34</v>
      </c>
      <c r="C570" s="1" t="s">
        <v>34</v>
      </c>
      <c r="E570" s="1">
        <v>568</v>
      </c>
      <c r="F570" s="1">
        <f t="shared" si="25"/>
        <v>0</v>
      </c>
      <c r="G570" s="1">
        <f t="shared" si="25"/>
        <v>2</v>
      </c>
      <c r="H570" s="1">
        <f t="shared" si="25"/>
        <v>0</v>
      </c>
      <c r="I570" s="110">
        <f t="shared" si="26"/>
        <v>2</v>
      </c>
      <c r="J570" s="1">
        <f t="shared" si="27"/>
        <v>4</v>
      </c>
    </row>
    <row r="571" spans="1:10">
      <c r="A571" s="1">
        <v>569</v>
      </c>
      <c r="B571" s="1" t="s">
        <v>202</v>
      </c>
      <c r="C571" s="1" t="s">
        <v>202</v>
      </c>
      <c r="E571" s="1">
        <v>569</v>
      </c>
      <c r="F571" s="1">
        <f t="shared" si="25"/>
        <v>0</v>
      </c>
      <c r="G571" s="1">
        <f t="shared" si="25"/>
        <v>0</v>
      </c>
      <c r="H571" s="1">
        <f t="shared" si="25"/>
        <v>2</v>
      </c>
      <c r="I571" s="110">
        <f t="shared" si="26"/>
        <v>2</v>
      </c>
      <c r="J571" s="1">
        <f t="shared" si="27"/>
        <v>4</v>
      </c>
    </row>
    <row r="572" spans="1:10">
      <c r="A572" s="1">
        <v>570</v>
      </c>
      <c r="B572" s="1" t="s">
        <v>40</v>
      </c>
      <c r="C572" s="1" t="s">
        <v>40</v>
      </c>
      <c r="E572" s="1">
        <v>570</v>
      </c>
      <c r="F572" s="1">
        <f t="shared" si="25"/>
        <v>2</v>
      </c>
      <c r="G572" s="1">
        <f t="shared" si="25"/>
        <v>0</v>
      </c>
      <c r="H572" s="1">
        <f t="shared" si="25"/>
        <v>0</v>
      </c>
      <c r="I572" s="110">
        <f t="shared" si="26"/>
        <v>2</v>
      </c>
      <c r="J572" s="1">
        <f t="shared" si="27"/>
        <v>4</v>
      </c>
    </row>
    <row r="573" spans="1:10">
      <c r="A573" s="1">
        <v>571</v>
      </c>
      <c r="B573" s="1" t="s">
        <v>40</v>
      </c>
      <c r="C573" s="1" t="s">
        <v>40</v>
      </c>
      <c r="E573" s="1">
        <v>571</v>
      </c>
      <c r="F573" s="1">
        <f t="shared" si="25"/>
        <v>2</v>
      </c>
      <c r="G573" s="1">
        <f t="shared" si="25"/>
        <v>0</v>
      </c>
      <c r="H573" s="1">
        <f t="shared" si="25"/>
        <v>0</v>
      </c>
      <c r="I573" s="110">
        <f t="shared" si="26"/>
        <v>2</v>
      </c>
      <c r="J573" s="1">
        <f t="shared" si="27"/>
        <v>4</v>
      </c>
    </row>
    <row r="574" spans="1:10">
      <c r="A574" s="1">
        <v>572</v>
      </c>
      <c r="B574" s="1" t="s">
        <v>202</v>
      </c>
      <c r="C574" s="1" t="s">
        <v>34</v>
      </c>
      <c r="E574" s="1">
        <v>572</v>
      </c>
      <c r="F574" s="1">
        <f t="shared" si="25"/>
        <v>0</v>
      </c>
      <c r="G574" s="1">
        <f t="shared" si="25"/>
        <v>1</v>
      </c>
      <c r="H574" s="1">
        <f t="shared" si="25"/>
        <v>1</v>
      </c>
      <c r="I574" s="110">
        <f t="shared" si="26"/>
        <v>2</v>
      </c>
      <c r="J574" s="1">
        <f t="shared" si="27"/>
        <v>2</v>
      </c>
    </row>
    <row r="575" spans="1:10">
      <c r="A575" s="1">
        <v>573</v>
      </c>
      <c r="B575" s="1" t="s">
        <v>34</v>
      </c>
      <c r="C575" s="1" t="s">
        <v>34</v>
      </c>
      <c r="E575" s="1">
        <v>573</v>
      </c>
      <c r="F575" s="1">
        <f t="shared" si="25"/>
        <v>0</v>
      </c>
      <c r="G575" s="1">
        <f t="shared" si="25"/>
        <v>2</v>
      </c>
      <c r="H575" s="1">
        <f t="shared" si="25"/>
        <v>0</v>
      </c>
      <c r="I575" s="110">
        <f t="shared" si="26"/>
        <v>2</v>
      </c>
      <c r="J575" s="1">
        <f t="shared" si="27"/>
        <v>4</v>
      </c>
    </row>
    <row r="576" spans="1:10">
      <c r="A576" s="1">
        <v>574</v>
      </c>
      <c r="B576" s="1" t="s">
        <v>40</v>
      </c>
      <c r="C576" s="1" t="s">
        <v>40</v>
      </c>
      <c r="E576" s="1">
        <v>574</v>
      </c>
      <c r="F576" s="1">
        <f t="shared" si="25"/>
        <v>2</v>
      </c>
      <c r="G576" s="1">
        <f t="shared" si="25"/>
        <v>0</v>
      </c>
      <c r="H576" s="1">
        <f t="shared" si="25"/>
        <v>0</v>
      </c>
      <c r="I576" s="110">
        <f t="shared" si="26"/>
        <v>2</v>
      </c>
      <c r="J576" s="1">
        <f t="shared" si="27"/>
        <v>4</v>
      </c>
    </row>
    <row r="577" spans="1:10">
      <c r="A577" s="1">
        <v>575</v>
      </c>
      <c r="B577" s="1" t="s">
        <v>202</v>
      </c>
      <c r="C577" s="1" t="s">
        <v>202</v>
      </c>
      <c r="E577" s="1">
        <v>575</v>
      </c>
      <c r="F577" s="1">
        <f t="shared" si="25"/>
        <v>0</v>
      </c>
      <c r="G577" s="1">
        <f t="shared" si="25"/>
        <v>0</v>
      </c>
      <c r="H577" s="1">
        <f t="shared" si="25"/>
        <v>2</v>
      </c>
      <c r="I577" s="110">
        <f t="shared" si="26"/>
        <v>2</v>
      </c>
      <c r="J577" s="1">
        <f t="shared" si="27"/>
        <v>4</v>
      </c>
    </row>
    <row r="578" spans="1:10">
      <c r="A578" s="1">
        <v>576</v>
      </c>
      <c r="B578" s="1" t="s">
        <v>202</v>
      </c>
      <c r="C578" s="1" t="s">
        <v>34</v>
      </c>
      <c r="E578" s="1">
        <v>576</v>
      </c>
      <c r="F578" s="1">
        <f t="shared" si="25"/>
        <v>0</v>
      </c>
      <c r="G578" s="1">
        <f t="shared" si="25"/>
        <v>1</v>
      </c>
      <c r="H578" s="1">
        <f t="shared" si="25"/>
        <v>1</v>
      </c>
      <c r="I578" s="110">
        <f t="shared" si="26"/>
        <v>2</v>
      </c>
      <c r="J578" s="1">
        <f t="shared" si="27"/>
        <v>2</v>
      </c>
    </row>
    <row r="579" spans="1:10">
      <c r="A579" s="1">
        <v>577</v>
      </c>
      <c r="B579" s="1" t="s">
        <v>34</v>
      </c>
      <c r="C579" s="1" t="s">
        <v>34</v>
      </c>
      <c r="E579" s="1">
        <v>577</v>
      </c>
      <c r="F579" s="1">
        <f t="shared" si="25"/>
        <v>0</v>
      </c>
      <c r="G579" s="1">
        <f t="shared" si="25"/>
        <v>2</v>
      </c>
      <c r="H579" s="1">
        <f t="shared" si="25"/>
        <v>0</v>
      </c>
      <c r="I579" s="110">
        <f t="shared" si="26"/>
        <v>2</v>
      </c>
      <c r="J579" s="1">
        <f t="shared" si="27"/>
        <v>4</v>
      </c>
    </row>
    <row r="580" spans="1:10">
      <c r="A580" s="1">
        <v>578</v>
      </c>
      <c r="B580" s="1" t="s">
        <v>34</v>
      </c>
      <c r="C580" s="1" t="s">
        <v>34</v>
      </c>
      <c r="E580" s="1">
        <v>578</v>
      </c>
      <c r="F580" s="1">
        <f t="shared" ref="F580:H643" si="28">COUNTIF($B580:$C580,F$2)</f>
        <v>0</v>
      </c>
      <c r="G580" s="1">
        <f t="shared" si="28"/>
        <v>2</v>
      </c>
      <c r="H580" s="1">
        <f t="shared" si="28"/>
        <v>0</v>
      </c>
      <c r="I580" s="110">
        <f t="shared" ref="I580:I643" si="29">SUM(F580:H580)</f>
        <v>2</v>
      </c>
      <c r="J580" s="1">
        <f t="shared" ref="J580:J643" si="30">F580^2+G580^2+H580^2</f>
        <v>4</v>
      </c>
    </row>
    <row r="581" spans="1:10">
      <c r="A581" s="1">
        <v>579</v>
      </c>
      <c r="B581" s="1" t="s">
        <v>40</v>
      </c>
      <c r="C581" s="1" t="s">
        <v>40</v>
      </c>
      <c r="E581" s="1">
        <v>579</v>
      </c>
      <c r="F581" s="1">
        <f t="shared" si="28"/>
        <v>2</v>
      </c>
      <c r="G581" s="1">
        <f t="shared" si="28"/>
        <v>0</v>
      </c>
      <c r="H581" s="1">
        <f t="shared" si="28"/>
        <v>0</v>
      </c>
      <c r="I581" s="110">
        <f t="shared" si="29"/>
        <v>2</v>
      </c>
      <c r="J581" s="1">
        <f t="shared" si="30"/>
        <v>4</v>
      </c>
    </row>
    <row r="582" spans="1:10">
      <c r="A582" s="1">
        <v>580</v>
      </c>
      <c r="B582" s="1" t="s">
        <v>202</v>
      </c>
      <c r="C582" s="1" t="s">
        <v>34</v>
      </c>
      <c r="E582" s="1">
        <v>580</v>
      </c>
      <c r="F582" s="1">
        <f t="shared" si="28"/>
        <v>0</v>
      </c>
      <c r="G582" s="1">
        <f t="shared" si="28"/>
        <v>1</v>
      </c>
      <c r="H582" s="1">
        <f t="shared" si="28"/>
        <v>1</v>
      </c>
      <c r="I582" s="110">
        <f t="shared" si="29"/>
        <v>2</v>
      </c>
      <c r="J582" s="1">
        <f t="shared" si="30"/>
        <v>2</v>
      </c>
    </row>
    <row r="583" spans="1:10">
      <c r="A583" s="1">
        <v>581</v>
      </c>
      <c r="B583" s="1" t="s">
        <v>202</v>
      </c>
      <c r="C583" s="1" t="s">
        <v>34</v>
      </c>
      <c r="E583" s="1">
        <v>581</v>
      </c>
      <c r="F583" s="1">
        <f t="shared" si="28"/>
        <v>0</v>
      </c>
      <c r="G583" s="1">
        <f t="shared" si="28"/>
        <v>1</v>
      </c>
      <c r="H583" s="1">
        <f t="shared" si="28"/>
        <v>1</v>
      </c>
      <c r="I583" s="110">
        <f t="shared" si="29"/>
        <v>2</v>
      </c>
      <c r="J583" s="1">
        <f t="shared" si="30"/>
        <v>2</v>
      </c>
    </row>
    <row r="584" spans="1:10">
      <c r="A584" s="1">
        <v>582</v>
      </c>
      <c r="B584" s="1" t="s">
        <v>202</v>
      </c>
      <c r="C584" s="1" t="s">
        <v>202</v>
      </c>
      <c r="E584" s="1">
        <v>582</v>
      </c>
      <c r="F584" s="1">
        <f t="shared" si="28"/>
        <v>0</v>
      </c>
      <c r="G584" s="1">
        <f t="shared" si="28"/>
        <v>0</v>
      </c>
      <c r="H584" s="1">
        <f t="shared" si="28"/>
        <v>2</v>
      </c>
      <c r="I584" s="110">
        <f t="shared" si="29"/>
        <v>2</v>
      </c>
      <c r="J584" s="1">
        <f t="shared" si="30"/>
        <v>4</v>
      </c>
    </row>
    <row r="585" spans="1:10">
      <c r="A585" s="1">
        <v>583</v>
      </c>
      <c r="B585" s="1" t="s">
        <v>202</v>
      </c>
      <c r="C585" s="1" t="s">
        <v>34</v>
      </c>
      <c r="E585" s="1">
        <v>583</v>
      </c>
      <c r="F585" s="1">
        <f t="shared" si="28"/>
        <v>0</v>
      </c>
      <c r="G585" s="1">
        <f t="shared" si="28"/>
        <v>1</v>
      </c>
      <c r="H585" s="1">
        <f t="shared" si="28"/>
        <v>1</v>
      </c>
      <c r="I585" s="110">
        <f t="shared" si="29"/>
        <v>2</v>
      </c>
      <c r="J585" s="1">
        <f t="shared" si="30"/>
        <v>2</v>
      </c>
    </row>
    <row r="586" spans="1:10">
      <c r="A586" s="1">
        <v>584</v>
      </c>
      <c r="B586" s="1" t="s">
        <v>40</v>
      </c>
      <c r="C586" s="1" t="s">
        <v>40</v>
      </c>
      <c r="E586" s="1">
        <v>584</v>
      </c>
      <c r="F586" s="1">
        <f t="shared" si="28"/>
        <v>2</v>
      </c>
      <c r="G586" s="1">
        <f t="shared" si="28"/>
        <v>0</v>
      </c>
      <c r="H586" s="1">
        <f t="shared" si="28"/>
        <v>0</v>
      </c>
      <c r="I586" s="110">
        <f t="shared" si="29"/>
        <v>2</v>
      </c>
      <c r="J586" s="1">
        <f t="shared" si="30"/>
        <v>4</v>
      </c>
    </row>
    <row r="587" spans="1:10">
      <c r="A587" s="1">
        <v>585</v>
      </c>
      <c r="B587" s="1" t="s">
        <v>34</v>
      </c>
      <c r="C587" s="1" t="s">
        <v>34</v>
      </c>
      <c r="E587" s="1">
        <v>585</v>
      </c>
      <c r="F587" s="1">
        <f t="shared" si="28"/>
        <v>0</v>
      </c>
      <c r="G587" s="1">
        <f t="shared" si="28"/>
        <v>2</v>
      </c>
      <c r="H587" s="1">
        <f t="shared" si="28"/>
        <v>0</v>
      </c>
      <c r="I587" s="110">
        <f t="shared" si="29"/>
        <v>2</v>
      </c>
      <c r="J587" s="1">
        <f t="shared" si="30"/>
        <v>4</v>
      </c>
    </row>
    <row r="588" spans="1:10">
      <c r="A588" s="1">
        <v>586</v>
      </c>
      <c r="B588" s="1" t="s">
        <v>40</v>
      </c>
      <c r="C588" s="1" t="s">
        <v>40</v>
      </c>
      <c r="E588" s="1">
        <v>586</v>
      </c>
      <c r="F588" s="1">
        <f t="shared" si="28"/>
        <v>2</v>
      </c>
      <c r="G588" s="1">
        <f t="shared" si="28"/>
        <v>0</v>
      </c>
      <c r="H588" s="1">
        <f t="shared" si="28"/>
        <v>0</v>
      </c>
      <c r="I588" s="110">
        <f t="shared" si="29"/>
        <v>2</v>
      </c>
      <c r="J588" s="1">
        <f t="shared" si="30"/>
        <v>4</v>
      </c>
    </row>
    <row r="589" spans="1:10">
      <c r="A589" s="1">
        <v>587</v>
      </c>
      <c r="B589" s="1" t="s">
        <v>202</v>
      </c>
      <c r="C589" s="1" t="s">
        <v>202</v>
      </c>
      <c r="E589" s="1">
        <v>587</v>
      </c>
      <c r="F589" s="1">
        <f t="shared" si="28"/>
        <v>0</v>
      </c>
      <c r="G589" s="1">
        <f t="shared" si="28"/>
        <v>0</v>
      </c>
      <c r="H589" s="1">
        <f t="shared" si="28"/>
        <v>2</v>
      </c>
      <c r="I589" s="110">
        <f t="shared" si="29"/>
        <v>2</v>
      </c>
      <c r="J589" s="1">
        <f t="shared" si="30"/>
        <v>4</v>
      </c>
    </row>
    <row r="590" spans="1:10">
      <c r="A590" s="1">
        <v>588</v>
      </c>
      <c r="B590" s="1" t="s">
        <v>202</v>
      </c>
      <c r="C590" s="1" t="s">
        <v>202</v>
      </c>
      <c r="E590" s="1">
        <v>588</v>
      </c>
      <c r="F590" s="1">
        <f t="shared" si="28"/>
        <v>0</v>
      </c>
      <c r="G590" s="1">
        <f t="shared" si="28"/>
        <v>0</v>
      </c>
      <c r="H590" s="1">
        <f t="shared" si="28"/>
        <v>2</v>
      </c>
      <c r="I590" s="110">
        <f t="shared" si="29"/>
        <v>2</v>
      </c>
      <c r="J590" s="1">
        <f t="shared" si="30"/>
        <v>4</v>
      </c>
    </row>
    <row r="591" spans="1:10">
      <c r="A591" s="1">
        <v>589</v>
      </c>
      <c r="B591" s="1" t="s">
        <v>40</v>
      </c>
      <c r="C591" s="1" t="s">
        <v>202</v>
      </c>
      <c r="E591" s="1">
        <v>589</v>
      </c>
      <c r="F591" s="1">
        <f t="shared" si="28"/>
        <v>1</v>
      </c>
      <c r="G591" s="1">
        <f t="shared" si="28"/>
        <v>0</v>
      </c>
      <c r="H591" s="1">
        <f t="shared" si="28"/>
        <v>1</v>
      </c>
      <c r="I591" s="110">
        <f t="shared" si="29"/>
        <v>2</v>
      </c>
      <c r="J591" s="1">
        <f t="shared" si="30"/>
        <v>2</v>
      </c>
    </row>
    <row r="592" spans="1:10">
      <c r="A592" s="1">
        <v>590</v>
      </c>
      <c r="B592" s="1" t="s">
        <v>34</v>
      </c>
      <c r="C592" s="1" t="s">
        <v>34</v>
      </c>
      <c r="E592" s="1">
        <v>590</v>
      </c>
      <c r="F592" s="1">
        <f t="shared" si="28"/>
        <v>0</v>
      </c>
      <c r="G592" s="1">
        <f t="shared" si="28"/>
        <v>2</v>
      </c>
      <c r="H592" s="1">
        <f t="shared" si="28"/>
        <v>0</v>
      </c>
      <c r="I592" s="110">
        <f t="shared" si="29"/>
        <v>2</v>
      </c>
      <c r="J592" s="1">
        <f t="shared" si="30"/>
        <v>4</v>
      </c>
    </row>
    <row r="593" spans="1:10">
      <c r="A593" s="1">
        <v>591</v>
      </c>
      <c r="B593" s="1" t="s">
        <v>202</v>
      </c>
      <c r="C593" s="1" t="s">
        <v>202</v>
      </c>
      <c r="E593" s="1">
        <v>591</v>
      </c>
      <c r="F593" s="1">
        <f t="shared" si="28"/>
        <v>0</v>
      </c>
      <c r="G593" s="1">
        <f t="shared" si="28"/>
        <v>0</v>
      </c>
      <c r="H593" s="1">
        <f t="shared" si="28"/>
        <v>2</v>
      </c>
      <c r="I593" s="110">
        <f t="shared" si="29"/>
        <v>2</v>
      </c>
      <c r="J593" s="1">
        <f t="shared" si="30"/>
        <v>4</v>
      </c>
    </row>
    <row r="594" spans="1:10">
      <c r="A594" s="1">
        <v>592</v>
      </c>
      <c r="B594" s="1" t="s">
        <v>40</v>
      </c>
      <c r="C594" s="1" t="s">
        <v>40</v>
      </c>
      <c r="E594" s="1">
        <v>592</v>
      </c>
      <c r="F594" s="1">
        <f t="shared" si="28"/>
        <v>2</v>
      </c>
      <c r="G594" s="1">
        <f t="shared" si="28"/>
        <v>0</v>
      </c>
      <c r="H594" s="1">
        <f t="shared" si="28"/>
        <v>0</v>
      </c>
      <c r="I594" s="110">
        <f t="shared" si="29"/>
        <v>2</v>
      </c>
      <c r="J594" s="1">
        <f t="shared" si="30"/>
        <v>4</v>
      </c>
    </row>
    <row r="595" spans="1:10">
      <c r="A595" s="1">
        <v>593</v>
      </c>
      <c r="B595" s="1" t="s">
        <v>34</v>
      </c>
      <c r="C595" s="1" t="s">
        <v>34</v>
      </c>
      <c r="E595" s="1">
        <v>593</v>
      </c>
      <c r="F595" s="1">
        <f t="shared" si="28"/>
        <v>0</v>
      </c>
      <c r="G595" s="1">
        <f t="shared" si="28"/>
        <v>2</v>
      </c>
      <c r="H595" s="1">
        <f t="shared" si="28"/>
        <v>0</v>
      </c>
      <c r="I595" s="110">
        <f t="shared" si="29"/>
        <v>2</v>
      </c>
      <c r="J595" s="1">
        <f t="shared" si="30"/>
        <v>4</v>
      </c>
    </row>
    <row r="596" spans="1:10">
      <c r="A596" s="1">
        <v>594</v>
      </c>
      <c r="B596" s="1" t="s">
        <v>40</v>
      </c>
      <c r="C596" s="1" t="s">
        <v>40</v>
      </c>
      <c r="E596" s="1">
        <v>594</v>
      </c>
      <c r="F596" s="1">
        <f t="shared" si="28"/>
        <v>2</v>
      </c>
      <c r="G596" s="1">
        <f t="shared" si="28"/>
        <v>0</v>
      </c>
      <c r="H596" s="1">
        <f t="shared" si="28"/>
        <v>0</v>
      </c>
      <c r="I596" s="110">
        <f t="shared" si="29"/>
        <v>2</v>
      </c>
      <c r="J596" s="1">
        <f t="shared" si="30"/>
        <v>4</v>
      </c>
    </row>
    <row r="597" spans="1:10">
      <c r="A597" s="1">
        <v>595</v>
      </c>
      <c r="B597" s="1" t="s">
        <v>202</v>
      </c>
      <c r="C597" s="1" t="s">
        <v>202</v>
      </c>
      <c r="E597" s="1">
        <v>595</v>
      </c>
      <c r="F597" s="1">
        <f t="shared" si="28"/>
        <v>0</v>
      </c>
      <c r="G597" s="1">
        <f t="shared" si="28"/>
        <v>0</v>
      </c>
      <c r="H597" s="1">
        <f t="shared" si="28"/>
        <v>2</v>
      </c>
      <c r="I597" s="110">
        <f t="shared" si="29"/>
        <v>2</v>
      </c>
      <c r="J597" s="1">
        <f t="shared" si="30"/>
        <v>4</v>
      </c>
    </row>
    <row r="598" spans="1:10">
      <c r="A598" s="1">
        <v>596</v>
      </c>
      <c r="B598" s="1" t="s">
        <v>40</v>
      </c>
      <c r="C598" s="1" t="s">
        <v>40</v>
      </c>
      <c r="E598" s="1">
        <v>596</v>
      </c>
      <c r="F598" s="1">
        <f t="shared" si="28"/>
        <v>2</v>
      </c>
      <c r="G598" s="1">
        <f t="shared" si="28"/>
        <v>0</v>
      </c>
      <c r="H598" s="1">
        <f t="shared" si="28"/>
        <v>0</v>
      </c>
      <c r="I598" s="110">
        <f t="shared" si="29"/>
        <v>2</v>
      </c>
      <c r="J598" s="1">
        <f t="shared" si="30"/>
        <v>4</v>
      </c>
    </row>
    <row r="599" spans="1:10">
      <c r="A599" s="1">
        <v>597</v>
      </c>
      <c r="B599" s="1" t="s">
        <v>40</v>
      </c>
      <c r="C599" s="1" t="s">
        <v>40</v>
      </c>
      <c r="E599" s="1">
        <v>597</v>
      </c>
      <c r="F599" s="1">
        <f t="shared" si="28"/>
        <v>2</v>
      </c>
      <c r="G599" s="1">
        <f t="shared" si="28"/>
        <v>0</v>
      </c>
      <c r="H599" s="1">
        <f t="shared" si="28"/>
        <v>0</v>
      </c>
      <c r="I599" s="110">
        <f t="shared" si="29"/>
        <v>2</v>
      </c>
      <c r="J599" s="1">
        <f t="shared" si="30"/>
        <v>4</v>
      </c>
    </row>
    <row r="600" spans="1:10">
      <c r="A600" s="1">
        <v>598</v>
      </c>
      <c r="B600" s="1" t="s">
        <v>202</v>
      </c>
      <c r="C600" s="1" t="s">
        <v>202</v>
      </c>
      <c r="E600" s="1">
        <v>598</v>
      </c>
      <c r="F600" s="1">
        <f t="shared" si="28"/>
        <v>0</v>
      </c>
      <c r="G600" s="1">
        <f t="shared" si="28"/>
        <v>0</v>
      </c>
      <c r="H600" s="1">
        <f t="shared" si="28"/>
        <v>2</v>
      </c>
      <c r="I600" s="110">
        <f t="shared" si="29"/>
        <v>2</v>
      </c>
      <c r="J600" s="1">
        <f t="shared" si="30"/>
        <v>4</v>
      </c>
    </row>
    <row r="601" spans="1:10">
      <c r="A601" s="1">
        <v>599</v>
      </c>
      <c r="B601" s="1" t="s">
        <v>34</v>
      </c>
      <c r="C601" s="1" t="s">
        <v>34</v>
      </c>
      <c r="E601" s="1">
        <v>599</v>
      </c>
      <c r="F601" s="1">
        <f t="shared" si="28"/>
        <v>0</v>
      </c>
      <c r="G601" s="1">
        <f t="shared" si="28"/>
        <v>2</v>
      </c>
      <c r="H601" s="1">
        <f t="shared" si="28"/>
        <v>0</v>
      </c>
      <c r="I601" s="110">
        <f t="shared" si="29"/>
        <v>2</v>
      </c>
      <c r="J601" s="1">
        <f t="shared" si="30"/>
        <v>4</v>
      </c>
    </row>
    <row r="602" spans="1:10">
      <c r="A602" s="1">
        <v>600</v>
      </c>
      <c r="B602" s="1" t="s">
        <v>34</v>
      </c>
      <c r="C602" s="1" t="s">
        <v>34</v>
      </c>
      <c r="E602" s="1">
        <v>600</v>
      </c>
      <c r="F602" s="1">
        <f t="shared" si="28"/>
        <v>0</v>
      </c>
      <c r="G602" s="1">
        <f t="shared" si="28"/>
        <v>2</v>
      </c>
      <c r="H602" s="1">
        <f t="shared" si="28"/>
        <v>0</v>
      </c>
      <c r="I602" s="110">
        <f t="shared" si="29"/>
        <v>2</v>
      </c>
      <c r="J602" s="1">
        <f t="shared" si="30"/>
        <v>4</v>
      </c>
    </row>
    <row r="603" spans="1:10">
      <c r="A603" s="1">
        <v>601</v>
      </c>
      <c r="B603" s="1" t="s">
        <v>34</v>
      </c>
      <c r="C603" s="1" t="s">
        <v>34</v>
      </c>
      <c r="E603" s="1">
        <v>601</v>
      </c>
      <c r="F603" s="1">
        <f t="shared" si="28"/>
        <v>0</v>
      </c>
      <c r="G603" s="1">
        <f t="shared" si="28"/>
        <v>2</v>
      </c>
      <c r="H603" s="1">
        <f t="shared" si="28"/>
        <v>0</v>
      </c>
      <c r="I603" s="110">
        <f t="shared" si="29"/>
        <v>2</v>
      </c>
      <c r="J603" s="1">
        <f t="shared" si="30"/>
        <v>4</v>
      </c>
    </row>
    <row r="604" spans="1:10">
      <c r="A604" s="1">
        <v>602</v>
      </c>
      <c r="B604" s="1" t="s">
        <v>202</v>
      </c>
      <c r="C604" s="1" t="s">
        <v>202</v>
      </c>
      <c r="E604" s="1">
        <v>602</v>
      </c>
      <c r="F604" s="1">
        <f t="shared" si="28"/>
        <v>0</v>
      </c>
      <c r="G604" s="1">
        <f t="shared" si="28"/>
        <v>0</v>
      </c>
      <c r="H604" s="1">
        <f t="shared" si="28"/>
        <v>2</v>
      </c>
      <c r="I604" s="110">
        <f t="shared" si="29"/>
        <v>2</v>
      </c>
      <c r="J604" s="1">
        <f t="shared" si="30"/>
        <v>4</v>
      </c>
    </row>
    <row r="605" spans="1:10">
      <c r="A605" s="1">
        <v>603</v>
      </c>
      <c r="B605" s="1" t="s">
        <v>40</v>
      </c>
      <c r="C605" s="1" t="s">
        <v>40</v>
      </c>
      <c r="E605" s="1">
        <v>603</v>
      </c>
      <c r="F605" s="1">
        <f t="shared" si="28"/>
        <v>2</v>
      </c>
      <c r="G605" s="1">
        <f t="shared" si="28"/>
        <v>0</v>
      </c>
      <c r="H605" s="1">
        <f t="shared" si="28"/>
        <v>0</v>
      </c>
      <c r="I605" s="110">
        <f t="shared" si="29"/>
        <v>2</v>
      </c>
      <c r="J605" s="1">
        <f t="shared" si="30"/>
        <v>4</v>
      </c>
    </row>
    <row r="606" spans="1:10">
      <c r="A606" s="1">
        <v>604</v>
      </c>
      <c r="B606" s="1" t="s">
        <v>202</v>
      </c>
      <c r="C606" s="1" t="s">
        <v>202</v>
      </c>
      <c r="E606" s="1">
        <v>604</v>
      </c>
      <c r="F606" s="1">
        <f t="shared" si="28"/>
        <v>0</v>
      </c>
      <c r="G606" s="1">
        <f t="shared" si="28"/>
        <v>0</v>
      </c>
      <c r="H606" s="1">
        <f t="shared" si="28"/>
        <v>2</v>
      </c>
      <c r="I606" s="110">
        <f t="shared" si="29"/>
        <v>2</v>
      </c>
      <c r="J606" s="1">
        <f t="shared" si="30"/>
        <v>4</v>
      </c>
    </row>
    <row r="607" spans="1:10">
      <c r="A607" s="1">
        <v>605</v>
      </c>
      <c r="B607" s="1" t="s">
        <v>202</v>
      </c>
      <c r="C607" s="1" t="s">
        <v>202</v>
      </c>
      <c r="E607" s="1">
        <v>605</v>
      </c>
      <c r="F607" s="1">
        <f t="shared" si="28"/>
        <v>0</v>
      </c>
      <c r="G607" s="1">
        <f t="shared" si="28"/>
        <v>0</v>
      </c>
      <c r="H607" s="1">
        <f t="shared" si="28"/>
        <v>2</v>
      </c>
      <c r="I607" s="110">
        <f t="shared" si="29"/>
        <v>2</v>
      </c>
      <c r="J607" s="1">
        <f t="shared" si="30"/>
        <v>4</v>
      </c>
    </row>
    <row r="608" spans="1:10">
      <c r="A608" s="1">
        <v>606</v>
      </c>
      <c r="B608" s="1" t="s">
        <v>40</v>
      </c>
      <c r="C608" s="1" t="s">
        <v>40</v>
      </c>
      <c r="E608" s="1">
        <v>606</v>
      </c>
      <c r="F608" s="1">
        <f t="shared" si="28"/>
        <v>2</v>
      </c>
      <c r="G608" s="1">
        <f t="shared" si="28"/>
        <v>0</v>
      </c>
      <c r="H608" s="1">
        <f t="shared" si="28"/>
        <v>0</v>
      </c>
      <c r="I608" s="110">
        <f t="shared" si="29"/>
        <v>2</v>
      </c>
      <c r="J608" s="1">
        <f t="shared" si="30"/>
        <v>4</v>
      </c>
    </row>
    <row r="609" spans="1:10">
      <c r="A609" s="1">
        <v>607</v>
      </c>
      <c r="B609" s="1" t="s">
        <v>34</v>
      </c>
      <c r="C609" s="1" t="s">
        <v>34</v>
      </c>
      <c r="E609" s="1">
        <v>607</v>
      </c>
      <c r="F609" s="1">
        <f t="shared" si="28"/>
        <v>0</v>
      </c>
      <c r="G609" s="1">
        <f t="shared" si="28"/>
        <v>2</v>
      </c>
      <c r="H609" s="1">
        <f t="shared" si="28"/>
        <v>0</v>
      </c>
      <c r="I609" s="110">
        <f t="shared" si="29"/>
        <v>2</v>
      </c>
      <c r="J609" s="1">
        <f t="shared" si="30"/>
        <v>4</v>
      </c>
    </row>
    <row r="610" spans="1:10">
      <c r="A610" s="1">
        <v>608</v>
      </c>
      <c r="B610" s="1" t="s">
        <v>40</v>
      </c>
      <c r="C610" s="1" t="s">
        <v>40</v>
      </c>
      <c r="E610" s="1">
        <v>608</v>
      </c>
      <c r="F610" s="1">
        <f t="shared" si="28"/>
        <v>2</v>
      </c>
      <c r="G610" s="1">
        <f t="shared" si="28"/>
        <v>0</v>
      </c>
      <c r="H610" s="1">
        <f t="shared" si="28"/>
        <v>0</v>
      </c>
      <c r="I610" s="110">
        <f t="shared" si="29"/>
        <v>2</v>
      </c>
      <c r="J610" s="1">
        <f t="shared" si="30"/>
        <v>4</v>
      </c>
    </row>
    <row r="611" spans="1:10">
      <c r="A611" s="1">
        <v>609</v>
      </c>
      <c r="B611" s="1" t="s">
        <v>34</v>
      </c>
      <c r="C611" s="1" t="s">
        <v>34</v>
      </c>
      <c r="E611" s="1">
        <v>609</v>
      </c>
      <c r="F611" s="1">
        <f t="shared" si="28"/>
        <v>0</v>
      </c>
      <c r="G611" s="1">
        <f t="shared" si="28"/>
        <v>2</v>
      </c>
      <c r="H611" s="1">
        <f t="shared" si="28"/>
        <v>0</v>
      </c>
      <c r="I611" s="110">
        <f t="shared" si="29"/>
        <v>2</v>
      </c>
      <c r="J611" s="1">
        <f t="shared" si="30"/>
        <v>4</v>
      </c>
    </row>
    <row r="612" spans="1:10">
      <c r="A612" s="1">
        <v>610</v>
      </c>
      <c r="B612" s="1" t="s">
        <v>34</v>
      </c>
      <c r="C612" s="1" t="s">
        <v>34</v>
      </c>
      <c r="E612" s="1">
        <v>610</v>
      </c>
      <c r="F612" s="1">
        <f t="shared" si="28"/>
        <v>0</v>
      </c>
      <c r="G612" s="1">
        <f t="shared" si="28"/>
        <v>2</v>
      </c>
      <c r="H612" s="1">
        <f t="shared" si="28"/>
        <v>0</v>
      </c>
      <c r="I612" s="110">
        <f t="shared" si="29"/>
        <v>2</v>
      </c>
      <c r="J612" s="1">
        <f t="shared" si="30"/>
        <v>4</v>
      </c>
    </row>
    <row r="613" spans="1:10">
      <c r="A613" s="1">
        <v>611</v>
      </c>
      <c r="B613" s="1" t="s">
        <v>40</v>
      </c>
      <c r="C613" s="1" t="s">
        <v>40</v>
      </c>
      <c r="E613" s="1">
        <v>611</v>
      </c>
      <c r="F613" s="1">
        <f t="shared" si="28"/>
        <v>2</v>
      </c>
      <c r="G613" s="1">
        <f t="shared" si="28"/>
        <v>0</v>
      </c>
      <c r="H613" s="1">
        <f t="shared" si="28"/>
        <v>0</v>
      </c>
      <c r="I613" s="110">
        <f t="shared" si="29"/>
        <v>2</v>
      </c>
      <c r="J613" s="1">
        <f t="shared" si="30"/>
        <v>4</v>
      </c>
    </row>
    <row r="614" spans="1:10">
      <c r="A614" s="1">
        <v>612</v>
      </c>
      <c r="B614" s="1" t="s">
        <v>34</v>
      </c>
      <c r="C614" s="1" t="s">
        <v>34</v>
      </c>
      <c r="E614" s="1">
        <v>612</v>
      </c>
      <c r="F614" s="1">
        <f t="shared" si="28"/>
        <v>0</v>
      </c>
      <c r="G614" s="1">
        <f t="shared" si="28"/>
        <v>2</v>
      </c>
      <c r="H614" s="1">
        <f t="shared" si="28"/>
        <v>0</v>
      </c>
      <c r="I614" s="110">
        <f t="shared" si="29"/>
        <v>2</v>
      </c>
      <c r="J614" s="1">
        <f t="shared" si="30"/>
        <v>4</v>
      </c>
    </row>
    <row r="615" spans="1:10">
      <c r="A615" s="1">
        <v>613</v>
      </c>
      <c r="B615" s="1" t="s">
        <v>202</v>
      </c>
      <c r="C615" s="1" t="s">
        <v>202</v>
      </c>
      <c r="E615" s="1">
        <v>613</v>
      </c>
      <c r="F615" s="1">
        <f t="shared" si="28"/>
        <v>0</v>
      </c>
      <c r="G615" s="1">
        <f t="shared" si="28"/>
        <v>0</v>
      </c>
      <c r="H615" s="1">
        <f t="shared" si="28"/>
        <v>2</v>
      </c>
      <c r="I615" s="110">
        <f t="shared" si="29"/>
        <v>2</v>
      </c>
      <c r="J615" s="1">
        <f t="shared" si="30"/>
        <v>4</v>
      </c>
    </row>
    <row r="616" spans="1:10">
      <c r="A616" s="1">
        <v>614</v>
      </c>
      <c r="B616" s="1" t="s">
        <v>202</v>
      </c>
      <c r="C616" s="1" t="s">
        <v>202</v>
      </c>
      <c r="E616" s="1">
        <v>614</v>
      </c>
      <c r="F616" s="1">
        <f t="shared" si="28"/>
        <v>0</v>
      </c>
      <c r="G616" s="1">
        <f t="shared" si="28"/>
        <v>0</v>
      </c>
      <c r="H616" s="1">
        <f t="shared" si="28"/>
        <v>2</v>
      </c>
      <c r="I616" s="110">
        <f t="shared" si="29"/>
        <v>2</v>
      </c>
      <c r="J616" s="1">
        <f t="shared" si="30"/>
        <v>4</v>
      </c>
    </row>
    <row r="617" spans="1:10">
      <c r="A617" s="1">
        <v>615</v>
      </c>
      <c r="B617" s="1" t="s">
        <v>34</v>
      </c>
      <c r="C617" s="1" t="s">
        <v>34</v>
      </c>
      <c r="E617" s="1">
        <v>615</v>
      </c>
      <c r="F617" s="1">
        <f t="shared" si="28"/>
        <v>0</v>
      </c>
      <c r="G617" s="1">
        <f t="shared" si="28"/>
        <v>2</v>
      </c>
      <c r="H617" s="1">
        <f t="shared" si="28"/>
        <v>0</v>
      </c>
      <c r="I617" s="110">
        <f t="shared" si="29"/>
        <v>2</v>
      </c>
      <c r="J617" s="1">
        <f t="shared" si="30"/>
        <v>4</v>
      </c>
    </row>
    <row r="618" spans="1:10">
      <c r="A618" s="1">
        <v>616</v>
      </c>
      <c r="B618" s="1" t="s">
        <v>40</v>
      </c>
      <c r="C618" s="1" t="s">
        <v>40</v>
      </c>
      <c r="E618" s="1">
        <v>616</v>
      </c>
      <c r="F618" s="1">
        <f t="shared" si="28"/>
        <v>2</v>
      </c>
      <c r="G618" s="1">
        <f t="shared" si="28"/>
        <v>0</v>
      </c>
      <c r="H618" s="1">
        <f t="shared" si="28"/>
        <v>0</v>
      </c>
      <c r="I618" s="110">
        <f t="shared" si="29"/>
        <v>2</v>
      </c>
      <c r="J618" s="1">
        <f t="shared" si="30"/>
        <v>4</v>
      </c>
    </row>
    <row r="619" spans="1:10">
      <c r="A619" s="1">
        <v>617</v>
      </c>
      <c r="B619" s="1" t="s">
        <v>202</v>
      </c>
      <c r="C619" s="1" t="s">
        <v>40</v>
      </c>
      <c r="E619" s="1">
        <v>617</v>
      </c>
      <c r="F619" s="1">
        <f t="shared" si="28"/>
        <v>1</v>
      </c>
      <c r="G619" s="1">
        <f t="shared" si="28"/>
        <v>0</v>
      </c>
      <c r="H619" s="1">
        <f t="shared" si="28"/>
        <v>1</v>
      </c>
      <c r="I619" s="110">
        <f t="shared" si="29"/>
        <v>2</v>
      </c>
      <c r="J619" s="1">
        <f t="shared" si="30"/>
        <v>2</v>
      </c>
    </row>
    <row r="620" spans="1:10">
      <c r="A620" s="1">
        <v>618</v>
      </c>
      <c r="B620" s="1" t="s">
        <v>202</v>
      </c>
      <c r="C620" s="1" t="s">
        <v>202</v>
      </c>
      <c r="E620" s="1">
        <v>618</v>
      </c>
      <c r="F620" s="1">
        <f t="shared" si="28"/>
        <v>0</v>
      </c>
      <c r="G620" s="1">
        <f t="shared" si="28"/>
        <v>0</v>
      </c>
      <c r="H620" s="1">
        <f t="shared" si="28"/>
        <v>2</v>
      </c>
      <c r="I620" s="110">
        <f t="shared" si="29"/>
        <v>2</v>
      </c>
      <c r="J620" s="1">
        <f t="shared" si="30"/>
        <v>4</v>
      </c>
    </row>
    <row r="621" spans="1:10">
      <c r="A621" s="1">
        <v>619</v>
      </c>
      <c r="B621" s="1" t="s">
        <v>40</v>
      </c>
      <c r="C621" s="1" t="s">
        <v>40</v>
      </c>
      <c r="E621" s="1">
        <v>619</v>
      </c>
      <c r="F621" s="1">
        <f t="shared" si="28"/>
        <v>2</v>
      </c>
      <c r="G621" s="1">
        <f t="shared" si="28"/>
        <v>0</v>
      </c>
      <c r="H621" s="1">
        <f t="shared" si="28"/>
        <v>0</v>
      </c>
      <c r="I621" s="110">
        <f t="shared" si="29"/>
        <v>2</v>
      </c>
      <c r="J621" s="1">
        <f t="shared" si="30"/>
        <v>4</v>
      </c>
    </row>
    <row r="622" spans="1:10">
      <c r="A622" s="1">
        <v>620</v>
      </c>
      <c r="B622" s="1" t="s">
        <v>202</v>
      </c>
      <c r="C622" s="1" t="s">
        <v>202</v>
      </c>
      <c r="E622" s="1">
        <v>620</v>
      </c>
      <c r="F622" s="1">
        <f t="shared" si="28"/>
        <v>0</v>
      </c>
      <c r="G622" s="1">
        <f t="shared" si="28"/>
        <v>0</v>
      </c>
      <c r="H622" s="1">
        <f t="shared" si="28"/>
        <v>2</v>
      </c>
      <c r="I622" s="110">
        <f t="shared" si="29"/>
        <v>2</v>
      </c>
      <c r="J622" s="1">
        <f t="shared" si="30"/>
        <v>4</v>
      </c>
    </row>
    <row r="623" spans="1:10">
      <c r="A623" s="1">
        <v>621</v>
      </c>
      <c r="B623" s="1" t="s">
        <v>34</v>
      </c>
      <c r="C623" s="1" t="s">
        <v>34</v>
      </c>
      <c r="E623" s="1">
        <v>621</v>
      </c>
      <c r="F623" s="1">
        <f t="shared" si="28"/>
        <v>0</v>
      </c>
      <c r="G623" s="1">
        <f t="shared" si="28"/>
        <v>2</v>
      </c>
      <c r="H623" s="1">
        <f t="shared" si="28"/>
        <v>0</v>
      </c>
      <c r="I623" s="110">
        <f t="shared" si="29"/>
        <v>2</v>
      </c>
      <c r="J623" s="1">
        <f t="shared" si="30"/>
        <v>4</v>
      </c>
    </row>
    <row r="624" spans="1:10">
      <c r="A624" s="1">
        <v>622</v>
      </c>
      <c r="B624" s="1" t="s">
        <v>202</v>
      </c>
      <c r="C624" s="1" t="s">
        <v>202</v>
      </c>
      <c r="E624" s="1">
        <v>622</v>
      </c>
      <c r="F624" s="1">
        <f t="shared" si="28"/>
        <v>0</v>
      </c>
      <c r="G624" s="1">
        <f t="shared" si="28"/>
        <v>0</v>
      </c>
      <c r="H624" s="1">
        <f t="shared" si="28"/>
        <v>2</v>
      </c>
      <c r="I624" s="110">
        <f t="shared" si="29"/>
        <v>2</v>
      </c>
      <c r="J624" s="1">
        <f t="shared" si="30"/>
        <v>4</v>
      </c>
    </row>
    <row r="625" spans="1:10">
      <c r="A625" s="1">
        <v>623</v>
      </c>
      <c r="B625" s="1" t="s">
        <v>202</v>
      </c>
      <c r="C625" s="1" t="s">
        <v>202</v>
      </c>
      <c r="E625" s="1">
        <v>623</v>
      </c>
      <c r="F625" s="1">
        <f t="shared" si="28"/>
        <v>0</v>
      </c>
      <c r="G625" s="1">
        <f t="shared" si="28"/>
        <v>0</v>
      </c>
      <c r="H625" s="1">
        <f t="shared" si="28"/>
        <v>2</v>
      </c>
      <c r="I625" s="110">
        <f t="shared" si="29"/>
        <v>2</v>
      </c>
      <c r="J625" s="1">
        <f t="shared" si="30"/>
        <v>4</v>
      </c>
    </row>
    <row r="626" spans="1:10">
      <c r="A626" s="1">
        <v>624</v>
      </c>
      <c r="B626" s="1" t="s">
        <v>40</v>
      </c>
      <c r="C626" s="1" t="s">
        <v>40</v>
      </c>
      <c r="E626" s="1">
        <v>624</v>
      </c>
      <c r="F626" s="1">
        <f t="shared" si="28"/>
        <v>2</v>
      </c>
      <c r="G626" s="1">
        <f t="shared" si="28"/>
        <v>0</v>
      </c>
      <c r="H626" s="1">
        <f t="shared" si="28"/>
        <v>0</v>
      </c>
      <c r="I626" s="110">
        <f t="shared" si="29"/>
        <v>2</v>
      </c>
      <c r="J626" s="1">
        <f t="shared" si="30"/>
        <v>4</v>
      </c>
    </row>
    <row r="627" spans="1:10">
      <c r="A627" s="1">
        <v>625</v>
      </c>
      <c r="B627" s="1" t="s">
        <v>202</v>
      </c>
      <c r="C627" s="1" t="s">
        <v>202</v>
      </c>
      <c r="E627" s="1">
        <v>625</v>
      </c>
      <c r="F627" s="1">
        <f t="shared" si="28"/>
        <v>0</v>
      </c>
      <c r="G627" s="1">
        <f t="shared" si="28"/>
        <v>0</v>
      </c>
      <c r="H627" s="1">
        <f t="shared" si="28"/>
        <v>2</v>
      </c>
      <c r="I627" s="110">
        <f t="shared" si="29"/>
        <v>2</v>
      </c>
      <c r="J627" s="1">
        <f t="shared" si="30"/>
        <v>4</v>
      </c>
    </row>
    <row r="628" spans="1:10">
      <c r="A628" s="1">
        <v>626</v>
      </c>
      <c r="B628" s="1" t="s">
        <v>34</v>
      </c>
      <c r="C628" s="1" t="s">
        <v>34</v>
      </c>
      <c r="E628" s="1">
        <v>626</v>
      </c>
      <c r="F628" s="1">
        <f t="shared" si="28"/>
        <v>0</v>
      </c>
      <c r="G628" s="1">
        <f t="shared" si="28"/>
        <v>2</v>
      </c>
      <c r="H628" s="1">
        <f t="shared" si="28"/>
        <v>0</v>
      </c>
      <c r="I628" s="110">
        <f t="shared" si="29"/>
        <v>2</v>
      </c>
      <c r="J628" s="1">
        <f t="shared" si="30"/>
        <v>4</v>
      </c>
    </row>
    <row r="629" spans="1:10">
      <c r="A629" s="1">
        <v>627</v>
      </c>
      <c r="B629" s="1" t="s">
        <v>34</v>
      </c>
      <c r="C629" s="1" t="s">
        <v>34</v>
      </c>
      <c r="E629" s="1">
        <v>627</v>
      </c>
      <c r="F629" s="1">
        <f t="shared" si="28"/>
        <v>0</v>
      </c>
      <c r="G629" s="1">
        <f t="shared" si="28"/>
        <v>2</v>
      </c>
      <c r="H629" s="1">
        <f t="shared" si="28"/>
        <v>0</v>
      </c>
      <c r="I629" s="110">
        <f t="shared" si="29"/>
        <v>2</v>
      </c>
      <c r="J629" s="1">
        <f t="shared" si="30"/>
        <v>4</v>
      </c>
    </row>
    <row r="630" spans="1:10">
      <c r="A630" s="1">
        <v>628</v>
      </c>
      <c r="B630" s="1" t="s">
        <v>202</v>
      </c>
      <c r="C630" s="1" t="s">
        <v>202</v>
      </c>
      <c r="E630" s="1">
        <v>628</v>
      </c>
      <c r="F630" s="1">
        <f t="shared" si="28"/>
        <v>0</v>
      </c>
      <c r="G630" s="1">
        <f t="shared" si="28"/>
        <v>0</v>
      </c>
      <c r="H630" s="1">
        <f t="shared" si="28"/>
        <v>2</v>
      </c>
      <c r="I630" s="110">
        <f t="shared" si="29"/>
        <v>2</v>
      </c>
      <c r="J630" s="1">
        <f t="shared" si="30"/>
        <v>4</v>
      </c>
    </row>
    <row r="631" spans="1:10">
      <c r="A631" s="1">
        <v>629</v>
      </c>
      <c r="B631" s="1" t="s">
        <v>34</v>
      </c>
      <c r="C631" s="1" t="s">
        <v>34</v>
      </c>
      <c r="E631" s="1">
        <v>629</v>
      </c>
      <c r="F631" s="1">
        <f t="shared" si="28"/>
        <v>0</v>
      </c>
      <c r="G631" s="1">
        <f t="shared" si="28"/>
        <v>2</v>
      </c>
      <c r="H631" s="1">
        <f t="shared" si="28"/>
        <v>0</v>
      </c>
      <c r="I631" s="110">
        <f t="shared" si="29"/>
        <v>2</v>
      </c>
      <c r="J631" s="1">
        <f t="shared" si="30"/>
        <v>4</v>
      </c>
    </row>
    <row r="632" spans="1:10">
      <c r="A632" s="1">
        <v>630</v>
      </c>
      <c r="B632" s="1" t="s">
        <v>34</v>
      </c>
      <c r="C632" s="1" t="s">
        <v>34</v>
      </c>
      <c r="E632" s="1">
        <v>630</v>
      </c>
      <c r="F632" s="1">
        <f t="shared" si="28"/>
        <v>0</v>
      </c>
      <c r="G632" s="1">
        <f t="shared" si="28"/>
        <v>2</v>
      </c>
      <c r="H632" s="1">
        <f t="shared" si="28"/>
        <v>0</v>
      </c>
      <c r="I632" s="110">
        <f t="shared" si="29"/>
        <v>2</v>
      </c>
      <c r="J632" s="1">
        <f t="shared" si="30"/>
        <v>4</v>
      </c>
    </row>
    <row r="633" spans="1:10">
      <c r="A633" s="1">
        <v>631</v>
      </c>
      <c r="B633" s="1" t="s">
        <v>202</v>
      </c>
      <c r="C633" s="1" t="s">
        <v>202</v>
      </c>
      <c r="E633" s="1">
        <v>631</v>
      </c>
      <c r="F633" s="1">
        <f t="shared" si="28"/>
        <v>0</v>
      </c>
      <c r="G633" s="1">
        <f t="shared" si="28"/>
        <v>0</v>
      </c>
      <c r="H633" s="1">
        <f t="shared" si="28"/>
        <v>2</v>
      </c>
      <c r="I633" s="110">
        <f t="shared" si="29"/>
        <v>2</v>
      </c>
      <c r="J633" s="1">
        <f t="shared" si="30"/>
        <v>4</v>
      </c>
    </row>
    <row r="634" spans="1:10">
      <c r="A634" s="1">
        <v>632</v>
      </c>
      <c r="B634" s="1" t="s">
        <v>40</v>
      </c>
      <c r="C634" s="1" t="s">
        <v>40</v>
      </c>
      <c r="E634" s="1">
        <v>632</v>
      </c>
      <c r="F634" s="1">
        <f t="shared" si="28"/>
        <v>2</v>
      </c>
      <c r="G634" s="1">
        <f t="shared" si="28"/>
        <v>0</v>
      </c>
      <c r="H634" s="1">
        <f t="shared" si="28"/>
        <v>0</v>
      </c>
      <c r="I634" s="110">
        <f t="shared" si="29"/>
        <v>2</v>
      </c>
      <c r="J634" s="1">
        <f t="shared" si="30"/>
        <v>4</v>
      </c>
    </row>
    <row r="635" spans="1:10">
      <c r="A635" s="1">
        <v>633</v>
      </c>
      <c r="B635" s="1" t="s">
        <v>202</v>
      </c>
      <c r="C635" s="1" t="s">
        <v>202</v>
      </c>
      <c r="E635" s="1">
        <v>633</v>
      </c>
      <c r="F635" s="1">
        <f t="shared" si="28"/>
        <v>0</v>
      </c>
      <c r="G635" s="1">
        <f t="shared" si="28"/>
        <v>0</v>
      </c>
      <c r="H635" s="1">
        <f t="shared" si="28"/>
        <v>2</v>
      </c>
      <c r="I635" s="110">
        <f t="shared" si="29"/>
        <v>2</v>
      </c>
      <c r="J635" s="1">
        <f t="shared" si="30"/>
        <v>4</v>
      </c>
    </row>
    <row r="636" spans="1:10">
      <c r="A636" s="1">
        <v>634</v>
      </c>
      <c r="B636" s="1" t="s">
        <v>202</v>
      </c>
      <c r="C636" s="1" t="s">
        <v>202</v>
      </c>
      <c r="E636" s="1">
        <v>634</v>
      </c>
      <c r="F636" s="1">
        <f t="shared" si="28"/>
        <v>0</v>
      </c>
      <c r="G636" s="1">
        <f t="shared" si="28"/>
        <v>0</v>
      </c>
      <c r="H636" s="1">
        <f t="shared" si="28"/>
        <v>2</v>
      </c>
      <c r="I636" s="110">
        <f t="shared" si="29"/>
        <v>2</v>
      </c>
      <c r="J636" s="1">
        <f t="shared" si="30"/>
        <v>4</v>
      </c>
    </row>
    <row r="637" spans="1:10">
      <c r="A637" s="1">
        <v>635</v>
      </c>
      <c r="B637" s="1" t="s">
        <v>40</v>
      </c>
      <c r="C637" s="1" t="s">
        <v>40</v>
      </c>
      <c r="E637" s="1">
        <v>635</v>
      </c>
      <c r="F637" s="1">
        <f t="shared" si="28"/>
        <v>2</v>
      </c>
      <c r="G637" s="1">
        <f t="shared" si="28"/>
        <v>0</v>
      </c>
      <c r="H637" s="1">
        <f t="shared" si="28"/>
        <v>0</v>
      </c>
      <c r="I637" s="110">
        <f t="shared" si="29"/>
        <v>2</v>
      </c>
      <c r="J637" s="1">
        <f t="shared" si="30"/>
        <v>4</v>
      </c>
    </row>
    <row r="638" spans="1:10">
      <c r="A638" s="1">
        <v>636</v>
      </c>
      <c r="B638" s="1" t="s">
        <v>202</v>
      </c>
      <c r="C638" s="1" t="s">
        <v>202</v>
      </c>
      <c r="E638" s="1">
        <v>636</v>
      </c>
      <c r="F638" s="1">
        <f t="shared" si="28"/>
        <v>0</v>
      </c>
      <c r="G638" s="1">
        <f t="shared" si="28"/>
        <v>0</v>
      </c>
      <c r="H638" s="1">
        <f t="shared" si="28"/>
        <v>2</v>
      </c>
      <c r="I638" s="110">
        <f t="shared" si="29"/>
        <v>2</v>
      </c>
      <c r="J638" s="1">
        <f t="shared" si="30"/>
        <v>4</v>
      </c>
    </row>
    <row r="639" spans="1:10">
      <c r="A639" s="1">
        <v>637</v>
      </c>
      <c r="B639" s="1" t="s">
        <v>34</v>
      </c>
      <c r="C639" s="1" t="s">
        <v>34</v>
      </c>
      <c r="E639" s="1">
        <v>637</v>
      </c>
      <c r="F639" s="1">
        <f t="shared" si="28"/>
        <v>0</v>
      </c>
      <c r="G639" s="1">
        <f t="shared" si="28"/>
        <v>2</v>
      </c>
      <c r="H639" s="1">
        <f t="shared" si="28"/>
        <v>0</v>
      </c>
      <c r="I639" s="110">
        <f t="shared" si="29"/>
        <v>2</v>
      </c>
      <c r="J639" s="1">
        <f t="shared" si="30"/>
        <v>4</v>
      </c>
    </row>
    <row r="640" spans="1:10">
      <c r="A640" s="1">
        <v>638</v>
      </c>
      <c r="B640" s="1" t="s">
        <v>202</v>
      </c>
      <c r="C640" s="1" t="s">
        <v>40</v>
      </c>
      <c r="E640" s="1">
        <v>638</v>
      </c>
      <c r="F640" s="1">
        <f t="shared" si="28"/>
        <v>1</v>
      </c>
      <c r="G640" s="1">
        <f t="shared" si="28"/>
        <v>0</v>
      </c>
      <c r="H640" s="1">
        <f t="shared" si="28"/>
        <v>1</v>
      </c>
      <c r="I640" s="110">
        <f t="shared" si="29"/>
        <v>2</v>
      </c>
      <c r="J640" s="1">
        <f t="shared" si="30"/>
        <v>2</v>
      </c>
    </row>
    <row r="641" spans="1:10">
      <c r="A641" s="1">
        <v>639</v>
      </c>
      <c r="B641" s="1" t="s">
        <v>202</v>
      </c>
      <c r="C641" s="1" t="s">
        <v>34</v>
      </c>
      <c r="E641" s="1">
        <v>639</v>
      </c>
      <c r="F641" s="1">
        <f t="shared" si="28"/>
        <v>0</v>
      </c>
      <c r="G641" s="1">
        <f t="shared" si="28"/>
        <v>1</v>
      </c>
      <c r="H641" s="1">
        <f t="shared" si="28"/>
        <v>1</v>
      </c>
      <c r="I641" s="110">
        <f t="shared" si="29"/>
        <v>2</v>
      </c>
      <c r="J641" s="1">
        <f t="shared" si="30"/>
        <v>2</v>
      </c>
    </row>
    <row r="642" spans="1:10">
      <c r="A642" s="1">
        <v>640</v>
      </c>
      <c r="B642" s="1" t="s">
        <v>202</v>
      </c>
      <c r="C642" s="1" t="s">
        <v>40</v>
      </c>
      <c r="E642" s="1">
        <v>640</v>
      </c>
      <c r="F642" s="1">
        <f t="shared" si="28"/>
        <v>1</v>
      </c>
      <c r="G642" s="1">
        <f t="shared" si="28"/>
        <v>0</v>
      </c>
      <c r="H642" s="1">
        <f t="shared" si="28"/>
        <v>1</v>
      </c>
      <c r="I642" s="110">
        <f t="shared" si="29"/>
        <v>2</v>
      </c>
      <c r="J642" s="1">
        <f t="shared" si="30"/>
        <v>2</v>
      </c>
    </row>
    <row r="643" spans="1:10">
      <c r="A643" s="1">
        <v>641</v>
      </c>
      <c r="B643" s="1" t="s">
        <v>40</v>
      </c>
      <c r="C643" s="1" t="s">
        <v>40</v>
      </c>
      <c r="E643" s="1">
        <v>641</v>
      </c>
      <c r="F643" s="1">
        <f t="shared" si="28"/>
        <v>2</v>
      </c>
      <c r="G643" s="1">
        <f t="shared" si="28"/>
        <v>0</v>
      </c>
      <c r="H643" s="1">
        <f t="shared" si="28"/>
        <v>0</v>
      </c>
      <c r="I643" s="110">
        <f t="shared" si="29"/>
        <v>2</v>
      </c>
      <c r="J643" s="1">
        <f t="shared" si="30"/>
        <v>4</v>
      </c>
    </row>
    <row r="644" spans="1:10">
      <c r="A644" s="1">
        <v>642</v>
      </c>
      <c r="B644" s="1" t="s">
        <v>202</v>
      </c>
      <c r="C644" s="1" t="s">
        <v>202</v>
      </c>
      <c r="E644" s="1">
        <v>642</v>
      </c>
      <c r="F644" s="1">
        <f t="shared" ref="F644:H707" si="31">COUNTIF($B644:$C644,F$2)</f>
        <v>0</v>
      </c>
      <c r="G644" s="1">
        <f t="shared" si="31"/>
        <v>0</v>
      </c>
      <c r="H644" s="1">
        <f t="shared" si="31"/>
        <v>2</v>
      </c>
      <c r="I644" s="110">
        <f t="shared" ref="I644:I707" si="32">SUM(F644:H644)</f>
        <v>2</v>
      </c>
      <c r="J644" s="1">
        <f t="shared" ref="J644:J707" si="33">F644^2+G644^2+H644^2</f>
        <v>4</v>
      </c>
    </row>
    <row r="645" spans="1:10">
      <c r="A645" s="1">
        <v>643</v>
      </c>
      <c r="B645" s="1" t="s">
        <v>34</v>
      </c>
      <c r="C645" s="1" t="s">
        <v>34</v>
      </c>
      <c r="E645" s="1">
        <v>643</v>
      </c>
      <c r="F645" s="1">
        <f t="shared" si="31"/>
        <v>0</v>
      </c>
      <c r="G645" s="1">
        <f t="shared" si="31"/>
        <v>2</v>
      </c>
      <c r="H645" s="1">
        <f t="shared" si="31"/>
        <v>0</v>
      </c>
      <c r="I645" s="110">
        <f t="shared" si="32"/>
        <v>2</v>
      </c>
      <c r="J645" s="1">
        <f t="shared" si="33"/>
        <v>4</v>
      </c>
    </row>
    <row r="646" spans="1:10">
      <c r="A646" s="1">
        <v>644</v>
      </c>
      <c r="B646" s="1" t="s">
        <v>34</v>
      </c>
      <c r="C646" s="1" t="s">
        <v>34</v>
      </c>
      <c r="E646" s="1">
        <v>644</v>
      </c>
      <c r="F646" s="1">
        <f t="shared" si="31"/>
        <v>0</v>
      </c>
      <c r="G646" s="1">
        <f t="shared" si="31"/>
        <v>2</v>
      </c>
      <c r="H646" s="1">
        <f t="shared" si="31"/>
        <v>0</v>
      </c>
      <c r="I646" s="110">
        <f t="shared" si="32"/>
        <v>2</v>
      </c>
      <c r="J646" s="1">
        <f t="shared" si="33"/>
        <v>4</v>
      </c>
    </row>
    <row r="647" spans="1:10">
      <c r="A647" s="1">
        <v>645</v>
      </c>
      <c r="B647" s="1" t="s">
        <v>202</v>
      </c>
      <c r="C647" s="1" t="s">
        <v>202</v>
      </c>
      <c r="E647" s="1">
        <v>645</v>
      </c>
      <c r="F647" s="1">
        <f t="shared" si="31"/>
        <v>0</v>
      </c>
      <c r="G647" s="1">
        <f t="shared" si="31"/>
        <v>0</v>
      </c>
      <c r="H647" s="1">
        <f t="shared" si="31"/>
        <v>2</v>
      </c>
      <c r="I647" s="110">
        <f t="shared" si="32"/>
        <v>2</v>
      </c>
      <c r="J647" s="1">
        <f t="shared" si="33"/>
        <v>4</v>
      </c>
    </row>
    <row r="648" spans="1:10">
      <c r="A648" s="1">
        <v>646</v>
      </c>
      <c r="B648" s="1" t="s">
        <v>202</v>
      </c>
      <c r="C648" s="1" t="s">
        <v>202</v>
      </c>
      <c r="E648" s="1">
        <v>646</v>
      </c>
      <c r="F648" s="1">
        <f t="shared" si="31"/>
        <v>0</v>
      </c>
      <c r="G648" s="1">
        <f t="shared" si="31"/>
        <v>0</v>
      </c>
      <c r="H648" s="1">
        <f t="shared" si="31"/>
        <v>2</v>
      </c>
      <c r="I648" s="110">
        <f t="shared" si="32"/>
        <v>2</v>
      </c>
      <c r="J648" s="1">
        <f t="shared" si="33"/>
        <v>4</v>
      </c>
    </row>
    <row r="649" spans="1:10">
      <c r="A649" s="1">
        <v>647</v>
      </c>
      <c r="B649" s="1" t="s">
        <v>40</v>
      </c>
      <c r="C649" s="1" t="s">
        <v>40</v>
      </c>
      <c r="E649" s="1">
        <v>647</v>
      </c>
      <c r="F649" s="1">
        <f t="shared" si="31"/>
        <v>2</v>
      </c>
      <c r="G649" s="1">
        <f t="shared" si="31"/>
        <v>0</v>
      </c>
      <c r="H649" s="1">
        <f t="shared" si="31"/>
        <v>0</v>
      </c>
      <c r="I649" s="110">
        <f t="shared" si="32"/>
        <v>2</v>
      </c>
      <c r="J649" s="1">
        <f t="shared" si="33"/>
        <v>4</v>
      </c>
    </row>
    <row r="650" spans="1:10">
      <c r="A650" s="1">
        <v>648</v>
      </c>
      <c r="B650" s="1" t="s">
        <v>202</v>
      </c>
      <c r="C650" s="1" t="s">
        <v>34</v>
      </c>
      <c r="E650" s="1">
        <v>648</v>
      </c>
      <c r="F650" s="1">
        <f t="shared" si="31"/>
        <v>0</v>
      </c>
      <c r="G650" s="1">
        <f t="shared" si="31"/>
        <v>1</v>
      </c>
      <c r="H650" s="1">
        <f t="shared" si="31"/>
        <v>1</v>
      </c>
      <c r="I650" s="110">
        <f t="shared" si="32"/>
        <v>2</v>
      </c>
      <c r="J650" s="1">
        <f t="shared" si="33"/>
        <v>2</v>
      </c>
    </row>
    <row r="651" spans="1:10">
      <c r="A651" s="1">
        <v>649</v>
      </c>
      <c r="B651" s="1" t="s">
        <v>202</v>
      </c>
      <c r="C651" s="1" t="s">
        <v>40</v>
      </c>
      <c r="E651" s="1">
        <v>649</v>
      </c>
      <c r="F651" s="1">
        <f t="shared" si="31"/>
        <v>1</v>
      </c>
      <c r="G651" s="1">
        <f t="shared" si="31"/>
        <v>0</v>
      </c>
      <c r="H651" s="1">
        <f t="shared" si="31"/>
        <v>1</v>
      </c>
      <c r="I651" s="110">
        <f t="shared" si="32"/>
        <v>2</v>
      </c>
      <c r="J651" s="1">
        <f t="shared" si="33"/>
        <v>2</v>
      </c>
    </row>
    <row r="652" spans="1:10">
      <c r="A652" s="1">
        <v>650</v>
      </c>
      <c r="B652" s="1" t="s">
        <v>40</v>
      </c>
      <c r="C652" s="1" t="s">
        <v>40</v>
      </c>
      <c r="E652" s="1">
        <v>650</v>
      </c>
      <c r="F652" s="1">
        <f t="shared" si="31"/>
        <v>2</v>
      </c>
      <c r="G652" s="1">
        <f t="shared" si="31"/>
        <v>0</v>
      </c>
      <c r="H652" s="1">
        <f t="shared" si="31"/>
        <v>0</v>
      </c>
      <c r="I652" s="110">
        <f t="shared" si="32"/>
        <v>2</v>
      </c>
      <c r="J652" s="1">
        <f t="shared" si="33"/>
        <v>4</v>
      </c>
    </row>
    <row r="653" spans="1:10">
      <c r="A653" s="1">
        <v>651</v>
      </c>
      <c r="B653" s="1" t="s">
        <v>40</v>
      </c>
      <c r="C653" s="1" t="s">
        <v>40</v>
      </c>
      <c r="E653" s="1">
        <v>651</v>
      </c>
      <c r="F653" s="1">
        <f t="shared" si="31"/>
        <v>2</v>
      </c>
      <c r="G653" s="1">
        <f t="shared" si="31"/>
        <v>0</v>
      </c>
      <c r="H653" s="1">
        <f t="shared" si="31"/>
        <v>0</v>
      </c>
      <c r="I653" s="110">
        <f t="shared" si="32"/>
        <v>2</v>
      </c>
      <c r="J653" s="1">
        <f t="shared" si="33"/>
        <v>4</v>
      </c>
    </row>
    <row r="654" spans="1:10">
      <c r="A654" s="1">
        <v>652</v>
      </c>
      <c r="B654" s="1" t="s">
        <v>202</v>
      </c>
      <c r="C654" s="1" t="s">
        <v>202</v>
      </c>
      <c r="E654" s="1">
        <v>652</v>
      </c>
      <c r="F654" s="1">
        <f t="shared" si="31"/>
        <v>0</v>
      </c>
      <c r="G654" s="1">
        <f t="shared" si="31"/>
        <v>0</v>
      </c>
      <c r="H654" s="1">
        <f t="shared" si="31"/>
        <v>2</v>
      </c>
      <c r="I654" s="110">
        <f t="shared" si="32"/>
        <v>2</v>
      </c>
      <c r="J654" s="1">
        <f t="shared" si="33"/>
        <v>4</v>
      </c>
    </row>
    <row r="655" spans="1:10">
      <c r="A655" s="1">
        <v>653</v>
      </c>
      <c r="B655" s="1" t="s">
        <v>40</v>
      </c>
      <c r="C655" s="1" t="s">
        <v>40</v>
      </c>
      <c r="E655" s="1">
        <v>653</v>
      </c>
      <c r="F655" s="1">
        <f t="shared" si="31"/>
        <v>2</v>
      </c>
      <c r="G655" s="1">
        <f t="shared" si="31"/>
        <v>0</v>
      </c>
      <c r="H655" s="1">
        <f t="shared" si="31"/>
        <v>0</v>
      </c>
      <c r="I655" s="110">
        <f t="shared" si="32"/>
        <v>2</v>
      </c>
      <c r="J655" s="1">
        <f t="shared" si="33"/>
        <v>4</v>
      </c>
    </row>
    <row r="656" spans="1:10">
      <c r="A656" s="1">
        <v>654</v>
      </c>
      <c r="B656" s="1" t="s">
        <v>202</v>
      </c>
      <c r="C656" s="1" t="s">
        <v>40</v>
      </c>
      <c r="E656" s="1">
        <v>654</v>
      </c>
      <c r="F656" s="1">
        <f t="shared" si="31"/>
        <v>1</v>
      </c>
      <c r="G656" s="1">
        <f t="shared" si="31"/>
        <v>0</v>
      </c>
      <c r="H656" s="1">
        <f t="shared" si="31"/>
        <v>1</v>
      </c>
      <c r="I656" s="110">
        <f t="shared" si="32"/>
        <v>2</v>
      </c>
      <c r="J656" s="1">
        <f t="shared" si="33"/>
        <v>2</v>
      </c>
    </row>
    <row r="657" spans="1:10">
      <c r="A657" s="1">
        <v>655</v>
      </c>
      <c r="B657" s="1" t="s">
        <v>34</v>
      </c>
      <c r="C657" s="1" t="s">
        <v>34</v>
      </c>
      <c r="E657" s="1">
        <v>655</v>
      </c>
      <c r="F657" s="1">
        <f t="shared" si="31"/>
        <v>0</v>
      </c>
      <c r="G657" s="1">
        <f t="shared" si="31"/>
        <v>2</v>
      </c>
      <c r="H657" s="1">
        <f t="shared" si="31"/>
        <v>0</v>
      </c>
      <c r="I657" s="110">
        <f t="shared" si="32"/>
        <v>2</v>
      </c>
      <c r="J657" s="1">
        <f t="shared" si="33"/>
        <v>4</v>
      </c>
    </row>
    <row r="658" spans="1:10">
      <c r="A658" s="1">
        <v>656</v>
      </c>
      <c r="B658" s="1" t="s">
        <v>40</v>
      </c>
      <c r="C658" s="1" t="s">
        <v>40</v>
      </c>
      <c r="E658" s="1">
        <v>656</v>
      </c>
      <c r="F658" s="1">
        <f t="shared" si="31"/>
        <v>2</v>
      </c>
      <c r="G658" s="1">
        <f t="shared" si="31"/>
        <v>0</v>
      </c>
      <c r="H658" s="1">
        <f t="shared" si="31"/>
        <v>0</v>
      </c>
      <c r="I658" s="110">
        <f t="shared" si="32"/>
        <v>2</v>
      </c>
      <c r="J658" s="1">
        <f t="shared" si="33"/>
        <v>4</v>
      </c>
    </row>
    <row r="659" spans="1:10">
      <c r="A659" s="1">
        <v>657</v>
      </c>
      <c r="B659" s="1" t="s">
        <v>40</v>
      </c>
      <c r="C659" s="1" t="s">
        <v>40</v>
      </c>
      <c r="E659" s="1">
        <v>657</v>
      </c>
      <c r="F659" s="1">
        <f t="shared" si="31"/>
        <v>2</v>
      </c>
      <c r="G659" s="1">
        <f t="shared" si="31"/>
        <v>0</v>
      </c>
      <c r="H659" s="1">
        <f t="shared" si="31"/>
        <v>0</v>
      </c>
      <c r="I659" s="110">
        <f t="shared" si="32"/>
        <v>2</v>
      </c>
      <c r="J659" s="1">
        <f t="shared" si="33"/>
        <v>4</v>
      </c>
    </row>
    <row r="660" spans="1:10">
      <c r="A660" s="1">
        <v>658</v>
      </c>
      <c r="B660" s="1" t="s">
        <v>202</v>
      </c>
      <c r="C660" s="1" t="s">
        <v>202</v>
      </c>
      <c r="E660" s="1">
        <v>658</v>
      </c>
      <c r="F660" s="1">
        <f t="shared" si="31"/>
        <v>0</v>
      </c>
      <c r="G660" s="1">
        <f t="shared" si="31"/>
        <v>0</v>
      </c>
      <c r="H660" s="1">
        <f t="shared" si="31"/>
        <v>2</v>
      </c>
      <c r="I660" s="110">
        <f t="shared" si="32"/>
        <v>2</v>
      </c>
      <c r="J660" s="1">
        <f t="shared" si="33"/>
        <v>4</v>
      </c>
    </row>
    <row r="661" spans="1:10">
      <c r="A661" s="1">
        <v>659</v>
      </c>
      <c r="B661" s="1" t="s">
        <v>40</v>
      </c>
      <c r="C661" s="1" t="s">
        <v>40</v>
      </c>
      <c r="E661" s="1">
        <v>659</v>
      </c>
      <c r="F661" s="1">
        <f t="shared" si="31"/>
        <v>2</v>
      </c>
      <c r="G661" s="1">
        <f t="shared" si="31"/>
        <v>0</v>
      </c>
      <c r="H661" s="1">
        <f t="shared" si="31"/>
        <v>0</v>
      </c>
      <c r="I661" s="110">
        <f t="shared" si="32"/>
        <v>2</v>
      </c>
      <c r="J661" s="1">
        <f t="shared" si="33"/>
        <v>4</v>
      </c>
    </row>
    <row r="662" spans="1:10">
      <c r="A662" s="1">
        <v>660</v>
      </c>
      <c r="B662" s="1" t="s">
        <v>202</v>
      </c>
      <c r="C662" s="1" t="s">
        <v>202</v>
      </c>
      <c r="E662" s="1">
        <v>660</v>
      </c>
      <c r="F662" s="1">
        <f t="shared" si="31"/>
        <v>0</v>
      </c>
      <c r="G662" s="1">
        <f t="shared" si="31"/>
        <v>0</v>
      </c>
      <c r="H662" s="1">
        <f t="shared" si="31"/>
        <v>2</v>
      </c>
      <c r="I662" s="110">
        <f t="shared" si="32"/>
        <v>2</v>
      </c>
      <c r="J662" s="1">
        <f t="shared" si="33"/>
        <v>4</v>
      </c>
    </row>
    <row r="663" spans="1:10">
      <c r="A663" s="1">
        <v>661</v>
      </c>
      <c r="B663" s="1" t="s">
        <v>34</v>
      </c>
      <c r="C663" s="1" t="s">
        <v>34</v>
      </c>
      <c r="E663" s="1">
        <v>661</v>
      </c>
      <c r="F663" s="1">
        <f t="shared" si="31"/>
        <v>0</v>
      </c>
      <c r="G663" s="1">
        <f t="shared" si="31"/>
        <v>2</v>
      </c>
      <c r="H663" s="1">
        <f t="shared" si="31"/>
        <v>0</v>
      </c>
      <c r="I663" s="110">
        <f t="shared" si="32"/>
        <v>2</v>
      </c>
      <c r="J663" s="1">
        <f t="shared" si="33"/>
        <v>4</v>
      </c>
    </row>
    <row r="664" spans="1:10">
      <c r="A664" s="1">
        <v>662</v>
      </c>
      <c r="B664" s="1" t="s">
        <v>202</v>
      </c>
      <c r="C664" s="1" t="s">
        <v>40</v>
      </c>
      <c r="E664" s="1">
        <v>662</v>
      </c>
      <c r="F664" s="1">
        <f t="shared" si="31"/>
        <v>1</v>
      </c>
      <c r="G664" s="1">
        <f t="shared" si="31"/>
        <v>0</v>
      </c>
      <c r="H664" s="1">
        <f t="shared" si="31"/>
        <v>1</v>
      </c>
      <c r="I664" s="110">
        <f t="shared" si="32"/>
        <v>2</v>
      </c>
      <c r="J664" s="1">
        <f t="shared" si="33"/>
        <v>2</v>
      </c>
    </row>
    <row r="665" spans="1:10">
      <c r="A665" s="1">
        <v>663</v>
      </c>
      <c r="B665" s="1" t="s">
        <v>34</v>
      </c>
      <c r="C665" s="1" t="s">
        <v>34</v>
      </c>
      <c r="E665" s="1">
        <v>663</v>
      </c>
      <c r="F665" s="1">
        <f t="shared" si="31"/>
        <v>0</v>
      </c>
      <c r="G665" s="1">
        <f t="shared" si="31"/>
        <v>2</v>
      </c>
      <c r="H665" s="1">
        <f t="shared" si="31"/>
        <v>0</v>
      </c>
      <c r="I665" s="110">
        <f t="shared" si="32"/>
        <v>2</v>
      </c>
      <c r="J665" s="1">
        <f t="shared" si="33"/>
        <v>4</v>
      </c>
    </row>
    <row r="666" spans="1:10">
      <c r="A666" s="1">
        <v>664</v>
      </c>
      <c r="B666" s="1" t="s">
        <v>202</v>
      </c>
      <c r="C666" s="1" t="s">
        <v>202</v>
      </c>
      <c r="E666" s="1">
        <v>664</v>
      </c>
      <c r="F666" s="1">
        <f t="shared" si="31"/>
        <v>0</v>
      </c>
      <c r="G666" s="1">
        <f t="shared" si="31"/>
        <v>0</v>
      </c>
      <c r="H666" s="1">
        <f t="shared" si="31"/>
        <v>2</v>
      </c>
      <c r="I666" s="110">
        <f t="shared" si="32"/>
        <v>2</v>
      </c>
      <c r="J666" s="1">
        <f t="shared" si="33"/>
        <v>4</v>
      </c>
    </row>
    <row r="667" spans="1:10">
      <c r="A667" s="1">
        <v>665</v>
      </c>
      <c r="B667" s="1" t="s">
        <v>34</v>
      </c>
      <c r="C667" s="1" t="s">
        <v>34</v>
      </c>
      <c r="E667" s="1">
        <v>665</v>
      </c>
      <c r="F667" s="1">
        <f t="shared" si="31"/>
        <v>0</v>
      </c>
      <c r="G667" s="1">
        <f t="shared" si="31"/>
        <v>2</v>
      </c>
      <c r="H667" s="1">
        <f t="shared" si="31"/>
        <v>0</v>
      </c>
      <c r="I667" s="110">
        <f t="shared" si="32"/>
        <v>2</v>
      </c>
      <c r="J667" s="1">
        <f t="shared" si="33"/>
        <v>4</v>
      </c>
    </row>
    <row r="668" spans="1:10">
      <c r="A668" s="1">
        <v>666</v>
      </c>
      <c r="B668" s="1" t="s">
        <v>202</v>
      </c>
      <c r="C668" s="1" t="s">
        <v>202</v>
      </c>
      <c r="E668" s="1">
        <v>666</v>
      </c>
      <c r="F668" s="1">
        <f t="shared" si="31"/>
        <v>0</v>
      </c>
      <c r="G668" s="1">
        <f t="shared" si="31"/>
        <v>0</v>
      </c>
      <c r="H668" s="1">
        <f t="shared" si="31"/>
        <v>2</v>
      </c>
      <c r="I668" s="110">
        <f t="shared" si="32"/>
        <v>2</v>
      </c>
      <c r="J668" s="1">
        <f t="shared" si="33"/>
        <v>4</v>
      </c>
    </row>
    <row r="669" spans="1:10">
      <c r="A669" s="1">
        <v>667</v>
      </c>
      <c r="B669" s="1" t="s">
        <v>202</v>
      </c>
      <c r="C669" s="1" t="s">
        <v>40</v>
      </c>
      <c r="E669" s="1">
        <v>667</v>
      </c>
      <c r="F669" s="1">
        <f t="shared" si="31"/>
        <v>1</v>
      </c>
      <c r="G669" s="1">
        <f t="shared" si="31"/>
        <v>0</v>
      </c>
      <c r="H669" s="1">
        <f t="shared" si="31"/>
        <v>1</v>
      </c>
      <c r="I669" s="110">
        <f t="shared" si="32"/>
        <v>2</v>
      </c>
      <c r="J669" s="1">
        <f t="shared" si="33"/>
        <v>2</v>
      </c>
    </row>
    <row r="670" spans="1:10">
      <c r="A670" s="1">
        <v>668</v>
      </c>
      <c r="B670" s="1" t="s">
        <v>202</v>
      </c>
      <c r="C670" s="1" t="s">
        <v>40</v>
      </c>
      <c r="E670" s="1">
        <v>668</v>
      </c>
      <c r="F670" s="1">
        <f t="shared" si="31"/>
        <v>1</v>
      </c>
      <c r="G670" s="1">
        <f t="shared" si="31"/>
        <v>0</v>
      </c>
      <c r="H670" s="1">
        <f t="shared" si="31"/>
        <v>1</v>
      </c>
      <c r="I670" s="110">
        <f t="shared" si="32"/>
        <v>2</v>
      </c>
      <c r="J670" s="1">
        <f t="shared" si="33"/>
        <v>2</v>
      </c>
    </row>
    <row r="671" spans="1:10">
      <c r="A671" s="1">
        <v>669</v>
      </c>
      <c r="B671" s="1" t="s">
        <v>40</v>
      </c>
      <c r="C671" s="1" t="s">
        <v>40</v>
      </c>
      <c r="E671" s="1">
        <v>669</v>
      </c>
      <c r="F671" s="1">
        <f t="shared" si="31"/>
        <v>2</v>
      </c>
      <c r="G671" s="1">
        <f t="shared" si="31"/>
        <v>0</v>
      </c>
      <c r="H671" s="1">
        <f t="shared" si="31"/>
        <v>0</v>
      </c>
      <c r="I671" s="110">
        <f t="shared" si="32"/>
        <v>2</v>
      </c>
      <c r="J671" s="1">
        <f t="shared" si="33"/>
        <v>4</v>
      </c>
    </row>
    <row r="672" spans="1:10">
      <c r="A672" s="1">
        <v>670</v>
      </c>
      <c r="B672" s="1" t="s">
        <v>34</v>
      </c>
      <c r="C672" s="1" t="s">
        <v>34</v>
      </c>
      <c r="E672" s="1">
        <v>670</v>
      </c>
      <c r="F672" s="1">
        <f t="shared" si="31"/>
        <v>0</v>
      </c>
      <c r="G672" s="1">
        <f t="shared" si="31"/>
        <v>2</v>
      </c>
      <c r="H672" s="1">
        <f t="shared" si="31"/>
        <v>0</v>
      </c>
      <c r="I672" s="110">
        <f t="shared" si="32"/>
        <v>2</v>
      </c>
      <c r="J672" s="1">
        <f t="shared" si="33"/>
        <v>4</v>
      </c>
    </row>
    <row r="673" spans="1:10">
      <c r="A673" s="1">
        <v>671</v>
      </c>
      <c r="B673" s="1" t="s">
        <v>34</v>
      </c>
      <c r="C673" s="1" t="s">
        <v>34</v>
      </c>
      <c r="E673" s="1">
        <v>671</v>
      </c>
      <c r="F673" s="1">
        <f t="shared" si="31"/>
        <v>0</v>
      </c>
      <c r="G673" s="1">
        <f t="shared" si="31"/>
        <v>2</v>
      </c>
      <c r="H673" s="1">
        <f t="shared" si="31"/>
        <v>0</v>
      </c>
      <c r="I673" s="110">
        <f t="shared" si="32"/>
        <v>2</v>
      </c>
      <c r="J673" s="1">
        <f t="shared" si="33"/>
        <v>4</v>
      </c>
    </row>
    <row r="674" spans="1:10">
      <c r="A674" s="1">
        <v>672</v>
      </c>
      <c r="B674" s="1" t="s">
        <v>34</v>
      </c>
      <c r="C674" s="1" t="s">
        <v>34</v>
      </c>
      <c r="E674" s="1">
        <v>672</v>
      </c>
      <c r="F674" s="1">
        <f t="shared" si="31"/>
        <v>0</v>
      </c>
      <c r="G674" s="1">
        <f t="shared" si="31"/>
        <v>2</v>
      </c>
      <c r="H674" s="1">
        <f t="shared" si="31"/>
        <v>0</v>
      </c>
      <c r="I674" s="110">
        <f t="shared" si="32"/>
        <v>2</v>
      </c>
      <c r="J674" s="1">
        <f t="shared" si="33"/>
        <v>4</v>
      </c>
    </row>
    <row r="675" spans="1:10">
      <c r="A675" s="1">
        <v>673</v>
      </c>
      <c r="B675" s="1" t="s">
        <v>202</v>
      </c>
      <c r="C675" s="1" t="s">
        <v>40</v>
      </c>
      <c r="E675" s="1">
        <v>673</v>
      </c>
      <c r="F675" s="1">
        <f t="shared" si="31"/>
        <v>1</v>
      </c>
      <c r="G675" s="1">
        <f t="shared" si="31"/>
        <v>0</v>
      </c>
      <c r="H675" s="1">
        <f t="shared" si="31"/>
        <v>1</v>
      </c>
      <c r="I675" s="110">
        <f t="shared" si="32"/>
        <v>2</v>
      </c>
      <c r="J675" s="1">
        <f t="shared" si="33"/>
        <v>2</v>
      </c>
    </row>
    <row r="676" spans="1:10">
      <c r="A676" s="1">
        <v>674</v>
      </c>
      <c r="B676" s="1" t="s">
        <v>34</v>
      </c>
      <c r="C676" s="1" t="s">
        <v>34</v>
      </c>
      <c r="E676" s="1">
        <v>674</v>
      </c>
      <c r="F676" s="1">
        <f t="shared" si="31"/>
        <v>0</v>
      </c>
      <c r="G676" s="1">
        <f t="shared" si="31"/>
        <v>2</v>
      </c>
      <c r="H676" s="1">
        <f t="shared" si="31"/>
        <v>0</v>
      </c>
      <c r="I676" s="110">
        <f t="shared" si="32"/>
        <v>2</v>
      </c>
      <c r="J676" s="1">
        <f t="shared" si="33"/>
        <v>4</v>
      </c>
    </row>
    <row r="677" spans="1:10">
      <c r="A677" s="1">
        <v>675</v>
      </c>
      <c r="B677" s="1" t="s">
        <v>34</v>
      </c>
      <c r="C677" s="1" t="s">
        <v>34</v>
      </c>
      <c r="E677" s="1">
        <v>675</v>
      </c>
      <c r="F677" s="1">
        <f t="shared" si="31"/>
        <v>0</v>
      </c>
      <c r="G677" s="1">
        <f t="shared" si="31"/>
        <v>2</v>
      </c>
      <c r="H677" s="1">
        <f t="shared" si="31"/>
        <v>0</v>
      </c>
      <c r="I677" s="110">
        <f t="shared" si="32"/>
        <v>2</v>
      </c>
      <c r="J677" s="1">
        <f t="shared" si="33"/>
        <v>4</v>
      </c>
    </row>
    <row r="678" spans="1:10">
      <c r="A678" s="1">
        <v>676</v>
      </c>
      <c r="B678" s="1" t="s">
        <v>34</v>
      </c>
      <c r="C678" s="1" t="s">
        <v>34</v>
      </c>
      <c r="E678" s="1">
        <v>676</v>
      </c>
      <c r="F678" s="1">
        <f t="shared" si="31"/>
        <v>0</v>
      </c>
      <c r="G678" s="1">
        <f t="shared" si="31"/>
        <v>2</v>
      </c>
      <c r="H678" s="1">
        <f t="shared" si="31"/>
        <v>0</v>
      </c>
      <c r="I678" s="110">
        <f t="shared" si="32"/>
        <v>2</v>
      </c>
      <c r="J678" s="1">
        <f t="shared" si="33"/>
        <v>4</v>
      </c>
    </row>
    <row r="679" spans="1:10">
      <c r="A679" s="1">
        <v>677</v>
      </c>
      <c r="B679" s="1" t="s">
        <v>34</v>
      </c>
      <c r="C679" s="1" t="s">
        <v>34</v>
      </c>
      <c r="E679" s="1">
        <v>677</v>
      </c>
      <c r="F679" s="1">
        <f t="shared" si="31"/>
        <v>0</v>
      </c>
      <c r="G679" s="1">
        <f t="shared" si="31"/>
        <v>2</v>
      </c>
      <c r="H679" s="1">
        <f t="shared" si="31"/>
        <v>0</v>
      </c>
      <c r="I679" s="110">
        <f t="shared" si="32"/>
        <v>2</v>
      </c>
      <c r="J679" s="1">
        <f t="shared" si="33"/>
        <v>4</v>
      </c>
    </row>
    <row r="680" spans="1:10">
      <c r="A680" s="1">
        <v>678</v>
      </c>
      <c r="B680" s="1" t="s">
        <v>202</v>
      </c>
      <c r="C680" s="1" t="s">
        <v>40</v>
      </c>
      <c r="E680" s="1">
        <v>678</v>
      </c>
      <c r="F680" s="1">
        <f t="shared" si="31"/>
        <v>1</v>
      </c>
      <c r="G680" s="1">
        <f t="shared" si="31"/>
        <v>0</v>
      </c>
      <c r="H680" s="1">
        <f t="shared" si="31"/>
        <v>1</v>
      </c>
      <c r="I680" s="110">
        <f t="shared" si="32"/>
        <v>2</v>
      </c>
      <c r="J680" s="1">
        <f t="shared" si="33"/>
        <v>2</v>
      </c>
    </row>
    <row r="681" spans="1:10">
      <c r="A681" s="1">
        <v>679</v>
      </c>
      <c r="B681" s="1" t="s">
        <v>202</v>
      </c>
      <c r="C681" s="1" t="s">
        <v>202</v>
      </c>
      <c r="E681" s="1">
        <v>679</v>
      </c>
      <c r="F681" s="1">
        <f t="shared" si="31"/>
        <v>0</v>
      </c>
      <c r="G681" s="1">
        <f t="shared" si="31"/>
        <v>0</v>
      </c>
      <c r="H681" s="1">
        <f t="shared" si="31"/>
        <v>2</v>
      </c>
      <c r="I681" s="110">
        <f t="shared" si="32"/>
        <v>2</v>
      </c>
      <c r="J681" s="1">
        <f t="shared" si="33"/>
        <v>4</v>
      </c>
    </row>
    <row r="682" spans="1:10">
      <c r="A682" s="1">
        <v>680</v>
      </c>
      <c r="B682" s="1" t="s">
        <v>202</v>
      </c>
      <c r="C682" s="1" t="s">
        <v>34</v>
      </c>
      <c r="E682" s="1">
        <v>680</v>
      </c>
      <c r="F682" s="1">
        <f t="shared" si="31"/>
        <v>0</v>
      </c>
      <c r="G682" s="1">
        <f t="shared" si="31"/>
        <v>1</v>
      </c>
      <c r="H682" s="1">
        <f t="shared" si="31"/>
        <v>1</v>
      </c>
      <c r="I682" s="110">
        <f t="shared" si="32"/>
        <v>2</v>
      </c>
      <c r="J682" s="1">
        <f t="shared" si="33"/>
        <v>2</v>
      </c>
    </row>
    <row r="683" spans="1:10">
      <c r="A683" s="1">
        <v>681</v>
      </c>
      <c r="B683" s="1" t="s">
        <v>202</v>
      </c>
      <c r="C683" s="1" t="s">
        <v>202</v>
      </c>
      <c r="E683" s="1">
        <v>681</v>
      </c>
      <c r="F683" s="1">
        <f t="shared" si="31"/>
        <v>0</v>
      </c>
      <c r="G683" s="1">
        <f t="shared" si="31"/>
        <v>0</v>
      </c>
      <c r="H683" s="1">
        <f t="shared" si="31"/>
        <v>2</v>
      </c>
      <c r="I683" s="110">
        <f t="shared" si="32"/>
        <v>2</v>
      </c>
      <c r="J683" s="1">
        <f t="shared" si="33"/>
        <v>4</v>
      </c>
    </row>
    <row r="684" spans="1:10">
      <c r="A684" s="1">
        <v>682</v>
      </c>
      <c r="B684" s="1" t="s">
        <v>34</v>
      </c>
      <c r="C684" s="1" t="s">
        <v>34</v>
      </c>
      <c r="E684" s="1">
        <v>682</v>
      </c>
      <c r="F684" s="1">
        <f t="shared" si="31"/>
        <v>0</v>
      </c>
      <c r="G684" s="1">
        <f t="shared" si="31"/>
        <v>2</v>
      </c>
      <c r="H684" s="1">
        <f t="shared" si="31"/>
        <v>0</v>
      </c>
      <c r="I684" s="110">
        <f t="shared" si="32"/>
        <v>2</v>
      </c>
      <c r="J684" s="1">
        <f t="shared" si="33"/>
        <v>4</v>
      </c>
    </row>
    <row r="685" spans="1:10">
      <c r="A685" s="1">
        <v>683</v>
      </c>
      <c r="B685" s="1" t="s">
        <v>202</v>
      </c>
      <c r="C685" s="1" t="s">
        <v>34</v>
      </c>
      <c r="E685" s="1">
        <v>683</v>
      </c>
      <c r="F685" s="1">
        <f t="shared" si="31"/>
        <v>0</v>
      </c>
      <c r="G685" s="1">
        <f t="shared" si="31"/>
        <v>1</v>
      </c>
      <c r="H685" s="1">
        <f t="shared" si="31"/>
        <v>1</v>
      </c>
      <c r="I685" s="110">
        <f t="shared" si="32"/>
        <v>2</v>
      </c>
      <c r="J685" s="1">
        <f t="shared" si="33"/>
        <v>2</v>
      </c>
    </row>
    <row r="686" spans="1:10">
      <c r="A686" s="1">
        <v>684</v>
      </c>
      <c r="B686" s="1" t="s">
        <v>34</v>
      </c>
      <c r="C686" s="1" t="s">
        <v>34</v>
      </c>
      <c r="E686" s="1">
        <v>684</v>
      </c>
      <c r="F686" s="1">
        <f t="shared" si="31"/>
        <v>0</v>
      </c>
      <c r="G686" s="1">
        <f t="shared" si="31"/>
        <v>2</v>
      </c>
      <c r="H686" s="1">
        <f t="shared" si="31"/>
        <v>0</v>
      </c>
      <c r="I686" s="110">
        <f t="shared" si="32"/>
        <v>2</v>
      </c>
      <c r="J686" s="1">
        <f t="shared" si="33"/>
        <v>4</v>
      </c>
    </row>
    <row r="687" spans="1:10">
      <c r="A687" s="1">
        <v>685</v>
      </c>
      <c r="B687" s="1" t="s">
        <v>202</v>
      </c>
      <c r="C687" s="1" t="s">
        <v>202</v>
      </c>
      <c r="E687" s="1">
        <v>685</v>
      </c>
      <c r="F687" s="1">
        <f t="shared" si="31"/>
        <v>0</v>
      </c>
      <c r="G687" s="1">
        <f t="shared" si="31"/>
        <v>0</v>
      </c>
      <c r="H687" s="1">
        <f t="shared" si="31"/>
        <v>2</v>
      </c>
      <c r="I687" s="110">
        <f t="shared" si="32"/>
        <v>2</v>
      </c>
      <c r="J687" s="1">
        <f t="shared" si="33"/>
        <v>4</v>
      </c>
    </row>
    <row r="688" spans="1:10">
      <c r="A688" s="1">
        <v>686</v>
      </c>
      <c r="B688" s="1" t="s">
        <v>202</v>
      </c>
      <c r="C688" s="1" t="s">
        <v>40</v>
      </c>
      <c r="E688" s="1">
        <v>686</v>
      </c>
      <c r="F688" s="1">
        <f t="shared" si="31"/>
        <v>1</v>
      </c>
      <c r="G688" s="1">
        <f t="shared" si="31"/>
        <v>0</v>
      </c>
      <c r="H688" s="1">
        <f t="shared" si="31"/>
        <v>1</v>
      </c>
      <c r="I688" s="110">
        <f t="shared" si="32"/>
        <v>2</v>
      </c>
      <c r="J688" s="1">
        <f t="shared" si="33"/>
        <v>2</v>
      </c>
    </row>
    <row r="689" spans="1:10">
      <c r="A689" s="1">
        <v>687</v>
      </c>
      <c r="B689" s="1" t="s">
        <v>34</v>
      </c>
      <c r="C689" s="1" t="s">
        <v>34</v>
      </c>
      <c r="E689" s="1">
        <v>687</v>
      </c>
      <c r="F689" s="1">
        <f t="shared" si="31"/>
        <v>0</v>
      </c>
      <c r="G689" s="1">
        <f t="shared" si="31"/>
        <v>2</v>
      </c>
      <c r="H689" s="1">
        <f t="shared" si="31"/>
        <v>0</v>
      </c>
      <c r="I689" s="110">
        <f t="shared" si="32"/>
        <v>2</v>
      </c>
      <c r="J689" s="1">
        <f t="shared" si="33"/>
        <v>4</v>
      </c>
    </row>
    <row r="690" spans="1:10">
      <c r="A690" s="1">
        <v>688</v>
      </c>
      <c r="B690" s="1" t="s">
        <v>40</v>
      </c>
      <c r="C690" s="1" t="s">
        <v>40</v>
      </c>
      <c r="E690" s="1">
        <v>688</v>
      </c>
      <c r="F690" s="1">
        <f t="shared" si="31"/>
        <v>2</v>
      </c>
      <c r="G690" s="1">
        <f t="shared" si="31"/>
        <v>0</v>
      </c>
      <c r="H690" s="1">
        <f t="shared" si="31"/>
        <v>0</v>
      </c>
      <c r="I690" s="110">
        <f t="shared" si="32"/>
        <v>2</v>
      </c>
      <c r="J690" s="1">
        <f t="shared" si="33"/>
        <v>4</v>
      </c>
    </row>
    <row r="691" spans="1:10">
      <c r="A691" s="1">
        <v>689</v>
      </c>
      <c r="B691" s="1" t="s">
        <v>34</v>
      </c>
      <c r="C691" s="1" t="s">
        <v>34</v>
      </c>
      <c r="E691" s="1">
        <v>689</v>
      </c>
      <c r="F691" s="1">
        <f t="shared" si="31"/>
        <v>0</v>
      </c>
      <c r="G691" s="1">
        <f t="shared" si="31"/>
        <v>2</v>
      </c>
      <c r="H691" s="1">
        <f t="shared" si="31"/>
        <v>0</v>
      </c>
      <c r="I691" s="110">
        <f t="shared" si="32"/>
        <v>2</v>
      </c>
      <c r="J691" s="1">
        <f t="shared" si="33"/>
        <v>4</v>
      </c>
    </row>
    <row r="692" spans="1:10">
      <c r="A692" s="1">
        <v>690</v>
      </c>
      <c r="B692" s="1" t="s">
        <v>34</v>
      </c>
      <c r="C692" s="1" t="s">
        <v>202</v>
      </c>
      <c r="E692" s="1">
        <v>690</v>
      </c>
      <c r="F692" s="1">
        <f t="shared" si="31"/>
        <v>0</v>
      </c>
      <c r="G692" s="1">
        <f t="shared" si="31"/>
        <v>1</v>
      </c>
      <c r="H692" s="1">
        <f t="shared" si="31"/>
        <v>1</v>
      </c>
      <c r="I692" s="110">
        <f t="shared" si="32"/>
        <v>2</v>
      </c>
      <c r="J692" s="1">
        <f t="shared" si="33"/>
        <v>2</v>
      </c>
    </row>
    <row r="693" spans="1:10">
      <c r="A693" s="1">
        <v>691</v>
      </c>
      <c r="B693" s="1" t="s">
        <v>202</v>
      </c>
      <c r="C693" s="1" t="s">
        <v>40</v>
      </c>
      <c r="E693" s="1">
        <v>691</v>
      </c>
      <c r="F693" s="1">
        <f t="shared" si="31"/>
        <v>1</v>
      </c>
      <c r="G693" s="1">
        <f t="shared" si="31"/>
        <v>0</v>
      </c>
      <c r="H693" s="1">
        <f t="shared" si="31"/>
        <v>1</v>
      </c>
      <c r="I693" s="110">
        <f t="shared" si="32"/>
        <v>2</v>
      </c>
      <c r="J693" s="1">
        <f t="shared" si="33"/>
        <v>2</v>
      </c>
    </row>
    <row r="694" spans="1:10">
      <c r="A694" s="1">
        <v>692</v>
      </c>
      <c r="B694" s="1" t="s">
        <v>202</v>
      </c>
      <c r="C694" s="1" t="s">
        <v>202</v>
      </c>
      <c r="E694" s="1">
        <v>692</v>
      </c>
      <c r="F694" s="1">
        <f t="shared" si="31"/>
        <v>0</v>
      </c>
      <c r="G694" s="1">
        <f t="shared" si="31"/>
        <v>0</v>
      </c>
      <c r="H694" s="1">
        <f t="shared" si="31"/>
        <v>2</v>
      </c>
      <c r="I694" s="110">
        <f t="shared" si="32"/>
        <v>2</v>
      </c>
      <c r="J694" s="1">
        <f t="shared" si="33"/>
        <v>4</v>
      </c>
    </row>
    <row r="695" spans="1:10">
      <c r="A695" s="1">
        <v>693</v>
      </c>
      <c r="B695" s="1" t="s">
        <v>202</v>
      </c>
      <c r="C695" s="1" t="s">
        <v>202</v>
      </c>
      <c r="E695" s="1">
        <v>693</v>
      </c>
      <c r="F695" s="1">
        <f t="shared" si="31"/>
        <v>0</v>
      </c>
      <c r="G695" s="1">
        <f t="shared" si="31"/>
        <v>0</v>
      </c>
      <c r="H695" s="1">
        <f t="shared" si="31"/>
        <v>2</v>
      </c>
      <c r="I695" s="110">
        <f t="shared" si="32"/>
        <v>2</v>
      </c>
      <c r="J695" s="1">
        <f t="shared" si="33"/>
        <v>4</v>
      </c>
    </row>
    <row r="696" spans="1:10">
      <c r="A696" s="1">
        <v>694</v>
      </c>
      <c r="B696" s="1" t="s">
        <v>34</v>
      </c>
      <c r="C696" s="1" t="s">
        <v>34</v>
      </c>
      <c r="E696" s="1">
        <v>694</v>
      </c>
      <c r="F696" s="1">
        <f t="shared" si="31"/>
        <v>0</v>
      </c>
      <c r="G696" s="1">
        <f t="shared" si="31"/>
        <v>2</v>
      </c>
      <c r="H696" s="1">
        <f t="shared" si="31"/>
        <v>0</v>
      </c>
      <c r="I696" s="110">
        <f t="shared" si="32"/>
        <v>2</v>
      </c>
      <c r="J696" s="1">
        <f t="shared" si="33"/>
        <v>4</v>
      </c>
    </row>
    <row r="697" spans="1:10">
      <c r="A697" s="1">
        <v>695</v>
      </c>
      <c r="B697" s="1" t="s">
        <v>34</v>
      </c>
      <c r="C697" s="1" t="s">
        <v>34</v>
      </c>
      <c r="E697" s="1">
        <v>695</v>
      </c>
      <c r="F697" s="1">
        <f t="shared" si="31"/>
        <v>0</v>
      </c>
      <c r="G697" s="1">
        <f t="shared" si="31"/>
        <v>2</v>
      </c>
      <c r="H697" s="1">
        <f t="shared" si="31"/>
        <v>0</v>
      </c>
      <c r="I697" s="110">
        <f t="shared" si="32"/>
        <v>2</v>
      </c>
      <c r="J697" s="1">
        <f t="shared" si="33"/>
        <v>4</v>
      </c>
    </row>
    <row r="698" spans="1:10">
      <c r="A698" s="1">
        <v>696</v>
      </c>
      <c r="B698" s="1" t="s">
        <v>34</v>
      </c>
      <c r="C698" s="1" t="s">
        <v>34</v>
      </c>
      <c r="E698" s="1">
        <v>696</v>
      </c>
      <c r="F698" s="1">
        <f t="shared" si="31"/>
        <v>0</v>
      </c>
      <c r="G698" s="1">
        <f t="shared" si="31"/>
        <v>2</v>
      </c>
      <c r="H698" s="1">
        <f t="shared" si="31"/>
        <v>0</v>
      </c>
      <c r="I698" s="110">
        <f t="shared" si="32"/>
        <v>2</v>
      </c>
      <c r="J698" s="1">
        <f t="shared" si="33"/>
        <v>4</v>
      </c>
    </row>
    <row r="699" spans="1:10">
      <c r="A699" s="1">
        <v>697</v>
      </c>
      <c r="B699" s="1" t="s">
        <v>34</v>
      </c>
      <c r="C699" s="1" t="s">
        <v>34</v>
      </c>
      <c r="E699" s="1">
        <v>697</v>
      </c>
      <c r="F699" s="1">
        <f t="shared" si="31"/>
        <v>0</v>
      </c>
      <c r="G699" s="1">
        <f t="shared" si="31"/>
        <v>2</v>
      </c>
      <c r="H699" s="1">
        <f t="shared" si="31"/>
        <v>0</v>
      </c>
      <c r="I699" s="110">
        <f t="shared" si="32"/>
        <v>2</v>
      </c>
      <c r="J699" s="1">
        <f t="shared" si="33"/>
        <v>4</v>
      </c>
    </row>
    <row r="700" spans="1:10">
      <c r="A700" s="1">
        <v>698</v>
      </c>
      <c r="B700" s="1" t="s">
        <v>34</v>
      </c>
      <c r="C700" s="1" t="s">
        <v>34</v>
      </c>
      <c r="E700" s="1">
        <v>698</v>
      </c>
      <c r="F700" s="1">
        <f t="shared" si="31"/>
        <v>0</v>
      </c>
      <c r="G700" s="1">
        <f t="shared" si="31"/>
        <v>2</v>
      </c>
      <c r="H700" s="1">
        <f t="shared" si="31"/>
        <v>0</v>
      </c>
      <c r="I700" s="110">
        <f t="shared" si="32"/>
        <v>2</v>
      </c>
      <c r="J700" s="1">
        <f t="shared" si="33"/>
        <v>4</v>
      </c>
    </row>
    <row r="701" spans="1:10">
      <c r="A701" s="1">
        <v>699</v>
      </c>
      <c r="B701" s="1" t="s">
        <v>34</v>
      </c>
      <c r="C701" s="1" t="s">
        <v>34</v>
      </c>
      <c r="E701" s="1">
        <v>699</v>
      </c>
      <c r="F701" s="1">
        <f t="shared" si="31"/>
        <v>0</v>
      </c>
      <c r="G701" s="1">
        <f t="shared" si="31"/>
        <v>2</v>
      </c>
      <c r="H701" s="1">
        <f t="shared" si="31"/>
        <v>0</v>
      </c>
      <c r="I701" s="110">
        <f t="shared" si="32"/>
        <v>2</v>
      </c>
      <c r="J701" s="1">
        <f t="shared" si="33"/>
        <v>4</v>
      </c>
    </row>
    <row r="702" spans="1:10">
      <c r="A702" s="1">
        <v>700</v>
      </c>
      <c r="B702" s="1" t="s">
        <v>202</v>
      </c>
      <c r="C702" s="1" t="s">
        <v>202</v>
      </c>
      <c r="E702" s="1">
        <v>700</v>
      </c>
      <c r="F702" s="1">
        <f t="shared" si="31"/>
        <v>0</v>
      </c>
      <c r="G702" s="1">
        <f t="shared" si="31"/>
        <v>0</v>
      </c>
      <c r="H702" s="1">
        <f t="shared" si="31"/>
        <v>2</v>
      </c>
      <c r="I702" s="110">
        <f t="shared" si="32"/>
        <v>2</v>
      </c>
      <c r="J702" s="1">
        <f t="shared" si="33"/>
        <v>4</v>
      </c>
    </row>
    <row r="703" spans="1:10">
      <c r="A703" s="1">
        <v>701</v>
      </c>
      <c r="B703" s="1" t="s">
        <v>202</v>
      </c>
      <c r="C703" s="1" t="s">
        <v>34</v>
      </c>
      <c r="E703" s="1">
        <v>701</v>
      </c>
      <c r="F703" s="1">
        <f t="shared" si="31"/>
        <v>0</v>
      </c>
      <c r="G703" s="1">
        <f t="shared" si="31"/>
        <v>1</v>
      </c>
      <c r="H703" s="1">
        <f t="shared" si="31"/>
        <v>1</v>
      </c>
      <c r="I703" s="110">
        <f t="shared" si="32"/>
        <v>2</v>
      </c>
      <c r="J703" s="1">
        <f t="shared" si="33"/>
        <v>2</v>
      </c>
    </row>
    <row r="704" spans="1:10">
      <c r="A704" s="1">
        <v>702</v>
      </c>
      <c r="B704" s="1" t="s">
        <v>202</v>
      </c>
      <c r="C704" s="1" t="s">
        <v>202</v>
      </c>
      <c r="E704" s="1">
        <v>702</v>
      </c>
      <c r="F704" s="1">
        <f t="shared" si="31"/>
        <v>0</v>
      </c>
      <c r="G704" s="1">
        <f t="shared" si="31"/>
        <v>0</v>
      </c>
      <c r="H704" s="1">
        <f t="shared" si="31"/>
        <v>2</v>
      </c>
      <c r="I704" s="110">
        <f t="shared" si="32"/>
        <v>2</v>
      </c>
      <c r="J704" s="1">
        <f t="shared" si="33"/>
        <v>4</v>
      </c>
    </row>
    <row r="705" spans="1:10">
      <c r="A705" s="1">
        <v>703</v>
      </c>
      <c r="B705" s="1" t="s">
        <v>202</v>
      </c>
      <c r="C705" s="1" t="s">
        <v>34</v>
      </c>
      <c r="E705" s="1">
        <v>703</v>
      </c>
      <c r="F705" s="1">
        <f t="shared" si="31"/>
        <v>0</v>
      </c>
      <c r="G705" s="1">
        <f t="shared" si="31"/>
        <v>1</v>
      </c>
      <c r="H705" s="1">
        <f t="shared" si="31"/>
        <v>1</v>
      </c>
      <c r="I705" s="110">
        <f t="shared" si="32"/>
        <v>2</v>
      </c>
      <c r="J705" s="1">
        <f t="shared" si="33"/>
        <v>2</v>
      </c>
    </row>
    <row r="706" spans="1:10">
      <c r="A706" s="1">
        <v>704</v>
      </c>
      <c r="B706" s="1" t="s">
        <v>202</v>
      </c>
      <c r="C706" s="1" t="s">
        <v>202</v>
      </c>
      <c r="E706" s="1">
        <v>704</v>
      </c>
      <c r="F706" s="1">
        <f t="shared" si="31"/>
        <v>0</v>
      </c>
      <c r="G706" s="1">
        <f t="shared" si="31"/>
        <v>0</v>
      </c>
      <c r="H706" s="1">
        <f t="shared" si="31"/>
        <v>2</v>
      </c>
      <c r="I706" s="110">
        <f t="shared" si="32"/>
        <v>2</v>
      </c>
      <c r="J706" s="1">
        <f t="shared" si="33"/>
        <v>4</v>
      </c>
    </row>
    <row r="707" spans="1:10">
      <c r="A707" s="1">
        <v>705</v>
      </c>
      <c r="B707" s="1" t="s">
        <v>202</v>
      </c>
      <c r="C707" s="1" t="s">
        <v>40</v>
      </c>
      <c r="E707" s="1">
        <v>705</v>
      </c>
      <c r="F707" s="1">
        <f t="shared" si="31"/>
        <v>1</v>
      </c>
      <c r="G707" s="1">
        <f t="shared" si="31"/>
        <v>0</v>
      </c>
      <c r="H707" s="1">
        <f t="shared" si="31"/>
        <v>1</v>
      </c>
      <c r="I707" s="110">
        <f t="shared" si="32"/>
        <v>2</v>
      </c>
      <c r="J707" s="1">
        <f t="shared" si="33"/>
        <v>2</v>
      </c>
    </row>
    <row r="708" spans="1:10">
      <c r="A708" s="1">
        <v>706</v>
      </c>
      <c r="B708" s="1" t="s">
        <v>202</v>
      </c>
      <c r="C708" s="1" t="s">
        <v>34</v>
      </c>
      <c r="E708" s="1">
        <v>706</v>
      </c>
      <c r="F708" s="1">
        <f t="shared" ref="F708:H771" si="34">COUNTIF($B708:$C708,F$2)</f>
        <v>0</v>
      </c>
      <c r="G708" s="1">
        <f t="shared" si="34"/>
        <v>1</v>
      </c>
      <c r="H708" s="1">
        <f t="shared" si="34"/>
        <v>1</v>
      </c>
      <c r="I708" s="110">
        <f t="shared" ref="I708:I771" si="35">SUM(F708:H708)</f>
        <v>2</v>
      </c>
      <c r="J708" s="1">
        <f t="shared" ref="J708:J771" si="36">F708^2+G708^2+H708^2</f>
        <v>2</v>
      </c>
    </row>
    <row r="709" spans="1:10">
      <c r="A709" s="1">
        <v>707</v>
      </c>
      <c r="B709" s="1" t="s">
        <v>202</v>
      </c>
      <c r="C709" s="1" t="s">
        <v>40</v>
      </c>
      <c r="E709" s="1">
        <v>707</v>
      </c>
      <c r="F709" s="1">
        <f t="shared" si="34"/>
        <v>1</v>
      </c>
      <c r="G709" s="1">
        <f t="shared" si="34"/>
        <v>0</v>
      </c>
      <c r="H709" s="1">
        <f t="shared" si="34"/>
        <v>1</v>
      </c>
      <c r="I709" s="110">
        <f t="shared" si="35"/>
        <v>2</v>
      </c>
      <c r="J709" s="1">
        <f t="shared" si="36"/>
        <v>2</v>
      </c>
    </row>
    <row r="710" spans="1:10">
      <c r="A710" s="1">
        <v>708</v>
      </c>
      <c r="B710" s="1" t="s">
        <v>40</v>
      </c>
      <c r="C710" s="1" t="s">
        <v>40</v>
      </c>
      <c r="E710" s="1">
        <v>708</v>
      </c>
      <c r="F710" s="1">
        <f t="shared" si="34"/>
        <v>2</v>
      </c>
      <c r="G710" s="1">
        <f t="shared" si="34"/>
        <v>0</v>
      </c>
      <c r="H710" s="1">
        <f t="shared" si="34"/>
        <v>0</v>
      </c>
      <c r="I710" s="110">
        <f t="shared" si="35"/>
        <v>2</v>
      </c>
      <c r="J710" s="1">
        <f t="shared" si="36"/>
        <v>4</v>
      </c>
    </row>
    <row r="711" spans="1:10">
      <c r="A711" s="1">
        <v>709</v>
      </c>
      <c r="B711" s="1" t="s">
        <v>202</v>
      </c>
      <c r="C711" s="1" t="s">
        <v>202</v>
      </c>
      <c r="E711" s="1">
        <v>709</v>
      </c>
      <c r="F711" s="1">
        <f t="shared" si="34"/>
        <v>0</v>
      </c>
      <c r="G711" s="1">
        <f t="shared" si="34"/>
        <v>0</v>
      </c>
      <c r="H711" s="1">
        <f t="shared" si="34"/>
        <v>2</v>
      </c>
      <c r="I711" s="110">
        <f t="shared" si="35"/>
        <v>2</v>
      </c>
      <c r="J711" s="1">
        <f t="shared" si="36"/>
        <v>4</v>
      </c>
    </row>
    <row r="712" spans="1:10">
      <c r="A712" s="1">
        <v>710</v>
      </c>
      <c r="B712" s="1" t="s">
        <v>34</v>
      </c>
      <c r="C712" s="1" t="s">
        <v>34</v>
      </c>
      <c r="E712" s="1">
        <v>710</v>
      </c>
      <c r="F712" s="1">
        <f t="shared" si="34"/>
        <v>0</v>
      </c>
      <c r="G712" s="1">
        <f t="shared" si="34"/>
        <v>2</v>
      </c>
      <c r="H712" s="1">
        <f t="shared" si="34"/>
        <v>0</v>
      </c>
      <c r="I712" s="110">
        <f t="shared" si="35"/>
        <v>2</v>
      </c>
      <c r="J712" s="1">
        <f t="shared" si="36"/>
        <v>4</v>
      </c>
    </row>
    <row r="713" spans="1:10">
      <c r="A713" s="1">
        <v>711</v>
      </c>
      <c r="B713" s="1" t="s">
        <v>34</v>
      </c>
      <c r="C713" s="1" t="s">
        <v>34</v>
      </c>
      <c r="E713" s="1">
        <v>711</v>
      </c>
      <c r="F713" s="1">
        <f t="shared" si="34"/>
        <v>0</v>
      </c>
      <c r="G713" s="1">
        <f t="shared" si="34"/>
        <v>2</v>
      </c>
      <c r="H713" s="1">
        <f t="shared" si="34"/>
        <v>0</v>
      </c>
      <c r="I713" s="110">
        <f t="shared" si="35"/>
        <v>2</v>
      </c>
      <c r="J713" s="1">
        <f t="shared" si="36"/>
        <v>4</v>
      </c>
    </row>
    <row r="714" spans="1:10">
      <c r="A714" s="1">
        <v>712</v>
      </c>
      <c r="B714" s="1" t="s">
        <v>40</v>
      </c>
      <c r="C714" s="1" t="s">
        <v>40</v>
      </c>
      <c r="E714" s="1">
        <v>712</v>
      </c>
      <c r="F714" s="1">
        <f t="shared" si="34"/>
        <v>2</v>
      </c>
      <c r="G714" s="1">
        <f t="shared" si="34"/>
        <v>0</v>
      </c>
      <c r="H714" s="1">
        <f t="shared" si="34"/>
        <v>0</v>
      </c>
      <c r="I714" s="110">
        <f t="shared" si="35"/>
        <v>2</v>
      </c>
      <c r="J714" s="1">
        <f t="shared" si="36"/>
        <v>4</v>
      </c>
    </row>
    <row r="715" spans="1:10">
      <c r="A715" s="1">
        <v>713</v>
      </c>
      <c r="B715" s="1" t="s">
        <v>34</v>
      </c>
      <c r="C715" s="1" t="s">
        <v>34</v>
      </c>
      <c r="E715" s="1">
        <v>713</v>
      </c>
      <c r="F715" s="1">
        <f t="shared" si="34"/>
        <v>0</v>
      </c>
      <c r="G715" s="1">
        <f t="shared" si="34"/>
        <v>2</v>
      </c>
      <c r="H715" s="1">
        <f t="shared" si="34"/>
        <v>0</v>
      </c>
      <c r="I715" s="110">
        <f t="shared" si="35"/>
        <v>2</v>
      </c>
      <c r="J715" s="1">
        <f t="shared" si="36"/>
        <v>4</v>
      </c>
    </row>
    <row r="716" spans="1:10">
      <c r="A716" s="1">
        <v>714</v>
      </c>
      <c r="B716" s="1" t="s">
        <v>202</v>
      </c>
      <c r="C716" s="1" t="s">
        <v>34</v>
      </c>
      <c r="E716" s="1">
        <v>714</v>
      </c>
      <c r="F716" s="1">
        <f t="shared" si="34"/>
        <v>0</v>
      </c>
      <c r="G716" s="1">
        <f t="shared" si="34"/>
        <v>1</v>
      </c>
      <c r="H716" s="1">
        <f t="shared" si="34"/>
        <v>1</v>
      </c>
      <c r="I716" s="110">
        <f t="shared" si="35"/>
        <v>2</v>
      </c>
      <c r="J716" s="1">
        <f t="shared" si="36"/>
        <v>2</v>
      </c>
    </row>
    <row r="717" spans="1:10">
      <c r="A717" s="1">
        <v>715</v>
      </c>
      <c r="B717" s="1" t="s">
        <v>40</v>
      </c>
      <c r="C717" s="1" t="s">
        <v>40</v>
      </c>
      <c r="E717" s="1">
        <v>715</v>
      </c>
      <c r="F717" s="1">
        <f t="shared" si="34"/>
        <v>2</v>
      </c>
      <c r="G717" s="1">
        <f t="shared" si="34"/>
        <v>0</v>
      </c>
      <c r="H717" s="1">
        <f t="shared" si="34"/>
        <v>0</v>
      </c>
      <c r="I717" s="110">
        <f t="shared" si="35"/>
        <v>2</v>
      </c>
      <c r="J717" s="1">
        <f t="shared" si="36"/>
        <v>4</v>
      </c>
    </row>
    <row r="718" spans="1:10">
      <c r="A718" s="1">
        <v>716</v>
      </c>
      <c r="B718" s="1" t="s">
        <v>34</v>
      </c>
      <c r="C718" s="1" t="s">
        <v>34</v>
      </c>
      <c r="E718" s="1">
        <v>716</v>
      </c>
      <c r="F718" s="1">
        <f t="shared" si="34"/>
        <v>0</v>
      </c>
      <c r="G718" s="1">
        <f t="shared" si="34"/>
        <v>2</v>
      </c>
      <c r="H718" s="1">
        <f t="shared" si="34"/>
        <v>0</v>
      </c>
      <c r="I718" s="110">
        <f t="shared" si="35"/>
        <v>2</v>
      </c>
      <c r="J718" s="1">
        <f t="shared" si="36"/>
        <v>4</v>
      </c>
    </row>
    <row r="719" spans="1:10">
      <c r="A719" s="1">
        <v>717</v>
      </c>
      <c r="B719" s="1" t="s">
        <v>34</v>
      </c>
      <c r="C719" s="1" t="s">
        <v>34</v>
      </c>
      <c r="E719" s="1">
        <v>717</v>
      </c>
      <c r="F719" s="1">
        <f t="shared" si="34"/>
        <v>0</v>
      </c>
      <c r="G719" s="1">
        <f t="shared" si="34"/>
        <v>2</v>
      </c>
      <c r="H719" s="1">
        <f t="shared" si="34"/>
        <v>0</v>
      </c>
      <c r="I719" s="110">
        <f t="shared" si="35"/>
        <v>2</v>
      </c>
      <c r="J719" s="1">
        <f t="shared" si="36"/>
        <v>4</v>
      </c>
    </row>
    <row r="720" spans="1:10">
      <c r="A720" s="1">
        <v>718</v>
      </c>
      <c r="B720" s="1" t="s">
        <v>34</v>
      </c>
      <c r="C720" s="1" t="s">
        <v>34</v>
      </c>
      <c r="E720" s="1">
        <v>718</v>
      </c>
      <c r="F720" s="1">
        <f t="shared" si="34"/>
        <v>0</v>
      </c>
      <c r="G720" s="1">
        <f t="shared" si="34"/>
        <v>2</v>
      </c>
      <c r="H720" s="1">
        <f t="shared" si="34"/>
        <v>0</v>
      </c>
      <c r="I720" s="110">
        <f t="shared" si="35"/>
        <v>2</v>
      </c>
      <c r="J720" s="1">
        <f t="shared" si="36"/>
        <v>4</v>
      </c>
    </row>
    <row r="721" spans="1:10">
      <c r="A721" s="1">
        <v>719</v>
      </c>
      <c r="B721" s="1" t="s">
        <v>34</v>
      </c>
      <c r="C721" s="1" t="s">
        <v>34</v>
      </c>
      <c r="E721" s="1">
        <v>719</v>
      </c>
      <c r="F721" s="1">
        <f t="shared" si="34"/>
        <v>0</v>
      </c>
      <c r="G721" s="1">
        <f t="shared" si="34"/>
        <v>2</v>
      </c>
      <c r="H721" s="1">
        <f t="shared" si="34"/>
        <v>0</v>
      </c>
      <c r="I721" s="110">
        <f t="shared" si="35"/>
        <v>2</v>
      </c>
      <c r="J721" s="1">
        <f t="shared" si="36"/>
        <v>4</v>
      </c>
    </row>
    <row r="722" spans="1:10">
      <c r="A722" s="1">
        <v>720</v>
      </c>
      <c r="B722" s="1" t="s">
        <v>202</v>
      </c>
      <c r="C722" s="1" t="s">
        <v>202</v>
      </c>
      <c r="E722" s="1">
        <v>720</v>
      </c>
      <c r="F722" s="1">
        <f t="shared" si="34"/>
        <v>0</v>
      </c>
      <c r="G722" s="1">
        <f t="shared" si="34"/>
        <v>0</v>
      </c>
      <c r="H722" s="1">
        <f t="shared" si="34"/>
        <v>2</v>
      </c>
      <c r="I722" s="110">
        <f t="shared" si="35"/>
        <v>2</v>
      </c>
      <c r="J722" s="1">
        <f t="shared" si="36"/>
        <v>4</v>
      </c>
    </row>
    <row r="723" spans="1:10">
      <c r="A723" s="1">
        <v>721</v>
      </c>
      <c r="B723" s="1" t="s">
        <v>202</v>
      </c>
      <c r="C723" s="1" t="s">
        <v>202</v>
      </c>
      <c r="E723" s="1">
        <v>721</v>
      </c>
      <c r="F723" s="1">
        <f t="shared" si="34"/>
        <v>0</v>
      </c>
      <c r="G723" s="1">
        <f t="shared" si="34"/>
        <v>0</v>
      </c>
      <c r="H723" s="1">
        <f t="shared" si="34"/>
        <v>2</v>
      </c>
      <c r="I723" s="110">
        <f t="shared" si="35"/>
        <v>2</v>
      </c>
      <c r="J723" s="1">
        <f t="shared" si="36"/>
        <v>4</v>
      </c>
    </row>
    <row r="724" spans="1:10">
      <c r="A724" s="1">
        <v>722</v>
      </c>
      <c r="B724" s="1" t="s">
        <v>40</v>
      </c>
      <c r="C724" s="1" t="s">
        <v>40</v>
      </c>
      <c r="E724" s="1">
        <v>722</v>
      </c>
      <c r="F724" s="1">
        <f t="shared" si="34"/>
        <v>2</v>
      </c>
      <c r="G724" s="1">
        <f t="shared" si="34"/>
        <v>0</v>
      </c>
      <c r="H724" s="1">
        <f t="shared" si="34"/>
        <v>0</v>
      </c>
      <c r="I724" s="110">
        <f t="shared" si="35"/>
        <v>2</v>
      </c>
      <c r="J724" s="1">
        <f t="shared" si="36"/>
        <v>4</v>
      </c>
    </row>
    <row r="725" spans="1:10">
      <c r="A725" s="1">
        <v>723</v>
      </c>
      <c r="B725" s="1" t="s">
        <v>40</v>
      </c>
      <c r="C725" s="1" t="s">
        <v>40</v>
      </c>
      <c r="E725" s="1">
        <v>723</v>
      </c>
      <c r="F725" s="1">
        <f t="shared" si="34"/>
        <v>2</v>
      </c>
      <c r="G725" s="1">
        <f t="shared" si="34"/>
        <v>0</v>
      </c>
      <c r="H725" s="1">
        <f t="shared" si="34"/>
        <v>0</v>
      </c>
      <c r="I725" s="110">
        <f t="shared" si="35"/>
        <v>2</v>
      </c>
      <c r="J725" s="1">
        <f t="shared" si="36"/>
        <v>4</v>
      </c>
    </row>
    <row r="726" spans="1:10">
      <c r="A726" s="1">
        <v>724</v>
      </c>
      <c r="B726" s="1" t="s">
        <v>202</v>
      </c>
      <c r="C726" s="1" t="s">
        <v>34</v>
      </c>
      <c r="E726" s="1">
        <v>724</v>
      </c>
      <c r="F726" s="1">
        <f t="shared" si="34"/>
        <v>0</v>
      </c>
      <c r="G726" s="1">
        <f t="shared" si="34"/>
        <v>1</v>
      </c>
      <c r="H726" s="1">
        <f t="shared" si="34"/>
        <v>1</v>
      </c>
      <c r="I726" s="110">
        <f t="shared" si="35"/>
        <v>2</v>
      </c>
      <c r="J726" s="1">
        <f t="shared" si="36"/>
        <v>2</v>
      </c>
    </row>
    <row r="727" spans="1:10">
      <c r="A727" s="1">
        <v>725</v>
      </c>
      <c r="B727" s="1" t="s">
        <v>202</v>
      </c>
      <c r="C727" s="1" t="s">
        <v>202</v>
      </c>
      <c r="E727" s="1">
        <v>725</v>
      </c>
      <c r="F727" s="1">
        <f t="shared" si="34"/>
        <v>0</v>
      </c>
      <c r="G727" s="1">
        <f t="shared" si="34"/>
        <v>0</v>
      </c>
      <c r="H727" s="1">
        <f t="shared" si="34"/>
        <v>2</v>
      </c>
      <c r="I727" s="110">
        <f t="shared" si="35"/>
        <v>2</v>
      </c>
      <c r="J727" s="1">
        <f t="shared" si="36"/>
        <v>4</v>
      </c>
    </row>
    <row r="728" spans="1:10">
      <c r="A728" s="1">
        <v>726</v>
      </c>
      <c r="B728" s="1" t="s">
        <v>34</v>
      </c>
      <c r="C728" s="1" t="s">
        <v>34</v>
      </c>
      <c r="E728" s="1">
        <v>726</v>
      </c>
      <c r="F728" s="1">
        <f t="shared" si="34"/>
        <v>0</v>
      </c>
      <c r="G728" s="1">
        <f t="shared" si="34"/>
        <v>2</v>
      </c>
      <c r="H728" s="1">
        <f t="shared" si="34"/>
        <v>0</v>
      </c>
      <c r="I728" s="110">
        <f t="shared" si="35"/>
        <v>2</v>
      </c>
      <c r="J728" s="1">
        <f t="shared" si="36"/>
        <v>4</v>
      </c>
    </row>
    <row r="729" spans="1:10">
      <c r="A729" s="1">
        <v>727</v>
      </c>
      <c r="B729" s="1" t="s">
        <v>34</v>
      </c>
      <c r="C729" s="1" t="s">
        <v>34</v>
      </c>
      <c r="E729" s="1">
        <v>727</v>
      </c>
      <c r="F729" s="1">
        <f t="shared" si="34"/>
        <v>0</v>
      </c>
      <c r="G729" s="1">
        <f t="shared" si="34"/>
        <v>2</v>
      </c>
      <c r="H729" s="1">
        <f t="shared" si="34"/>
        <v>0</v>
      </c>
      <c r="I729" s="110">
        <f t="shared" si="35"/>
        <v>2</v>
      </c>
      <c r="J729" s="1">
        <f t="shared" si="36"/>
        <v>4</v>
      </c>
    </row>
    <row r="730" spans="1:10">
      <c r="A730" s="1">
        <v>728</v>
      </c>
      <c r="B730" s="1" t="s">
        <v>40</v>
      </c>
      <c r="C730" s="1" t="s">
        <v>40</v>
      </c>
      <c r="E730" s="1">
        <v>728</v>
      </c>
      <c r="F730" s="1">
        <f t="shared" si="34"/>
        <v>2</v>
      </c>
      <c r="G730" s="1">
        <f t="shared" si="34"/>
        <v>0</v>
      </c>
      <c r="H730" s="1">
        <f t="shared" si="34"/>
        <v>0</v>
      </c>
      <c r="I730" s="110">
        <f t="shared" si="35"/>
        <v>2</v>
      </c>
      <c r="J730" s="1">
        <f t="shared" si="36"/>
        <v>4</v>
      </c>
    </row>
    <row r="731" spans="1:10">
      <c r="A731" s="1">
        <v>729</v>
      </c>
      <c r="B731" s="1" t="s">
        <v>40</v>
      </c>
      <c r="C731" s="1" t="s">
        <v>40</v>
      </c>
      <c r="E731" s="1">
        <v>729</v>
      </c>
      <c r="F731" s="1">
        <f t="shared" si="34"/>
        <v>2</v>
      </c>
      <c r="G731" s="1">
        <f t="shared" si="34"/>
        <v>0</v>
      </c>
      <c r="H731" s="1">
        <f t="shared" si="34"/>
        <v>0</v>
      </c>
      <c r="I731" s="110">
        <f t="shared" si="35"/>
        <v>2</v>
      </c>
      <c r="J731" s="1">
        <f t="shared" si="36"/>
        <v>4</v>
      </c>
    </row>
    <row r="732" spans="1:10">
      <c r="A732" s="1">
        <v>730</v>
      </c>
      <c r="B732" s="1" t="s">
        <v>34</v>
      </c>
      <c r="C732" s="1" t="s">
        <v>34</v>
      </c>
      <c r="E732" s="1">
        <v>730</v>
      </c>
      <c r="F732" s="1">
        <f t="shared" si="34"/>
        <v>0</v>
      </c>
      <c r="G732" s="1">
        <f t="shared" si="34"/>
        <v>2</v>
      </c>
      <c r="H732" s="1">
        <f t="shared" si="34"/>
        <v>0</v>
      </c>
      <c r="I732" s="110">
        <f t="shared" si="35"/>
        <v>2</v>
      </c>
      <c r="J732" s="1">
        <f t="shared" si="36"/>
        <v>4</v>
      </c>
    </row>
    <row r="733" spans="1:10">
      <c r="A733" s="1">
        <v>731</v>
      </c>
      <c r="B733" s="1" t="s">
        <v>202</v>
      </c>
      <c r="C733" s="1" t="s">
        <v>202</v>
      </c>
      <c r="E733" s="1">
        <v>731</v>
      </c>
      <c r="F733" s="1">
        <f t="shared" si="34"/>
        <v>0</v>
      </c>
      <c r="G733" s="1">
        <f t="shared" si="34"/>
        <v>0</v>
      </c>
      <c r="H733" s="1">
        <f t="shared" si="34"/>
        <v>2</v>
      </c>
      <c r="I733" s="110">
        <f t="shared" si="35"/>
        <v>2</v>
      </c>
      <c r="J733" s="1">
        <f t="shared" si="36"/>
        <v>4</v>
      </c>
    </row>
    <row r="734" spans="1:10">
      <c r="A734" s="1">
        <v>732</v>
      </c>
      <c r="B734" s="1" t="s">
        <v>202</v>
      </c>
      <c r="C734" s="1" t="s">
        <v>40</v>
      </c>
      <c r="E734" s="1">
        <v>732</v>
      </c>
      <c r="F734" s="1">
        <f t="shared" si="34"/>
        <v>1</v>
      </c>
      <c r="G734" s="1">
        <f t="shared" si="34"/>
        <v>0</v>
      </c>
      <c r="H734" s="1">
        <f t="shared" si="34"/>
        <v>1</v>
      </c>
      <c r="I734" s="110">
        <f t="shared" si="35"/>
        <v>2</v>
      </c>
      <c r="J734" s="1">
        <f t="shared" si="36"/>
        <v>2</v>
      </c>
    </row>
    <row r="735" spans="1:10">
      <c r="A735" s="1">
        <v>733</v>
      </c>
      <c r="B735" s="1" t="s">
        <v>34</v>
      </c>
      <c r="C735" s="1" t="s">
        <v>34</v>
      </c>
      <c r="E735" s="1">
        <v>733</v>
      </c>
      <c r="F735" s="1">
        <f t="shared" si="34"/>
        <v>0</v>
      </c>
      <c r="G735" s="1">
        <f t="shared" si="34"/>
        <v>2</v>
      </c>
      <c r="H735" s="1">
        <f t="shared" si="34"/>
        <v>0</v>
      </c>
      <c r="I735" s="110">
        <f t="shared" si="35"/>
        <v>2</v>
      </c>
      <c r="J735" s="1">
        <f t="shared" si="36"/>
        <v>4</v>
      </c>
    </row>
    <row r="736" spans="1:10">
      <c r="A736" s="1">
        <v>734</v>
      </c>
      <c r="B736" s="1" t="s">
        <v>34</v>
      </c>
      <c r="C736" s="1" t="s">
        <v>34</v>
      </c>
      <c r="E736" s="1">
        <v>734</v>
      </c>
      <c r="F736" s="1">
        <f t="shared" si="34"/>
        <v>0</v>
      </c>
      <c r="G736" s="1">
        <f t="shared" si="34"/>
        <v>2</v>
      </c>
      <c r="H736" s="1">
        <f t="shared" si="34"/>
        <v>0</v>
      </c>
      <c r="I736" s="110">
        <f t="shared" si="35"/>
        <v>2</v>
      </c>
      <c r="J736" s="1">
        <f t="shared" si="36"/>
        <v>4</v>
      </c>
    </row>
    <row r="737" spans="1:10">
      <c r="A737" s="1">
        <v>735</v>
      </c>
      <c r="B737" s="1" t="s">
        <v>34</v>
      </c>
      <c r="C737" s="1" t="s">
        <v>34</v>
      </c>
      <c r="E737" s="1">
        <v>735</v>
      </c>
      <c r="F737" s="1">
        <f t="shared" si="34"/>
        <v>0</v>
      </c>
      <c r="G737" s="1">
        <f t="shared" si="34"/>
        <v>2</v>
      </c>
      <c r="H737" s="1">
        <f t="shared" si="34"/>
        <v>0</v>
      </c>
      <c r="I737" s="110">
        <f t="shared" si="35"/>
        <v>2</v>
      </c>
      <c r="J737" s="1">
        <f t="shared" si="36"/>
        <v>4</v>
      </c>
    </row>
    <row r="738" spans="1:10">
      <c r="A738" s="1">
        <v>736</v>
      </c>
      <c r="B738" s="1" t="s">
        <v>40</v>
      </c>
      <c r="C738" s="1" t="s">
        <v>40</v>
      </c>
      <c r="E738" s="1">
        <v>736</v>
      </c>
      <c r="F738" s="1">
        <f t="shared" si="34"/>
        <v>2</v>
      </c>
      <c r="G738" s="1">
        <f t="shared" si="34"/>
        <v>0</v>
      </c>
      <c r="H738" s="1">
        <f t="shared" si="34"/>
        <v>0</v>
      </c>
      <c r="I738" s="110">
        <f t="shared" si="35"/>
        <v>2</v>
      </c>
      <c r="J738" s="1">
        <f t="shared" si="36"/>
        <v>4</v>
      </c>
    </row>
    <row r="739" spans="1:10">
      <c r="A739" s="1">
        <v>737</v>
      </c>
      <c r="B739" s="1" t="s">
        <v>202</v>
      </c>
      <c r="C739" s="1" t="s">
        <v>40</v>
      </c>
      <c r="E739" s="1">
        <v>737</v>
      </c>
      <c r="F739" s="1">
        <f t="shared" si="34"/>
        <v>1</v>
      </c>
      <c r="G739" s="1">
        <f t="shared" si="34"/>
        <v>0</v>
      </c>
      <c r="H739" s="1">
        <f t="shared" si="34"/>
        <v>1</v>
      </c>
      <c r="I739" s="110">
        <f t="shared" si="35"/>
        <v>2</v>
      </c>
      <c r="J739" s="1">
        <f t="shared" si="36"/>
        <v>2</v>
      </c>
    </row>
    <row r="740" spans="1:10">
      <c r="A740" s="1">
        <v>738</v>
      </c>
      <c r="B740" s="1" t="s">
        <v>202</v>
      </c>
      <c r="C740" s="1" t="s">
        <v>202</v>
      </c>
      <c r="E740" s="1">
        <v>738</v>
      </c>
      <c r="F740" s="1">
        <f t="shared" si="34"/>
        <v>0</v>
      </c>
      <c r="G740" s="1">
        <f t="shared" si="34"/>
        <v>0</v>
      </c>
      <c r="H740" s="1">
        <f t="shared" si="34"/>
        <v>2</v>
      </c>
      <c r="I740" s="110">
        <f t="shared" si="35"/>
        <v>2</v>
      </c>
      <c r="J740" s="1">
        <f t="shared" si="36"/>
        <v>4</v>
      </c>
    </row>
    <row r="741" spans="1:10">
      <c r="A741" s="1">
        <v>739</v>
      </c>
      <c r="B741" s="1" t="s">
        <v>34</v>
      </c>
      <c r="C741" s="1" t="s">
        <v>34</v>
      </c>
      <c r="E741" s="1">
        <v>739</v>
      </c>
      <c r="F741" s="1">
        <f t="shared" si="34"/>
        <v>0</v>
      </c>
      <c r="G741" s="1">
        <f t="shared" si="34"/>
        <v>2</v>
      </c>
      <c r="H741" s="1">
        <f t="shared" si="34"/>
        <v>0</v>
      </c>
      <c r="I741" s="110">
        <f t="shared" si="35"/>
        <v>2</v>
      </c>
      <c r="J741" s="1">
        <f t="shared" si="36"/>
        <v>4</v>
      </c>
    </row>
    <row r="742" spans="1:10">
      <c r="A742" s="1">
        <v>740</v>
      </c>
      <c r="B742" s="1" t="s">
        <v>40</v>
      </c>
      <c r="C742" s="1" t="s">
        <v>40</v>
      </c>
      <c r="E742" s="1">
        <v>740</v>
      </c>
      <c r="F742" s="1">
        <f t="shared" si="34"/>
        <v>2</v>
      </c>
      <c r="G742" s="1">
        <f t="shared" si="34"/>
        <v>0</v>
      </c>
      <c r="H742" s="1">
        <f t="shared" si="34"/>
        <v>0</v>
      </c>
      <c r="I742" s="110">
        <f t="shared" si="35"/>
        <v>2</v>
      </c>
      <c r="J742" s="1">
        <f t="shared" si="36"/>
        <v>4</v>
      </c>
    </row>
    <row r="743" spans="1:10">
      <c r="A743" s="1">
        <v>741</v>
      </c>
      <c r="B743" s="1" t="s">
        <v>40</v>
      </c>
      <c r="C743" s="1" t="s">
        <v>40</v>
      </c>
      <c r="E743" s="1">
        <v>741</v>
      </c>
      <c r="F743" s="1">
        <f t="shared" si="34"/>
        <v>2</v>
      </c>
      <c r="G743" s="1">
        <f t="shared" si="34"/>
        <v>0</v>
      </c>
      <c r="H743" s="1">
        <f t="shared" si="34"/>
        <v>0</v>
      </c>
      <c r="I743" s="110">
        <f t="shared" si="35"/>
        <v>2</v>
      </c>
      <c r="J743" s="1">
        <f t="shared" si="36"/>
        <v>4</v>
      </c>
    </row>
    <row r="744" spans="1:10">
      <c r="A744" s="1">
        <v>742</v>
      </c>
      <c r="B744" s="1" t="s">
        <v>202</v>
      </c>
      <c r="C744" s="1" t="s">
        <v>40</v>
      </c>
      <c r="E744" s="1">
        <v>742</v>
      </c>
      <c r="F744" s="1">
        <f t="shared" si="34"/>
        <v>1</v>
      </c>
      <c r="G744" s="1">
        <f t="shared" si="34"/>
        <v>0</v>
      </c>
      <c r="H744" s="1">
        <f t="shared" si="34"/>
        <v>1</v>
      </c>
      <c r="I744" s="110">
        <f t="shared" si="35"/>
        <v>2</v>
      </c>
      <c r="J744" s="1">
        <f t="shared" si="36"/>
        <v>2</v>
      </c>
    </row>
    <row r="745" spans="1:10">
      <c r="A745" s="1">
        <v>743</v>
      </c>
      <c r="B745" s="1" t="s">
        <v>34</v>
      </c>
      <c r="C745" s="1" t="s">
        <v>34</v>
      </c>
      <c r="E745" s="1">
        <v>743</v>
      </c>
      <c r="F745" s="1">
        <f t="shared" si="34"/>
        <v>0</v>
      </c>
      <c r="G745" s="1">
        <f t="shared" si="34"/>
        <v>2</v>
      </c>
      <c r="H745" s="1">
        <f t="shared" si="34"/>
        <v>0</v>
      </c>
      <c r="I745" s="110">
        <f t="shared" si="35"/>
        <v>2</v>
      </c>
      <c r="J745" s="1">
        <f t="shared" si="36"/>
        <v>4</v>
      </c>
    </row>
    <row r="746" spans="1:10">
      <c r="A746" s="1">
        <v>744</v>
      </c>
      <c r="B746" s="1" t="s">
        <v>40</v>
      </c>
      <c r="C746" s="1" t="s">
        <v>40</v>
      </c>
      <c r="E746" s="1">
        <v>744</v>
      </c>
      <c r="F746" s="1">
        <f t="shared" si="34"/>
        <v>2</v>
      </c>
      <c r="G746" s="1">
        <f t="shared" si="34"/>
        <v>0</v>
      </c>
      <c r="H746" s="1">
        <f t="shared" si="34"/>
        <v>0</v>
      </c>
      <c r="I746" s="110">
        <f t="shared" si="35"/>
        <v>2</v>
      </c>
      <c r="J746" s="1">
        <f t="shared" si="36"/>
        <v>4</v>
      </c>
    </row>
    <row r="747" spans="1:10">
      <c r="A747" s="1">
        <v>745</v>
      </c>
      <c r="B747" s="1" t="s">
        <v>202</v>
      </c>
      <c r="C747" s="1" t="s">
        <v>40</v>
      </c>
      <c r="E747" s="1">
        <v>745</v>
      </c>
      <c r="F747" s="1">
        <f t="shared" si="34"/>
        <v>1</v>
      </c>
      <c r="G747" s="1">
        <f t="shared" si="34"/>
        <v>0</v>
      </c>
      <c r="H747" s="1">
        <f t="shared" si="34"/>
        <v>1</v>
      </c>
      <c r="I747" s="110">
        <f t="shared" si="35"/>
        <v>2</v>
      </c>
      <c r="J747" s="1">
        <f t="shared" si="36"/>
        <v>2</v>
      </c>
    </row>
    <row r="748" spans="1:10">
      <c r="A748" s="1">
        <v>746</v>
      </c>
      <c r="B748" s="1" t="s">
        <v>202</v>
      </c>
      <c r="C748" s="1" t="s">
        <v>202</v>
      </c>
      <c r="E748" s="1">
        <v>746</v>
      </c>
      <c r="F748" s="1">
        <f t="shared" si="34"/>
        <v>0</v>
      </c>
      <c r="G748" s="1">
        <f t="shared" si="34"/>
        <v>0</v>
      </c>
      <c r="H748" s="1">
        <f t="shared" si="34"/>
        <v>2</v>
      </c>
      <c r="I748" s="110">
        <f t="shared" si="35"/>
        <v>2</v>
      </c>
      <c r="J748" s="1">
        <f t="shared" si="36"/>
        <v>4</v>
      </c>
    </row>
    <row r="749" spans="1:10">
      <c r="A749" s="1">
        <v>747</v>
      </c>
      <c r="B749" s="1" t="s">
        <v>40</v>
      </c>
      <c r="C749" s="1" t="s">
        <v>40</v>
      </c>
      <c r="E749" s="1">
        <v>747</v>
      </c>
      <c r="F749" s="1">
        <f t="shared" si="34"/>
        <v>2</v>
      </c>
      <c r="G749" s="1">
        <f t="shared" si="34"/>
        <v>0</v>
      </c>
      <c r="H749" s="1">
        <f t="shared" si="34"/>
        <v>0</v>
      </c>
      <c r="I749" s="110">
        <f t="shared" si="35"/>
        <v>2</v>
      </c>
      <c r="J749" s="1">
        <f t="shared" si="36"/>
        <v>4</v>
      </c>
    </row>
    <row r="750" spans="1:10">
      <c r="A750" s="1">
        <v>748</v>
      </c>
      <c r="B750" s="1" t="s">
        <v>40</v>
      </c>
      <c r="C750" s="1" t="s">
        <v>40</v>
      </c>
      <c r="E750" s="1">
        <v>748</v>
      </c>
      <c r="F750" s="1">
        <f t="shared" si="34"/>
        <v>2</v>
      </c>
      <c r="G750" s="1">
        <f t="shared" si="34"/>
        <v>0</v>
      </c>
      <c r="H750" s="1">
        <f t="shared" si="34"/>
        <v>0</v>
      </c>
      <c r="I750" s="110">
        <f t="shared" si="35"/>
        <v>2</v>
      </c>
      <c r="J750" s="1">
        <f t="shared" si="36"/>
        <v>4</v>
      </c>
    </row>
    <row r="751" spans="1:10">
      <c r="A751" s="1">
        <v>749</v>
      </c>
      <c r="B751" s="1" t="s">
        <v>34</v>
      </c>
      <c r="C751" s="1" t="s">
        <v>34</v>
      </c>
      <c r="E751" s="1">
        <v>749</v>
      </c>
      <c r="F751" s="1">
        <f t="shared" si="34"/>
        <v>0</v>
      </c>
      <c r="G751" s="1">
        <f t="shared" si="34"/>
        <v>2</v>
      </c>
      <c r="H751" s="1">
        <f t="shared" si="34"/>
        <v>0</v>
      </c>
      <c r="I751" s="110">
        <f t="shared" si="35"/>
        <v>2</v>
      </c>
      <c r="J751" s="1">
        <f t="shared" si="36"/>
        <v>4</v>
      </c>
    </row>
    <row r="752" spans="1:10">
      <c r="A752" s="1">
        <v>750</v>
      </c>
      <c r="B752" s="1" t="s">
        <v>34</v>
      </c>
      <c r="C752" s="1" t="s">
        <v>34</v>
      </c>
      <c r="E752" s="1">
        <v>750</v>
      </c>
      <c r="F752" s="1">
        <f t="shared" si="34"/>
        <v>0</v>
      </c>
      <c r="G752" s="1">
        <f t="shared" si="34"/>
        <v>2</v>
      </c>
      <c r="H752" s="1">
        <f t="shared" si="34"/>
        <v>0</v>
      </c>
      <c r="I752" s="110">
        <f t="shared" si="35"/>
        <v>2</v>
      </c>
      <c r="J752" s="1">
        <f t="shared" si="36"/>
        <v>4</v>
      </c>
    </row>
    <row r="753" spans="1:10">
      <c r="A753" s="1">
        <v>751</v>
      </c>
      <c r="B753" s="1" t="s">
        <v>202</v>
      </c>
      <c r="C753" s="1" t="s">
        <v>202</v>
      </c>
      <c r="E753" s="1">
        <v>751</v>
      </c>
      <c r="F753" s="1">
        <f t="shared" si="34"/>
        <v>0</v>
      </c>
      <c r="G753" s="1">
        <f t="shared" si="34"/>
        <v>0</v>
      </c>
      <c r="H753" s="1">
        <f t="shared" si="34"/>
        <v>2</v>
      </c>
      <c r="I753" s="110">
        <f t="shared" si="35"/>
        <v>2</v>
      </c>
      <c r="J753" s="1">
        <f t="shared" si="36"/>
        <v>4</v>
      </c>
    </row>
    <row r="754" spans="1:10">
      <c r="A754" s="1">
        <v>752</v>
      </c>
      <c r="B754" s="1" t="s">
        <v>40</v>
      </c>
      <c r="C754" s="1" t="s">
        <v>40</v>
      </c>
      <c r="E754" s="1">
        <v>752</v>
      </c>
      <c r="F754" s="1">
        <f t="shared" si="34"/>
        <v>2</v>
      </c>
      <c r="G754" s="1">
        <f t="shared" si="34"/>
        <v>0</v>
      </c>
      <c r="H754" s="1">
        <f t="shared" si="34"/>
        <v>0</v>
      </c>
      <c r="I754" s="110">
        <f t="shared" si="35"/>
        <v>2</v>
      </c>
      <c r="J754" s="1">
        <f t="shared" si="36"/>
        <v>4</v>
      </c>
    </row>
    <row r="755" spans="1:10">
      <c r="A755" s="1">
        <v>753</v>
      </c>
      <c r="B755" s="1" t="s">
        <v>202</v>
      </c>
      <c r="C755" s="1" t="s">
        <v>202</v>
      </c>
      <c r="E755" s="1">
        <v>753</v>
      </c>
      <c r="F755" s="1">
        <f t="shared" si="34"/>
        <v>0</v>
      </c>
      <c r="G755" s="1">
        <f t="shared" si="34"/>
        <v>0</v>
      </c>
      <c r="H755" s="1">
        <f t="shared" si="34"/>
        <v>2</v>
      </c>
      <c r="I755" s="110">
        <f t="shared" si="35"/>
        <v>2</v>
      </c>
      <c r="J755" s="1">
        <f t="shared" si="36"/>
        <v>4</v>
      </c>
    </row>
    <row r="756" spans="1:10">
      <c r="A756" s="1">
        <v>754</v>
      </c>
      <c r="B756" s="1" t="s">
        <v>202</v>
      </c>
      <c r="C756" s="1" t="s">
        <v>34</v>
      </c>
      <c r="E756" s="1">
        <v>754</v>
      </c>
      <c r="F756" s="1">
        <f t="shared" si="34"/>
        <v>0</v>
      </c>
      <c r="G756" s="1">
        <f t="shared" si="34"/>
        <v>1</v>
      </c>
      <c r="H756" s="1">
        <f t="shared" si="34"/>
        <v>1</v>
      </c>
      <c r="I756" s="110">
        <f t="shared" si="35"/>
        <v>2</v>
      </c>
      <c r="J756" s="1">
        <f t="shared" si="36"/>
        <v>2</v>
      </c>
    </row>
    <row r="757" spans="1:10">
      <c r="A757" s="1">
        <v>755</v>
      </c>
      <c r="B757" s="1" t="s">
        <v>34</v>
      </c>
      <c r="C757" s="1" t="s">
        <v>34</v>
      </c>
      <c r="E757" s="1">
        <v>755</v>
      </c>
      <c r="F757" s="1">
        <f t="shared" si="34"/>
        <v>0</v>
      </c>
      <c r="G757" s="1">
        <f t="shared" si="34"/>
        <v>2</v>
      </c>
      <c r="H757" s="1">
        <f t="shared" si="34"/>
        <v>0</v>
      </c>
      <c r="I757" s="110">
        <f t="shared" si="35"/>
        <v>2</v>
      </c>
      <c r="J757" s="1">
        <f t="shared" si="36"/>
        <v>4</v>
      </c>
    </row>
    <row r="758" spans="1:10">
      <c r="A758" s="1">
        <v>756</v>
      </c>
      <c r="B758" s="1" t="s">
        <v>40</v>
      </c>
      <c r="C758" s="1" t="s">
        <v>40</v>
      </c>
      <c r="E758" s="1">
        <v>756</v>
      </c>
      <c r="F758" s="1">
        <f t="shared" si="34"/>
        <v>2</v>
      </c>
      <c r="G758" s="1">
        <f t="shared" si="34"/>
        <v>0</v>
      </c>
      <c r="H758" s="1">
        <f t="shared" si="34"/>
        <v>0</v>
      </c>
      <c r="I758" s="110">
        <f t="shared" si="35"/>
        <v>2</v>
      </c>
      <c r="J758" s="1">
        <f t="shared" si="36"/>
        <v>4</v>
      </c>
    </row>
    <row r="759" spans="1:10">
      <c r="A759" s="1">
        <v>757</v>
      </c>
      <c r="B759" s="1" t="s">
        <v>34</v>
      </c>
      <c r="C759" s="1" t="s">
        <v>34</v>
      </c>
      <c r="E759" s="1">
        <v>757</v>
      </c>
      <c r="F759" s="1">
        <f t="shared" si="34"/>
        <v>0</v>
      </c>
      <c r="G759" s="1">
        <f t="shared" si="34"/>
        <v>2</v>
      </c>
      <c r="H759" s="1">
        <f t="shared" si="34"/>
        <v>0</v>
      </c>
      <c r="I759" s="110">
        <f t="shared" si="35"/>
        <v>2</v>
      </c>
      <c r="J759" s="1">
        <f t="shared" si="36"/>
        <v>4</v>
      </c>
    </row>
    <row r="760" spans="1:10">
      <c r="A760" s="1">
        <v>758</v>
      </c>
      <c r="B760" s="1" t="s">
        <v>34</v>
      </c>
      <c r="C760" s="1" t="s">
        <v>34</v>
      </c>
      <c r="E760" s="1">
        <v>758</v>
      </c>
      <c r="F760" s="1">
        <f t="shared" si="34"/>
        <v>0</v>
      </c>
      <c r="G760" s="1">
        <f t="shared" si="34"/>
        <v>2</v>
      </c>
      <c r="H760" s="1">
        <f t="shared" si="34"/>
        <v>0</v>
      </c>
      <c r="I760" s="110">
        <f t="shared" si="35"/>
        <v>2</v>
      </c>
      <c r="J760" s="1">
        <f t="shared" si="36"/>
        <v>4</v>
      </c>
    </row>
    <row r="761" spans="1:10">
      <c r="A761" s="1">
        <v>759</v>
      </c>
      <c r="B761" s="1" t="s">
        <v>34</v>
      </c>
      <c r="C761" s="1" t="s">
        <v>34</v>
      </c>
      <c r="E761" s="1">
        <v>759</v>
      </c>
      <c r="F761" s="1">
        <f t="shared" si="34"/>
        <v>0</v>
      </c>
      <c r="G761" s="1">
        <f t="shared" si="34"/>
        <v>2</v>
      </c>
      <c r="H761" s="1">
        <f t="shared" si="34"/>
        <v>0</v>
      </c>
      <c r="I761" s="110">
        <f t="shared" si="35"/>
        <v>2</v>
      </c>
      <c r="J761" s="1">
        <f t="shared" si="36"/>
        <v>4</v>
      </c>
    </row>
    <row r="762" spans="1:10">
      <c r="A762" s="1">
        <v>760</v>
      </c>
      <c r="B762" s="1" t="s">
        <v>202</v>
      </c>
      <c r="C762" s="1" t="s">
        <v>40</v>
      </c>
      <c r="E762" s="1">
        <v>760</v>
      </c>
      <c r="F762" s="1">
        <f t="shared" si="34"/>
        <v>1</v>
      </c>
      <c r="G762" s="1">
        <f t="shared" si="34"/>
        <v>0</v>
      </c>
      <c r="H762" s="1">
        <f t="shared" si="34"/>
        <v>1</v>
      </c>
      <c r="I762" s="110">
        <f t="shared" si="35"/>
        <v>2</v>
      </c>
      <c r="J762" s="1">
        <f t="shared" si="36"/>
        <v>2</v>
      </c>
    </row>
    <row r="763" spans="1:10">
      <c r="A763" s="1">
        <v>761</v>
      </c>
      <c r="B763" s="1" t="s">
        <v>34</v>
      </c>
      <c r="C763" s="1" t="s">
        <v>34</v>
      </c>
      <c r="E763" s="1">
        <v>761</v>
      </c>
      <c r="F763" s="1">
        <f t="shared" si="34"/>
        <v>0</v>
      </c>
      <c r="G763" s="1">
        <f t="shared" si="34"/>
        <v>2</v>
      </c>
      <c r="H763" s="1">
        <f t="shared" si="34"/>
        <v>0</v>
      </c>
      <c r="I763" s="110">
        <f t="shared" si="35"/>
        <v>2</v>
      </c>
      <c r="J763" s="1">
        <f t="shared" si="36"/>
        <v>4</v>
      </c>
    </row>
    <row r="764" spans="1:10">
      <c r="A764" s="1">
        <v>762</v>
      </c>
      <c r="B764" s="1" t="s">
        <v>202</v>
      </c>
      <c r="C764" s="1" t="s">
        <v>202</v>
      </c>
      <c r="E764" s="1">
        <v>762</v>
      </c>
      <c r="F764" s="1">
        <f t="shared" si="34"/>
        <v>0</v>
      </c>
      <c r="G764" s="1">
        <f t="shared" si="34"/>
        <v>0</v>
      </c>
      <c r="H764" s="1">
        <f t="shared" si="34"/>
        <v>2</v>
      </c>
      <c r="I764" s="110">
        <f t="shared" si="35"/>
        <v>2</v>
      </c>
      <c r="J764" s="1">
        <f t="shared" si="36"/>
        <v>4</v>
      </c>
    </row>
    <row r="765" spans="1:10">
      <c r="A765" s="1">
        <v>763</v>
      </c>
      <c r="B765" s="1" t="s">
        <v>202</v>
      </c>
      <c r="C765" s="1" t="s">
        <v>202</v>
      </c>
      <c r="E765" s="1">
        <v>763</v>
      </c>
      <c r="F765" s="1">
        <f t="shared" si="34"/>
        <v>0</v>
      </c>
      <c r="G765" s="1">
        <f t="shared" si="34"/>
        <v>0</v>
      </c>
      <c r="H765" s="1">
        <f t="shared" si="34"/>
        <v>2</v>
      </c>
      <c r="I765" s="110">
        <f t="shared" si="35"/>
        <v>2</v>
      </c>
      <c r="J765" s="1">
        <f t="shared" si="36"/>
        <v>4</v>
      </c>
    </row>
    <row r="766" spans="1:10">
      <c r="A766" s="1">
        <v>764</v>
      </c>
      <c r="B766" s="1" t="s">
        <v>202</v>
      </c>
      <c r="C766" s="1" t="s">
        <v>34</v>
      </c>
      <c r="E766" s="1">
        <v>764</v>
      </c>
      <c r="F766" s="1">
        <f t="shared" si="34"/>
        <v>0</v>
      </c>
      <c r="G766" s="1">
        <f t="shared" si="34"/>
        <v>1</v>
      </c>
      <c r="H766" s="1">
        <f t="shared" si="34"/>
        <v>1</v>
      </c>
      <c r="I766" s="110">
        <f t="shared" si="35"/>
        <v>2</v>
      </c>
      <c r="J766" s="1">
        <f t="shared" si="36"/>
        <v>2</v>
      </c>
    </row>
    <row r="767" spans="1:10">
      <c r="A767" s="1">
        <v>765</v>
      </c>
      <c r="B767" s="1" t="s">
        <v>34</v>
      </c>
      <c r="C767" s="1" t="s">
        <v>34</v>
      </c>
      <c r="E767" s="1">
        <v>765</v>
      </c>
      <c r="F767" s="1">
        <f t="shared" si="34"/>
        <v>0</v>
      </c>
      <c r="G767" s="1">
        <f t="shared" si="34"/>
        <v>2</v>
      </c>
      <c r="H767" s="1">
        <f t="shared" si="34"/>
        <v>0</v>
      </c>
      <c r="I767" s="110">
        <f t="shared" si="35"/>
        <v>2</v>
      </c>
      <c r="J767" s="1">
        <f t="shared" si="36"/>
        <v>4</v>
      </c>
    </row>
    <row r="768" spans="1:10">
      <c r="A768" s="1">
        <v>766</v>
      </c>
      <c r="B768" s="1" t="s">
        <v>34</v>
      </c>
      <c r="C768" s="1" t="s">
        <v>34</v>
      </c>
      <c r="E768" s="1">
        <v>766</v>
      </c>
      <c r="F768" s="1">
        <f t="shared" si="34"/>
        <v>0</v>
      </c>
      <c r="G768" s="1">
        <f t="shared" si="34"/>
        <v>2</v>
      </c>
      <c r="H768" s="1">
        <f t="shared" si="34"/>
        <v>0</v>
      </c>
      <c r="I768" s="110">
        <f t="shared" si="35"/>
        <v>2</v>
      </c>
      <c r="J768" s="1">
        <f t="shared" si="36"/>
        <v>4</v>
      </c>
    </row>
    <row r="769" spans="1:10">
      <c r="A769" s="1">
        <v>767</v>
      </c>
      <c r="B769" s="1" t="s">
        <v>40</v>
      </c>
      <c r="C769" s="1" t="s">
        <v>40</v>
      </c>
      <c r="E769" s="1">
        <v>767</v>
      </c>
      <c r="F769" s="1">
        <f t="shared" si="34"/>
        <v>2</v>
      </c>
      <c r="G769" s="1">
        <f t="shared" si="34"/>
        <v>0</v>
      </c>
      <c r="H769" s="1">
        <f t="shared" si="34"/>
        <v>0</v>
      </c>
      <c r="I769" s="110">
        <f t="shared" si="35"/>
        <v>2</v>
      </c>
      <c r="J769" s="1">
        <f t="shared" si="36"/>
        <v>4</v>
      </c>
    </row>
    <row r="770" spans="1:10">
      <c r="A770" s="1">
        <v>768</v>
      </c>
      <c r="B770" s="1" t="s">
        <v>34</v>
      </c>
      <c r="C770" s="1" t="s">
        <v>34</v>
      </c>
      <c r="E770" s="1">
        <v>768</v>
      </c>
      <c r="F770" s="1">
        <f t="shared" si="34"/>
        <v>0</v>
      </c>
      <c r="G770" s="1">
        <f t="shared" si="34"/>
        <v>2</v>
      </c>
      <c r="H770" s="1">
        <f t="shared" si="34"/>
        <v>0</v>
      </c>
      <c r="I770" s="110">
        <f t="shared" si="35"/>
        <v>2</v>
      </c>
      <c r="J770" s="1">
        <f t="shared" si="36"/>
        <v>4</v>
      </c>
    </row>
    <row r="771" spans="1:10">
      <c r="A771" s="1">
        <v>769</v>
      </c>
      <c r="B771" s="1" t="s">
        <v>34</v>
      </c>
      <c r="C771" s="1" t="s">
        <v>34</v>
      </c>
      <c r="E771" s="1">
        <v>769</v>
      </c>
      <c r="F771" s="1">
        <f t="shared" si="34"/>
        <v>0</v>
      </c>
      <c r="G771" s="1">
        <f t="shared" si="34"/>
        <v>2</v>
      </c>
      <c r="H771" s="1">
        <f t="shared" si="34"/>
        <v>0</v>
      </c>
      <c r="I771" s="110">
        <f t="shared" si="35"/>
        <v>2</v>
      </c>
      <c r="J771" s="1">
        <f t="shared" si="36"/>
        <v>4</v>
      </c>
    </row>
    <row r="772" spans="1:10">
      <c r="A772" s="1">
        <v>770</v>
      </c>
      <c r="B772" s="1" t="s">
        <v>34</v>
      </c>
      <c r="C772" s="1" t="s">
        <v>34</v>
      </c>
      <c r="E772" s="1">
        <v>770</v>
      </c>
      <c r="F772" s="1">
        <f t="shared" ref="F772:H835" si="37">COUNTIF($B772:$C772,F$2)</f>
        <v>0</v>
      </c>
      <c r="G772" s="1">
        <f t="shared" si="37"/>
        <v>2</v>
      </c>
      <c r="H772" s="1">
        <f t="shared" si="37"/>
        <v>0</v>
      </c>
      <c r="I772" s="110">
        <f t="shared" ref="I772:I835" si="38">SUM(F772:H772)</f>
        <v>2</v>
      </c>
      <c r="J772" s="1">
        <f t="shared" ref="J772:J835" si="39">F772^2+G772^2+H772^2</f>
        <v>4</v>
      </c>
    </row>
    <row r="773" spans="1:10">
      <c r="A773" s="1">
        <v>771</v>
      </c>
      <c r="B773" s="1" t="s">
        <v>202</v>
      </c>
      <c r="C773" s="1" t="s">
        <v>34</v>
      </c>
      <c r="E773" s="1">
        <v>771</v>
      </c>
      <c r="F773" s="1">
        <f t="shared" si="37"/>
        <v>0</v>
      </c>
      <c r="G773" s="1">
        <f t="shared" si="37"/>
        <v>1</v>
      </c>
      <c r="H773" s="1">
        <f t="shared" si="37"/>
        <v>1</v>
      </c>
      <c r="I773" s="110">
        <f t="shared" si="38"/>
        <v>2</v>
      </c>
      <c r="J773" s="1">
        <f t="shared" si="39"/>
        <v>2</v>
      </c>
    </row>
    <row r="774" spans="1:10">
      <c r="A774" s="1">
        <v>772</v>
      </c>
      <c r="B774" s="1" t="s">
        <v>40</v>
      </c>
      <c r="C774" s="1" t="s">
        <v>40</v>
      </c>
      <c r="E774" s="1">
        <v>772</v>
      </c>
      <c r="F774" s="1">
        <f t="shared" si="37"/>
        <v>2</v>
      </c>
      <c r="G774" s="1">
        <f t="shared" si="37"/>
        <v>0</v>
      </c>
      <c r="H774" s="1">
        <f t="shared" si="37"/>
        <v>0</v>
      </c>
      <c r="I774" s="110">
        <f t="shared" si="38"/>
        <v>2</v>
      </c>
      <c r="J774" s="1">
        <f t="shared" si="39"/>
        <v>4</v>
      </c>
    </row>
    <row r="775" spans="1:10">
      <c r="A775" s="1">
        <v>773</v>
      </c>
      <c r="B775" s="1" t="s">
        <v>34</v>
      </c>
      <c r="C775" s="1" t="s">
        <v>34</v>
      </c>
      <c r="E775" s="1">
        <v>773</v>
      </c>
      <c r="F775" s="1">
        <f t="shared" si="37"/>
        <v>0</v>
      </c>
      <c r="G775" s="1">
        <f t="shared" si="37"/>
        <v>2</v>
      </c>
      <c r="H775" s="1">
        <f t="shared" si="37"/>
        <v>0</v>
      </c>
      <c r="I775" s="110">
        <f t="shared" si="38"/>
        <v>2</v>
      </c>
      <c r="J775" s="1">
        <f t="shared" si="39"/>
        <v>4</v>
      </c>
    </row>
    <row r="776" spans="1:10">
      <c r="A776" s="1">
        <v>774</v>
      </c>
      <c r="B776" s="1" t="s">
        <v>34</v>
      </c>
      <c r="C776" s="1" t="s">
        <v>34</v>
      </c>
      <c r="E776" s="1">
        <v>774</v>
      </c>
      <c r="F776" s="1">
        <f t="shared" si="37"/>
        <v>0</v>
      </c>
      <c r="G776" s="1">
        <f t="shared" si="37"/>
        <v>2</v>
      </c>
      <c r="H776" s="1">
        <f t="shared" si="37"/>
        <v>0</v>
      </c>
      <c r="I776" s="110">
        <f t="shared" si="38"/>
        <v>2</v>
      </c>
      <c r="J776" s="1">
        <f t="shared" si="39"/>
        <v>4</v>
      </c>
    </row>
    <row r="777" spans="1:10">
      <c r="A777" s="1">
        <v>775</v>
      </c>
      <c r="B777" s="1" t="s">
        <v>34</v>
      </c>
      <c r="C777" s="1" t="s">
        <v>34</v>
      </c>
      <c r="E777" s="1">
        <v>775</v>
      </c>
      <c r="F777" s="1">
        <f t="shared" si="37"/>
        <v>0</v>
      </c>
      <c r="G777" s="1">
        <f t="shared" si="37"/>
        <v>2</v>
      </c>
      <c r="H777" s="1">
        <f t="shared" si="37"/>
        <v>0</v>
      </c>
      <c r="I777" s="110">
        <f t="shared" si="38"/>
        <v>2</v>
      </c>
      <c r="J777" s="1">
        <f t="shared" si="39"/>
        <v>4</v>
      </c>
    </row>
    <row r="778" spans="1:10">
      <c r="A778" s="1">
        <v>776</v>
      </c>
      <c r="B778" s="1" t="s">
        <v>40</v>
      </c>
      <c r="C778" s="1" t="s">
        <v>40</v>
      </c>
      <c r="E778" s="1">
        <v>776</v>
      </c>
      <c r="F778" s="1">
        <f t="shared" si="37"/>
        <v>2</v>
      </c>
      <c r="G778" s="1">
        <f t="shared" si="37"/>
        <v>0</v>
      </c>
      <c r="H778" s="1">
        <f t="shared" si="37"/>
        <v>0</v>
      </c>
      <c r="I778" s="110">
        <f t="shared" si="38"/>
        <v>2</v>
      </c>
      <c r="J778" s="1">
        <f t="shared" si="39"/>
        <v>4</v>
      </c>
    </row>
    <row r="779" spans="1:10">
      <c r="A779" s="1">
        <v>777</v>
      </c>
      <c r="B779" s="1" t="s">
        <v>34</v>
      </c>
      <c r="C779" s="1" t="s">
        <v>34</v>
      </c>
      <c r="E779" s="1">
        <v>777</v>
      </c>
      <c r="F779" s="1">
        <f t="shared" si="37"/>
        <v>0</v>
      </c>
      <c r="G779" s="1">
        <f t="shared" si="37"/>
        <v>2</v>
      </c>
      <c r="H779" s="1">
        <f t="shared" si="37"/>
        <v>0</v>
      </c>
      <c r="I779" s="110">
        <f t="shared" si="38"/>
        <v>2</v>
      </c>
      <c r="J779" s="1">
        <f t="shared" si="39"/>
        <v>4</v>
      </c>
    </row>
    <row r="780" spans="1:10">
      <c r="A780" s="1">
        <v>778</v>
      </c>
      <c r="B780" s="1" t="s">
        <v>202</v>
      </c>
      <c r="C780" s="1" t="s">
        <v>34</v>
      </c>
      <c r="E780" s="1">
        <v>778</v>
      </c>
      <c r="F780" s="1">
        <f t="shared" si="37"/>
        <v>0</v>
      </c>
      <c r="G780" s="1">
        <f t="shared" si="37"/>
        <v>1</v>
      </c>
      <c r="H780" s="1">
        <f t="shared" si="37"/>
        <v>1</v>
      </c>
      <c r="I780" s="110">
        <f t="shared" si="38"/>
        <v>2</v>
      </c>
      <c r="J780" s="1">
        <f t="shared" si="39"/>
        <v>2</v>
      </c>
    </row>
    <row r="781" spans="1:10">
      <c r="A781" s="1">
        <v>779</v>
      </c>
      <c r="B781" s="1" t="s">
        <v>34</v>
      </c>
      <c r="C781" s="1" t="s">
        <v>34</v>
      </c>
      <c r="E781" s="1">
        <v>779</v>
      </c>
      <c r="F781" s="1">
        <f t="shared" si="37"/>
        <v>0</v>
      </c>
      <c r="G781" s="1">
        <f t="shared" si="37"/>
        <v>2</v>
      </c>
      <c r="H781" s="1">
        <f t="shared" si="37"/>
        <v>0</v>
      </c>
      <c r="I781" s="110">
        <f t="shared" si="38"/>
        <v>2</v>
      </c>
      <c r="J781" s="1">
        <f t="shared" si="39"/>
        <v>4</v>
      </c>
    </row>
    <row r="782" spans="1:10">
      <c r="A782" s="1">
        <v>780</v>
      </c>
      <c r="B782" s="1" t="s">
        <v>202</v>
      </c>
      <c r="C782" s="1" t="s">
        <v>202</v>
      </c>
      <c r="E782" s="1">
        <v>780</v>
      </c>
      <c r="F782" s="1">
        <f t="shared" si="37"/>
        <v>0</v>
      </c>
      <c r="G782" s="1">
        <f t="shared" si="37"/>
        <v>0</v>
      </c>
      <c r="H782" s="1">
        <f t="shared" si="37"/>
        <v>2</v>
      </c>
      <c r="I782" s="110">
        <f t="shared" si="38"/>
        <v>2</v>
      </c>
      <c r="J782" s="1">
        <f t="shared" si="39"/>
        <v>4</v>
      </c>
    </row>
    <row r="783" spans="1:10">
      <c r="A783" s="1">
        <v>781</v>
      </c>
      <c r="B783" s="1" t="s">
        <v>34</v>
      </c>
      <c r="C783" s="1" t="s">
        <v>34</v>
      </c>
      <c r="E783" s="1">
        <v>781</v>
      </c>
      <c r="F783" s="1">
        <f t="shared" si="37"/>
        <v>0</v>
      </c>
      <c r="G783" s="1">
        <f t="shared" si="37"/>
        <v>2</v>
      </c>
      <c r="H783" s="1">
        <f t="shared" si="37"/>
        <v>0</v>
      </c>
      <c r="I783" s="110">
        <f t="shared" si="38"/>
        <v>2</v>
      </c>
      <c r="J783" s="1">
        <f t="shared" si="39"/>
        <v>4</v>
      </c>
    </row>
    <row r="784" spans="1:10">
      <c r="A784" s="1">
        <v>782</v>
      </c>
      <c r="B784" s="1" t="s">
        <v>34</v>
      </c>
      <c r="C784" s="1" t="s">
        <v>34</v>
      </c>
      <c r="E784" s="1">
        <v>782</v>
      </c>
      <c r="F784" s="1">
        <f t="shared" si="37"/>
        <v>0</v>
      </c>
      <c r="G784" s="1">
        <f t="shared" si="37"/>
        <v>2</v>
      </c>
      <c r="H784" s="1">
        <f t="shared" si="37"/>
        <v>0</v>
      </c>
      <c r="I784" s="110">
        <f t="shared" si="38"/>
        <v>2</v>
      </c>
      <c r="J784" s="1">
        <f t="shared" si="39"/>
        <v>4</v>
      </c>
    </row>
    <row r="785" spans="1:10">
      <c r="A785" s="1">
        <v>783</v>
      </c>
      <c r="B785" s="1" t="s">
        <v>202</v>
      </c>
      <c r="C785" s="1" t="s">
        <v>34</v>
      </c>
      <c r="E785" s="1">
        <v>783</v>
      </c>
      <c r="F785" s="1">
        <f t="shared" si="37"/>
        <v>0</v>
      </c>
      <c r="G785" s="1">
        <f t="shared" si="37"/>
        <v>1</v>
      </c>
      <c r="H785" s="1">
        <f t="shared" si="37"/>
        <v>1</v>
      </c>
      <c r="I785" s="110">
        <f t="shared" si="38"/>
        <v>2</v>
      </c>
      <c r="J785" s="1">
        <f t="shared" si="39"/>
        <v>2</v>
      </c>
    </row>
    <row r="786" spans="1:10">
      <c r="A786" s="1">
        <v>784</v>
      </c>
      <c r="B786" s="1" t="s">
        <v>40</v>
      </c>
      <c r="C786" s="1" t="s">
        <v>40</v>
      </c>
      <c r="E786" s="1">
        <v>784</v>
      </c>
      <c r="F786" s="1">
        <f t="shared" si="37"/>
        <v>2</v>
      </c>
      <c r="G786" s="1">
        <f t="shared" si="37"/>
        <v>0</v>
      </c>
      <c r="H786" s="1">
        <f t="shared" si="37"/>
        <v>0</v>
      </c>
      <c r="I786" s="110">
        <f t="shared" si="38"/>
        <v>2</v>
      </c>
      <c r="J786" s="1">
        <f t="shared" si="39"/>
        <v>4</v>
      </c>
    </row>
    <row r="787" spans="1:10">
      <c r="A787" s="1">
        <v>785</v>
      </c>
      <c r="B787" s="1" t="s">
        <v>34</v>
      </c>
      <c r="C787" s="1" t="s">
        <v>34</v>
      </c>
      <c r="E787" s="1">
        <v>785</v>
      </c>
      <c r="F787" s="1">
        <f t="shared" si="37"/>
        <v>0</v>
      </c>
      <c r="G787" s="1">
        <f t="shared" si="37"/>
        <v>2</v>
      </c>
      <c r="H787" s="1">
        <f t="shared" si="37"/>
        <v>0</v>
      </c>
      <c r="I787" s="110">
        <f t="shared" si="38"/>
        <v>2</v>
      </c>
      <c r="J787" s="1">
        <f t="shared" si="39"/>
        <v>4</v>
      </c>
    </row>
    <row r="788" spans="1:10">
      <c r="A788" s="1">
        <v>786</v>
      </c>
      <c r="B788" s="1" t="s">
        <v>34</v>
      </c>
      <c r="C788" s="1" t="s">
        <v>34</v>
      </c>
      <c r="E788" s="1">
        <v>786</v>
      </c>
      <c r="F788" s="1">
        <f t="shared" si="37"/>
        <v>0</v>
      </c>
      <c r="G788" s="1">
        <f t="shared" si="37"/>
        <v>2</v>
      </c>
      <c r="H788" s="1">
        <f t="shared" si="37"/>
        <v>0</v>
      </c>
      <c r="I788" s="110">
        <f t="shared" si="38"/>
        <v>2</v>
      </c>
      <c r="J788" s="1">
        <f t="shared" si="39"/>
        <v>4</v>
      </c>
    </row>
    <row r="789" spans="1:10">
      <c r="A789" s="1">
        <v>787</v>
      </c>
      <c r="B789" s="1" t="s">
        <v>34</v>
      </c>
      <c r="C789" s="1" t="s">
        <v>34</v>
      </c>
      <c r="E789" s="1">
        <v>787</v>
      </c>
      <c r="F789" s="1">
        <f t="shared" si="37"/>
        <v>0</v>
      </c>
      <c r="G789" s="1">
        <f t="shared" si="37"/>
        <v>2</v>
      </c>
      <c r="H789" s="1">
        <f t="shared" si="37"/>
        <v>0</v>
      </c>
      <c r="I789" s="110">
        <f t="shared" si="38"/>
        <v>2</v>
      </c>
      <c r="J789" s="1">
        <f t="shared" si="39"/>
        <v>4</v>
      </c>
    </row>
    <row r="790" spans="1:10">
      <c r="A790" s="1">
        <v>788</v>
      </c>
      <c r="B790" s="1" t="s">
        <v>34</v>
      </c>
      <c r="C790" s="1" t="s">
        <v>34</v>
      </c>
      <c r="E790" s="1">
        <v>788</v>
      </c>
      <c r="F790" s="1">
        <f t="shared" si="37"/>
        <v>0</v>
      </c>
      <c r="G790" s="1">
        <f t="shared" si="37"/>
        <v>2</v>
      </c>
      <c r="H790" s="1">
        <f t="shared" si="37"/>
        <v>0</v>
      </c>
      <c r="I790" s="110">
        <f t="shared" si="38"/>
        <v>2</v>
      </c>
      <c r="J790" s="1">
        <f t="shared" si="39"/>
        <v>4</v>
      </c>
    </row>
    <row r="791" spans="1:10">
      <c r="A791" s="1">
        <v>789</v>
      </c>
      <c r="B791" s="1" t="s">
        <v>40</v>
      </c>
      <c r="C791" s="1" t="s">
        <v>40</v>
      </c>
      <c r="E791" s="1">
        <v>789</v>
      </c>
      <c r="F791" s="1">
        <f t="shared" si="37"/>
        <v>2</v>
      </c>
      <c r="G791" s="1">
        <f t="shared" si="37"/>
        <v>0</v>
      </c>
      <c r="H791" s="1">
        <f t="shared" si="37"/>
        <v>0</v>
      </c>
      <c r="I791" s="110">
        <f t="shared" si="38"/>
        <v>2</v>
      </c>
      <c r="J791" s="1">
        <f t="shared" si="39"/>
        <v>4</v>
      </c>
    </row>
    <row r="792" spans="1:10">
      <c r="A792" s="1">
        <v>790</v>
      </c>
      <c r="B792" s="1" t="s">
        <v>40</v>
      </c>
      <c r="C792" s="1" t="s">
        <v>40</v>
      </c>
      <c r="E792" s="1">
        <v>790</v>
      </c>
      <c r="F792" s="1">
        <f t="shared" si="37"/>
        <v>2</v>
      </c>
      <c r="G792" s="1">
        <f t="shared" si="37"/>
        <v>0</v>
      </c>
      <c r="H792" s="1">
        <f t="shared" si="37"/>
        <v>0</v>
      </c>
      <c r="I792" s="110">
        <f t="shared" si="38"/>
        <v>2</v>
      </c>
      <c r="J792" s="1">
        <f t="shared" si="39"/>
        <v>4</v>
      </c>
    </row>
    <row r="793" spans="1:10">
      <c r="A793" s="1">
        <v>791</v>
      </c>
      <c r="B793" s="1" t="s">
        <v>202</v>
      </c>
      <c r="C793" s="1" t="s">
        <v>202</v>
      </c>
      <c r="E793" s="1">
        <v>791</v>
      </c>
      <c r="F793" s="1">
        <f t="shared" si="37"/>
        <v>0</v>
      </c>
      <c r="G793" s="1">
        <f t="shared" si="37"/>
        <v>0</v>
      </c>
      <c r="H793" s="1">
        <f t="shared" si="37"/>
        <v>2</v>
      </c>
      <c r="I793" s="110">
        <f t="shared" si="38"/>
        <v>2</v>
      </c>
      <c r="J793" s="1">
        <f t="shared" si="39"/>
        <v>4</v>
      </c>
    </row>
    <row r="794" spans="1:10">
      <c r="A794" s="1">
        <v>792</v>
      </c>
      <c r="B794" s="1" t="s">
        <v>34</v>
      </c>
      <c r="C794" s="1" t="s">
        <v>34</v>
      </c>
      <c r="E794" s="1">
        <v>792</v>
      </c>
      <c r="F794" s="1">
        <f t="shared" si="37"/>
        <v>0</v>
      </c>
      <c r="G794" s="1">
        <f t="shared" si="37"/>
        <v>2</v>
      </c>
      <c r="H794" s="1">
        <f t="shared" si="37"/>
        <v>0</v>
      </c>
      <c r="I794" s="110">
        <f t="shared" si="38"/>
        <v>2</v>
      </c>
      <c r="J794" s="1">
        <f t="shared" si="39"/>
        <v>4</v>
      </c>
    </row>
    <row r="795" spans="1:10">
      <c r="A795" s="1">
        <v>793</v>
      </c>
      <c r="B795" s="1" t="s">
        <v>34</v>
      </c>
      <c r="C795" s="1" t="s">
        <v>34</v>
      </c>
      <c r="E795" s="1">
        <v>793</v>
      </c>
      <c r="F795" s="1">
        <f t="shared" si="37"/>
        <v>0</v>
      </c>
      <c r="G795" s="1">
        <f t="shared" si="37"/>
        <v>2</v>
      </c>
      <c r="H795" s="1">
        <f t="shared" si="37"/>
        <v>0</v>
      </c>
      <c r="I795" s="110">
        <f t="shared" si="38"/>
        <v>2</v>
      </c>
      <c r="J795" s="1">
        <f t="shared" si="39"/>
        <v>4</v>
      </c>
    </row>
    <row r="796" spans="1:10">
      <c r="A796" s="1">
        <v>794</v>
      </c>
      <c r="B796" s="1" t="s">
        <v>202</v>
      </c>
      <c r="C796" s="1" t="s">
        <v>202</v>
      </c>
      <c r="E796" s="1">
        <v>794</v>
      </c>
      <c r="F796" s="1">
        <f t="shared" si="37"/>
        <v>0</v>
      </c>
      <c r="G796" s="1">
        <f t="shared" si="37"/>
        <v>0</v>
      </c>
      <c r="H796" s="1">
        <f t="shared" si="37"/>
        <v>2</v>
      </c>
      <c r="I796" s="110">
        <f t="shared" si="38"/>
        <v>2</v>
      </c>
      <c r="J796" s="1">
        <f t="shared" si="39"/>
        <v>4</v>
      </c>
    </row>
    <row r="797" spans="1:10">
      <c r="A797" s="1">
        <v>795</v>
      </c>
      <c r="B797" s="1" t="s">
        <v>202</v>
      </c>
      <c r="C797" s="1" t="s">
        <v>34</v>
      </c>
      <c r="E797" s="1">
        <v>795</v>
      </c>
      <c r="F797" s="1">
        <f t="shared" si="37"/>
        <v>0</v>
      </c>
      <c r="G797" s="1">
        <f t="shared" si="37"/>
        <v>1</v>
      </c>
      <c r="H797" s="1">
        <f t="shared" si="37"/>
        <v>1</v>
      </c>
      <c r="I797" s="110">
        <f t="shared" si="38"/>
        <v>2</v>
      </c>
      <c r="J797" s="1">
        <f t="shared" si="39"/>
        <v>2</v>
      </c>
    </row>
    <row r="798" spans="1:10">
      <c r="A798" s="1">
        <v>796</v>
      </c>
      <c r="B798" s="1" t="s">
        <v>34</v>
      </c>
      <c r="C798" s="1" t="s">
        <v>34</v>
      </c>
      <c r="E798" s="1">
        <v>796</v>
      </c>
      <c r="F798" s="1">
        <f t="shared" si="37"/>
        <v>0</v>
      </c>
      <c r="G798" s="1">
        <f t="shared" si="37"/>
        <v>2</v>
      </c>
      <c r="H798" s="1">
        <f t="shared" si="37"/>
        <v>0</v>
      </c>
      <c r="I798" s="110">
        <f t="shared" si="38"/>
        <v>2</v>
      </c>
      <c r="J798" s="1">
        <f t="shared" si="39"/>
        <v>4</v>
      </c>
    </row>
    <row r="799" spans="1:10">
      <c r="A799" s="1">
        <v>797</v>
      </c>
      <c r="B799" s="1" t="s">
        <v>34</v>
      </c>
      <c r="C799" s="1" t="s">
        <v>34</v>
      </c>
      <c r="E799" s="1">
        <v>797</v>
      </c>
      <c r="F799" s="1">
        <f t="shared" si="37"/>
        <v>0</v>
      </c>
      <c r="G799" s="1">
        <f t="shared" si="37"/>
        <v>2</v>
      </c>
      <c r="H799" s="1">
        <f t="shared" si="37"/>
        <v>0</v>
      </c>
      <c r="I799" s="110">
        <f t="shared" si="38"/>
        <v>2</v>
      </c>
      <c r="J799" s="1">
        <f t="shared" si="39"/>
        <v>4</v>
      </c>
    </row>
    <row r="800" spans="1:10">
      <c r="A800" s="1">
        <v>798</v>
      </c>
      <c r="B800" s="1" t="s">
        <v>34</v>
      </c>
      <c r="C800" s="1" t="s">
        <v>34</v>
      </c>
      <c r="E800" s="1">
        <v>798</v>
      </c>
      <c r="F800" s="1">
        <f t="shared" si="37"/>
        <v>0</v>
      </c>
      <c r="G800" s="1">
        <f t="shared" si="37"/>
        <v>2</v>
      </c>
      <c r="H800" s="1">
        <f t="shared" si="37"/>
        <v>0</v>
      </c>
      <c r="I800" s="110">
        <f t="shared" si="38"/>
        <v>2</v>
      </c>
      <c r="J800" s="1">
        <f t="shared" si="39"/>
        <v>4</v>
      </c>
    </row>
    <row r="801" spans="1:10">
      <c r="A801" s="1">
        <v>799</v>
      </c>
      <c r="B801" s="1" t="s">
        <v>34</v>
      </c>
      <c r="C801" s="1" t="s">
        <v>34</v>
      </c>
      <c r="E801" s="1">
        <v>799</v>
      </c>
      <c r="F801" s="1">
        <f t="shared" si="37"/>
        <v>0</v>
      </c>
      <c r="G801" s="1">
        <f t="shared" si="37"/>
        <v>2</v>
      </c>
      <c r="H801" s="1">
        <f t="shared" si="37"/>
        <v>0</v>
      </c>
      <c r="I801" s="110">
        <f t="shared" si="38"/>
        <v>2</v>
      </c>
      <c r="J801" s="1">
        <f t="shared" si="39"/>
        <v>4</v>
      </c>
    </row>
    <row r="802" spans="1:10">
      <c r="A802" s="1">
        <v>800</v>
      </c>
      <c r="B802" s="1" t="s">
        <v>34</v>
      </c>
      <c r="C802" s="1" t="s">
        <v>34</v>
      </c>
      <c r="E802" s="1">
        <v>800</v>
      </c>
      <c r="F802" s="1">
        <f t="shared" si="37"/>
        <v>0</v>
      </c>
      <c r="G802" s="1">
        <f t="shared" si="37"/>
        <v>2</v>
      </c>
      <c r="H802" s="1">
        <f t="shared" si="37"/>
        <v>0</v>
      </c>
      <c r="I802" s="110">
        <f t="shared" si="38"/>
        <v>2</v>
      </c>
      <c r="J802" s="1">
        <f t="shared" si="39"/>
        <v>4</v>
      </c>
    </row>
    <row r="803" spans="1:10">
      <c r="A803" s="1">
        <v>801</v>
      </c>
      <c r="B803" s="1" t="s">
        <v>202</v>
      </c>
      <c r="C803" s="1" t="s">
        <v>202</v>
      </c>
      <c r="E803" s="1">
        <v>801</v>
      </c>
      <c r="F803" s="1">
        <f t="shared" si="37"/>
        <v>0</v>
      </c>
      <c r="G803" s="1">
        <f t="shared" si="37"/>
        <v>0</v>
      </c>
      <c r="H803" s="1">
        <f t="shared" si="37"/>
        <v>2</v>
      </c>
      <c r="I803" s="110">
        <f t="shared" si="38"/>
        <v>2</v>
      </c>
      <c r="J803" s="1">
        <f t="shared" si="39"/>
        <v>4</v>
      </c>
    </row>
    <row r="804" spans="1:10">
      <c r="A804" s="1">
        <v>802</v>
      </c>
      <c r="B804" s="1" t="s">
        <v>202</v>
      </c>
      <c r="C804" s="1" t="s">
        <v>34</v>
      </c>
      <c r="E804" s="1">
        <v>802</v>
      </c>
      <c r="F804" s="1">
        <f t="shared" si="37"/>
        <v>0</v>
      </c>
      <c r="G804" s="1">
        <f t="shared" si="37"/>
        <v>1</v>
      </c>
      <c r="H804" s="1">
        <f t="shared" si="37"/>
        <v>1</v>
      </c>
      <c r="I804" s="110">
        <f t="shared" si="38"/>
        <v>2</v>
      </c>
      <c r="J804" s="1">
        <f t="shared" si="39"/>
        <v>2</v>
      </c>
    </row>
    <row r="805" spans="1:10">
      <c r="A805" s="1">
        <v>803</v>
      </c>
      <c r="B805" s="1" t="s">
        <v>202</v>
      </c>
      <c r="C805" s="1" t="s">
        <v>202</v>
      </c>
      <c r="E805" s="1">
        <v>803</v>
      </c>
      <c r="F805" s="1">
        <f t="shared" si="37"/>
        <v>0</v>
      </c>
      <c r="G805" s="1">
        <f t="shared" si="37"/>
        <v>0</v>
      </c>
      <c r="H805" s="1">
        <f t="shared" si="37"/>
        <v>2</v>
      </c>
      <c r="I805" s="110">
        <f t="shared" si="38"/>
        <v>2</v>
      </c>
      <c r="J805" s="1">
        <f t="shared" si="39"/>
        <v>4</v>
      </c>
    </row>
    <row r="806" spans="1:10">
      <c r="A806" s="1">
        <v>804</v>
      </c>
      <c r="B806" s="1" t="s">
        <v>34</v>
      </c>
      <c r="C806" s="1" t="s">
        <v>34</v>
      </c>
      <c r="E806" s="1">
        <v>804</v>
      </c>
      <c r="F806" s="1">
        <f t="shared" si="37"/>
        <v>0</v>
      </c>
      <c r="G806" s="1">
        <f t="shared" si="37"/>
        <v>2</v>
      </c>
      <c r="H806" s="1">
        <f t="shared" si="37"/>
        <v>0</v>
      </c>
      <c r="I806" s="110">
        <f t="shared" si="38"/>
        <v>2</v>
      </c>
      <c r="J806" s="1">
        <f t="shared" si="39"/>
        <v>4</v>
      </c>
    </row>
    <row r="807" spans="1:10">
      <c r="A807" s="1">
        <v>805</v>
      </c>
      <c r="B807" s="1" t="s">
        <v>202</v>
      </c>
      <c r="C807" s="1" t="s">
        <v>202</v>
      </c>
      <c r="E807" s="1">
        <v>805</v>
      </c>
      <c r="F807" s="1">
        <f t="shared" si="37"/>
        <v>0</v>
      </c>
      <c r="G807" s="1">
        <f t="shared" si="37"/>
        <v>0</v>
      </c>
      <c r="H807" s="1">
        <f t="shared" si="37"/>
        <v>2</v>
      </c>
      <c r="I807" s="110">
        <f t="shared" si="38"/>
        <v>2</v>
      </c>
      <c r="J807" s="1">
        <f t="shared" si="39"/>
        <v>4</v>
      </c>
    </row>
    <row r="808" spans="1:10">
      <c r="A808" s="1">
        <v>806</v>
      </c>
      <c r="B808" s="1" t="s">
        <v>40</v>
      </c>
      <c r="C808" s="1" t="s">
        <v>40</v>
      </c>
      <c r="E808" s="1">
        <v>806</v>
      </c>
      <c r="F808" s="1">
        <f t="shared" si="37"/>
        <v>2</v>
      </c>
      <c r="G808" s="1">
        <f t="shared" si="37"/>
        <v>0</v>
      </c>
      <c r="H808" s="1">
        <f t="shared" si="37"/>
        <v>0</v>
      </c>
      <c r="I808" s="110">
        <f t="shared" si="38"/>
        <v>2</v>
      </c>
      <c r="J808" s="1">
        <f t="shared" si="39"/>
        <v>4</v>
      </c>
    </row>
    <row r="809" spans="1:10">
      <c r="A809" s="1">
        <v>807</v>
      </c>
      <c r="B809" s="1" t="s">
        <v>34</v>
      </c>
      <c r="C809" s="1" t="s">
        <v>34</v>
      </c>
      <c r="E809" s="1">
        <v>807</v>
      </c>
      <c r="F809" s="1">
        <f t="shared" si="37"/>
        <v>0</v>
      </c>
      <c r="G809" s="1">
        <f t="shared" si="37"/>
        <v>2</v>
      </c>
      <c r="H809" s="1">
        <f t="shared" si="37"/>
        <v>0</v>
      </c>
      <c r="I809" s="110">
        <f t="shared" si="38"/>
        <v>2</v>
      </c>
      <c r="J809" s="1">
        <f t="shared" si="39"/>
        <v>4</v>
      </c>
    </row>
    <row r="810" spans="1:10">
      <c r="A810" s="1">
        <v>808</v>
      </c>
      <c r="B810" s="1" t="s">
        <v>34</v>
      </c>
      <c r="C810" s="1" t="s">
        <v>34</v>
      </c>
      <c r="E810" s="1">
        <v>808</v>
      </c>
      <c r="F810" s="1">
        <f t="shared" si="37"/>
        <v>0</v>
      </c>
      <c r="G810" s="1">
        <f t="shared" si="37"/>
        <v>2</v>
      </c>
      <c r="H810" s="1">
        <f t="shared" si="37"/>
        <v>0</v>
      </c>
      <c r="I810" s="110">
        <f t="shared" si="38"/>
        <v>2</v>
      </c>
      <c r="J810" s="1">
        <f t="shared" si="39"/>
        <v>4</v>
      </c>
    </row>
    <row r="811" spans="1:10">
      <c r="A811" s="1">
        <v>809</v>
      </c>
      <c r="B811" s="1" t="s">
        <v>40</v>
      </c>
      <c r="C811" s="1" t="s">
        <v>40</v>
      </c>
      <c r="E811" s="1">
        <v>809</v>
      </c>
      <c r="F811" s="1">
        <f t="shared" si="37"/>
        <v>2</v>
      </c>
      <c r="G811" s="1">
        <f t="shared" si="37"/>
        <v>0</v>
      </c>
      <c r="H811" s="1">
        <f t="shared" si="37"/>
        <v>0</v>
      </c>
      <c r="I811" s="110">
        <f t="shared" si="38"/>
        <v>2</v>
      </c>
      <c r="J811" s="1">
        <f t="shared" si="39"/>
        <v>4</v>
      </c>
    </row>
    <row r="812" spans="1:10">
      <c r="A812" s="1">
        <v>810</v>
      </c>
      <c r="B812" s="1" t="s">
        <v>40</v>
      </c>
      <c r="C812" s="1" t="s">
        <v>40</v>
      </c>
      <c r="E812" s="1">
        <v>810</v>
      </c>
      <c r="F812" s="1">
        <f t="shared" si="37"/>
        <v>2</v>
      </c>
      <c r="G812" s="1">
        <f t="shared" si="37"/>
        <v>0</v>
      </c>
      <c r="H812" s="1">
        <f t="shared" si="37"/>
        <v>0</v>
      </c>
      <c r="I812" s="110">
        <f t="shared" si="38"/>
        <v>2</v>
      </c>
      <c r="J812" s="1">
        <f t="shared" si="39"/>
        <v>4</v>
      </c>
    </row>
    <row r="813" spans="1:10">
      <c r="A813" s="1">
        <v>811</v>
      </c>
      <c r="B813" s="1" t="s">
        <v>202</v>
      </c>
      <c r="C813" s="1" t="s">
        <v>202</v>
      </c>
      <c r="E813" s="1">
        <v>811</v>
      </c>
      <c r="F813" s="1">
        <f t="shared" si="37"/>
        <v>0</v>
      </c>
      <c r="G813" s="1">
        <f t="shared" si="37"/>
        <v>0</v>
      </c>
      <c r="H813" s="1">
        <f t="shared" si="37"/>
        <v>2</v>
      </c>
      <c r="I813" s="110">
        <f t="shared" si="38"/>
        <v>2</v>
      </c>
      <c r="J813" s="1">
        <f t="shared" si="39"/>
        <v>4</v>
      </c>
    </row>
    <row r="814" spans="1:10">
      <c r="A814" s="1">
        <v>812</v>
      </c>
      <c r="B814" s="1" t="s">
        <v>34</v>
      </c>
      <c r="C814" s="1" t="s">
        <v>34</v>
      </c>
      <c r="E814" s="1">
        <v>812</v>
      </c>
      <c r="F814" s="1">
        <f t="shared" si="37"/>
        <v>0</v>
      </c>
      <c r="G814" s="1">
        <f t="shared" si="37"/>
        <v>2</v>
      </c>
      <c r="H814" s="1">
        <f t="shared" si="37"/>
        <v>0</v>
      </c>
      <c r="I814" s="110">
        <f t="shared" si="38"/>
        <v>2</v>
      </c>
      <c r="J814" s="1">
        <f t="shared" si="39"/>
        <v>4</v>
      </c>
    </row>
    <row r="815" spans="1:10">
      <c r="A815" s="1">
        <v>813</v>
      </c>
      <c r="B815" s="1" t="s">
        <v>202</v>
      </c>
      <c r="C815" s="1" t="s">
        <v>202</v>
      </c>
      <c r="E815" s="1">
        <v>813</v>
      </c>
      <c r="F815" s="1">
        <f t="shared" si="37"/>
        <v>0</v>
      </c>
      <c r="G815" s="1">
        <f t="shared" si="37"/>
        <v>0</v>
      </c>
      <c r="H815" s="1">
        <f t="shared" si="37"/>
        <v>2</v>
      </c>
      <c r="I815" s="110">
        <f t="shared" si="38"/>
        <v>2</v>
      </c>
      <c r="J815" s="1">
        <f t="shared" si="39"/>
        <v>4</v>
      </c>
    </row>
    <row r="816" spans="1:10">
      <c r="A816" s="1">
        <v>814</v>
      </c>
      <c r="B816" s="1" t="s">
        <v>40</v>
      </c>
      <c r="C816" s="1" t="s">
        <v>40</v>
      </c>
      <c r="E816" s="1">
        <v>814</v>
      </c>
      <c r="F816" s="1">
        <f t="shared" si="37"/>
        <v>2</v>
      </c>
      <c r="G816" s="1">
        <f t="shared" si="37"/>
        <v>0</v>
      </c>
      <c r="H816" s="1">
        <f t="shared" si="37"/>
        <v>0</v>
      </c>
      <c r="I816" s="110">
        <f t="shared" si="38"/>
        <v>2</v>
      </c>
      <c r="J816" s="1">
        <f t="shared" si="39"/>
        <v>4</v>
      </c>
    </row>
    <row r="817" spans="1:10">
      <c r="A817" s="1">
        <v>815</v>
      </c>
      <c r="B817" s="1" t="s">
        <v>40</v>
      </c>
      <c r="C817" s="1" t="s">
        <v>40</v>
      </c>
      <c r="E817" s="1">
        <v>815</v>
      </c>
      <c r="F817" s="1">
        <f t="shared" si="37"/>
        <v>2</v>
      </c>
      <c r="G817" s="1">
        <f t="shared" si="37"/>
        <v>0</v>
      </c>
      <c r="H817" s="1">
        <f t="shared" si="37"/>
        <v>0</v>
      </c>
      <c r="I817" s="110">
        <f t="shared" si="38"/>
        <v>2</v>
      </c>
      <c r="J817" s="1">
        <f t="shared" si="39"/>
        <v>4</v>
      </c>
    </row>
    <row r="818" spans="1:10">
      <c r="A818" s="1">
        <v>816</v>
      </c>
      <c r="B818" s="1" t="s">
        <v>40</v>
      </c>
      <c r="C818" s="1" t="s">
        <v>40</v>
      </c>
      <c r="E818" s="1">
        <v>816</v>
      </c>
      <c r="F818" s="1">
        <f t="shared" si="37"/>
        <v>2</v>
      </c>
      <c r="G818" s="1">
        <f t="shared" si="37"/>
        <v>0</v>
      </c>
      <c r="H818" s="1">
        <f t="shared" si="37"/>
        <v>0</v>
      </c>
      <c r="I818" s="110">
        <f t="shared" si="38"/>
        <v>2</v>
      </c>
      <c r="J818" s="1">
        <f t="shared" si="39"/>
        <v>4</v>
      </c>
    </row>
    <row r="819" spans="1:10">
      <c r="A819" s="1">
        <v>817</v>
      </c>
      <c r="B819" s="1" t="s">
        <v>34</v>
      </c>
      <c r="C819" s="1" t="s">
        <v>34</v>
      </c>
      <c r="E819" s="1">
        <v>817</v>
      </c>
      <c r="F819" s="1">
        <f t="shared" si="37"/>
        <v>0</v>
      </c>
      <c r="G819" s="1">
        <f t="shared" si="37"/>
        <v>2</v>
      </c>
      <c r="H819" s="1">
        <f t="shared" si="37"/>
        <v>0</v>
      </c>
      <c r="I819" s="110">
        <f t="shared" si="38"/>
        <v>2</v>
      </c>
      <c r="J819" s="1">
        <f t="shared" si="39"/>
        <v>4</v>
      </c>
    </row>
    <row r="820" spans="1:10">
      <c r="A820" s="1">
        <v>818</v>
      </c>
      <c r="B820" s="1" t="s">
        <v>34</v>
      </c>
      <c r="C820" s="1" t="s">
        <v>34</v>
      </c>
      <c r="E820" s="1">
        <v>818</v>
      </c>
      <c r="F820" s="1">
        <f t="shared" si="37"/>
        <v>0</v>
      </c>
      <c r="G820" s="1">
        <f t="shared" si="37"/>
        <v>2</v>
      </c>
      <c r="H820" s="1">
        <f t="shared" si="37"/>
        <v>0</v>
      </c>
      <c r="I820" s="110">
        <f t="shared" si="38"/>
        <v>2</v>
      </c>
      <c r="J820" s="1">
        <f t="shared" si="39"/>
        <v>4</v>
      </c>
    </row>
    <row r="821" spans="1:10">
      <c r="A821" s="1">
        <v>819</v>
      </c>
      <c r="B821" s="1" t="s">
        <v>40</v>
      </c>
      <c r="C821" s="1" t="s">
        <v>40</v>
      </c>
      <c r="E821" s="1">
        <v>819</v>
      </c>
      <c r="F821" s="1">
        <f t="shared" si="37"/>
        <v>2</v>
      </c>
      <c r="G821" s="1">
        <f t="shared" si="37"/>
        <v>0</v>
      </c>
      <c r="H821" s="1">
        <f t="shared" si="37"/>
        <v>0</v>
      </c>
      <c r="I821" s="110">
        <f t="shared" si="38"/>
        <v>2</v>
      </c>
      <c r="J821" s="1">
        <f t="shared" si="39"/>
        <v>4</v>
      </c>
    </row>
    <row r="822" spans="1:10">
      <c r="A822" s="1">
        <v>820</v>
      </c>
      <c r="B822" s="1" t="s">
        <v>40</v>
      </c>
      <c r="C822" s="1" t="s">
        <v>40</v>
      </c>
      <c r="E822" s="1">
        <v>820</v>
      </c>
      <c r="F822" s="1">
        <f t="shared" si="37"/>
        <v>2</v>
      </c>
      <c r="G822" s="1">
        <f t="shared" si="37"/>
        <v>0</v>
      </c>
      <c r="H822" s="1">
        <f t="shared" si="37"/>
        <v>0</v>
      </c>
      <c r="I822" s="110">
        <f t="shared" si="38"/>
        <v>2</v>
      </c>
      <c r="J822" s="1">
        <f t="shared" si="39"/>
        <v>4</v>
      </c>
    </row>
    <row r="823" spans="1:10">
      <c r="A823" s="1">
        <v>821</v>
      </c>
      <c r="B823" s="1" t="s">
        <v>34</v>
      </c>
      <c r="C823" s="1" t="s">
        <v>34</v>
      </c>
      <c r="E823" s="1">
        <v>821</v>
      </c>
      <c r="F823" s="1">
        <f t="shared" si="37"/>
        <v>0</v>
      </c>
      <c r="G823" s="1">
        <f t="shared" si="37"/>
        <v>2</v>
      </c>
      <c r="H823" s="1">
        <f t="shared" si="37"/>
        <v>0</v>
      </c>
      <c r="I823" s="110">
        <f t="shared" si="38"/>
        <v>2</v>
      </c>
      <c r="J823" s="1">
        <f t="shared" si="39"/>
        <v>4</v>
      </c>
    </row>
    <row r="824" spans="1:10">
      <c r="A824" s="1">
        <v>822</v>
      </c>
      <c r="B824" s="1" t="s">
        <v>34</v>
      </c>
      <c r="C824" s="1" t="s">
        <v>34</v>
      </c>
      <c r="E824" s="1">
        <v>822</v>
      </c>
      <c r="F824" s="1">
        <f t="shared" si="37"/>
        <v>0</v>
      </c>
      <c r="G824" s="1">
        <f t="shared" si="37"/>
        <v>2</v>
      </c>
      <c r="H824" s="1">
        <f t="shared" si="37"/>
        <v>0</v>
      </c>
      <c r="I824" s="110">
        <f t="shared" si="38"/>
        <v>2</v>
      </c>
      <c r="J824" s="1">
        <f t="shared" si="39"/>
        <v>4</v>
      </c>
    </row>
    <row r="825" spans="1:10">
      <c r="A825" s="1">
        <v>823</v>
      </c>
      <c r="B825" s="1" t="s">
        <v>202</v>
      </c>
      <c r="C825" s="1" t="s">
        <v>40</v>
      </c>
      <c r="E825" s="1">
        <v>823</v>
      </c>
      <c r="F825" s="1">
        <f t="shared" si="37"/>
        <v>1</v>
      </c>
      <c r="G825" s="1">
        <f t="shared" si="37"/>
        <v>0</v>
      </c>
      <c r="H825" s="1">
        <f t="shared" si="37"/>
        <v>1</v>
      </c>
      <c r="I825" s="110">
        <f t="shared" si="38"/>
        <v>2</v>
      </c>
      <c r="J825" s="1">
        <f t="shared" si="39"/>
        <v>2</v>
      </c>
    </row>
    <row r="826" spans="1:10">
      <c r="A826" s="1">
        <v>824</v>
      </c>
      <c r="B826" s="1" t="s">
        <v>202</v>
      </c>
      <c r="C826" s="1" t="s">
        <v>202</v>
      </c>
      <c r="E826" s="1">
        <v>824</v>
      </c>
      <c r="F826" s="1">
        <f t="shared" si="37"/>
        <v>0</v>
      </c>
      <c r="G826" s="1">
        <f t="shared" si="37"/>
        <v>0</v>
      </c>
      <c r="H826" s="1">
        <f t="shared" si="37"/>
        <v>2</v>
      </c>
      <c r="I826" s="110">
        <f t="shared" si="38"/>
        <v>2</v>
      </c>
      <c r="J826" s="1">
        <f t="shared" si="39"/>
        <v>4</v>
      </c>
    </row>
    <row r="827" spans="1:10">
      <c r="A827" s="1">
        <v>825</v>
      </c>
      <c r="B827" s="1" t="s">
        <v>34</v>
      </c>
      <c r="C827" s="1" t="s">
        <v>34</v>
      </c>
      <c r="E827" s="1">
        <v>825</v>
      </c>
      <c r="F827" s="1">
        <f t="shared" si="37"/>
        <v>0</v>
      </c>
      <c r="G827" s="1">
        <f t="shared" si="37"/>
        <v>2</v>
      </c>
      <c r="H827" s="1">
        <f t="shared" si="37"/>
        <v>0</v>
      </c>
      <c r="I827" s="110">
        <f t="shared" si="38"/>
        <v>2</v>
      </c>
      <c r="J827" s="1">
        <f t="shared" si="39"/>
        <v>4</v>
      </c>
    </row>
    <row r="828" spans="1:10">
      <c r="A828" s="1">
        <v>826</v>
      </c>
      <c r="B828" s="1" t="s">
        <v>202</v>
      </c>
      <c r="C828" s="1" t="s">
        <v>40</v>
      </c>
      <c r="E828" s="1">
        <v>826</v>
      </c>
      <c r="F828" s="1">
        <f t="shared" si="37"/>
        <v>1</v>
      </c>
      <c r="G828" s="1">
        <f t="shared" si="37"/>
        <v>0</v>
      </c>
      <c r="H828" s="1">
        <f t="shared" si="37"/>
        <v>1</v>
      </c>
      <c r="I828" s="110">
        <f t="shared" si="38"/>
        <v>2</v>
      </c>
      <c r="J828" s="1">
        <f t="shared" si="39"/>
        <v>2</v>
      </c>
    </row>
    <row r="829" spans="1:10">
      <c r="A829" s="1">
        <v>827</v>
      </c>
      <c r="B829" s="1" t="s">
        <v>40</v>
      </c>
      <c r="C829" s="1" t="s">
        <v>40</v>
      </c>
      <c r="E829" s="1">
        <v>827</v>
      </c>
      <c r="F829" s="1">
        <f t="shared" si="37"/>
        <v>2</v>
      </c>
      <c r="G829" s="1">
        <f t="shared" si="37"/>
        <v>0</v>
      </c>
      <c r="H829" s="1">
        <f t="shared" si="37"/>
        <v>0</v>
      </c>
      <c r="I829" s="110">
        <f t="shared" si="38"/>
        <v>2</v>
      </c>
      <c r="J829" s="1">
        <f t="shared" si="39"/>
        <v>4</v>
      </c>
    </row>
    <row r="830" spans="1:10">
      <c r="A830" s="1">
        <v>828</v>
      </c>
      <c r="B830" s="1" t="s">
        <v>202</v>
      </c>
      <c r="C830" s="1" t="s">
        <v>202</v>
      </c>
      <c r="E830" s="1">
        <v>828</v>
      </c>
      <c r="F830" s="1">
        <f t="shared" si="37"/>
        <v>0</v>
      </c>
      <c r="G830" s="1">
        <f t="shared" si="37"/>
        <v>0</v>
      </c>
      <c r="H830" s="1">
        <f t="shared" si="37"/>
        <v>2</v>
      </c>
      <c r="I830" s="110">
        <f t="shared" si="38"/>
        <v>2</v>
      </c>
      <c r="J830" s="1">
        <f t="shared" si="39"/>
        <v>4</v>
      </c>
    </row>
    <row r="831" spans="1:10">
      <c r="A831" s="1">
        <v>829</v>
      </c>
      <c r="B831" s="1" t="s">
        <v>202</v>
      </c>
      <c r="C831" s="1" t="s">
        <v>202</v>
      </c>
      <c r="E831" s="1">
        <v>829</v>
      </c>
      <c r="F831" s="1">
        <f t="shared" si="37"/>
        <v>0</v>
      </c>
      <c r="G831" s="1">
        <f t="shared" si="37"/>
        <v>0</v>
      </c>
      <c r="H831" s="1">
        <f t="shared" si="37"/>
        <v>2</v>
      </c>
      <c r="I831" s="110">
        <f t="shared" si="38"/>
        <v>2</v>
      </c>
      <c r="J831" s="1">
        <f t="shared" si="39"/>
        <v>4</v>
      </c>
    </row>
    <row r="832" spans="1:10">
      <c r="A832" s="1">
        <v>830</v>
      </c>
      <c r="B832" s="1" t="s">
        <v>202</v>
      </c>
      <c r="C832" s="1" t="s">
        <v>202</v>
      </c>
      <c r="E832" s="1">
        <v>830</v>
      </c>
      <c r="F832" s="1">
        <f t="shared" si="37"/>
        <v>0</v>
      </c>
      <c r="G832" s="1">
        <f t="shared" si="37"/>
        <v>0</v>
      </c>
      <c r="H832" s="1">
        <f t="shared" si="37"/>
        <v>2</v>
      </c>
      <c r="I832" s="110">
        <f t="shared" si="38"/>
        <v>2</v>
      </c>
      <c r="J832" s="1">
        <f t="shared" si="39"/>
        <v>4</v>
      </c>
    </row>
    <row r="833" spans="1:10">
      <c r="A833" s="1">
        <v>831</v>
      </c>
      <c r="B833" s="1" t="s">
        <v>34</v>
      </c>
      <c r="C833" s="1" t="s">
        <v>34</v>
      </c>
      <c r="E833" s="1">
        <v>831</v>
      </c>
      <c r="F833" s="1">
        <f t="shared" si="37"/>
        <v>0</v>
      </c>
      <c r="G833" s="1">
        <f t="shared" si="37"/>
        <v>2</v>
      </c>
      <c r="H833" s="1">
        <f t="shared" si="37"/>
        <v>0</v>
      </c>
      <c r="I833" s="110">
        <f t="shared" si="38"/>
        <v>2</v>
      </c>
      <c r="J833" s="1">
        <f t="shared" si="39"/>
        <v>4</v>
      </c>
    </row>
    <row r="834" spans="1:10">
      <c r="A834" s="1">
        <v>832</v>
      </c>
      <c r="B834" s="1" t="s">
        <v>40</v>
      </c>
      <c r="C834" s="1" t="s">
        <v>40</v>
      </c>
      <c r="E834" s="1">
        <v>832</v>
      </c>
      <c r="F834" s="1">
        <f t="shared" si="37"/>
        <v>2</v>
      </c>
      <c r="G834" s="1">
        <f t="shared" si="37"/>
        <v>0</v>
      </c>
      <c r="H834" s="1">
        <f t="shared" si="37"/>
        <v>0</v>
      </c>
      <c r="I834" s="110">
        <f t="shared" si="38"/>
        <v>2</v>
      </c>
      <c r="J834" s="1">
        <f t="shared" si="39"/>
        <v>4</v>
      </c>
    </row>
    <row r="835" spans="1:10">
      <c r="A835" s="1">
        <v>833</v>
      </c>
      <c r="B835" s="1" t="s">
        <v>40</v>
      </c>
      <c r="C835" s="1" t="s">
        <v>40</v>
      </c>
      <c r="E835" s="1">
        <v>833</v>
      </c>
      <c r="F835" s="1">
        <f t="shared" si="37"/>
        <v>2</v>
      </c>
      <c r="G835" s="1">
        <f t="shared" si="37"/>
        <v>0</v>
      </c>
      <c r="H835" s="1">
        <f t="shared" si="37"/>
        <v>0</v>
      </c>
      <c r="I835" s="110">
        <f t="shared" si="38"/>
        <v>2</v>
      </c>
      <c r="J835" s="1">
        <f t="shared" si="39"/>
        <v>4</v>
      </c>
    </row>
    <row r="836" spans="1:10">
      <c r="A836" s="1">
        <v>834</v>
      </c>
      <c r="B836" s="1" t="s">
        <v>34</v>
      </c>
      <c r="C836" s="1" t="s">
        <v>34</v>
      </c>
      <c r="E836" s="1">
        <v>834</v>
      </c>
      <c r="F836" s="1">
        <f t="shared" ref="F836:H867" si="40">COUNTIF($B836:$C836,F$2)</f>
        <v>0</v>
      </c>
      <c r="G836" s="1">
        <f t="shared" si="40"/>
        <v>2</v>
      </c>
      <c r="H836" s="1">
        <f t="shared" si="40"/>
        <v>0</v>
      </c>
      <c r="I836" s="110">
        <f t="shared" ref="I836:I899" si="41">SUM(F836:H836)</f>
        <v>2</v>
      </c>
      <c r="J836" s="1">
        <f t="shared" ref="J836:J899" si="42">F836^2+G836^2+H836^2</f>
        <v>4</v>
      </c>
    </row>
    <row r="837" spans="1:10">
      <c r="A837" s="1">
        <v>835</v>
      </c>
      <c r="B837" s="1" t="s">
        <v>34</v>
      </c>
      <c r="C837" s="1" t="s">
        <v>34</v>
      </c>
      <c r="E837" s="1">
        <v>835</v>
      </c>
      <c r="F837" s="1">
        <f t="shared" si="40"/>
        <v>0</v>
      </c>
      <c r="G837" s="1">
        <f t="shared" si="40"/>
        <v>2</v>
      </c>
      <c r="H837" s="1">
        <f t="shared" si="40"/>
        <v>0</v>
      </c>
      <c r="I837" s="110">
        <f t="shared" si="41"/>
        <v>2</v>
      </c>
      <c r="J837" s="1">
        <f t="shared" si="42"/>
        <v>4</v>
      </c>
    </row>
    <row r="838" spans="1:10">
      <c r="A838" s="1">
        <v>836</v>
      </c>
      <c r="B838" s="1" t="s">
        <v>40</v>
      </c>
      <c r="C838" s="1" t="s">
        <v>40</v>
      </c>
      <c r="E838" s="1">
        <v>836</v>
      </c>
      <c r="F838" s="1">
        <f t="shared" si="40"/>
        <v>2</v>
      </c>
      <c r="G838" s="1">
        <f t="shared" si="40"/>
        <v>0</v>
      </c>
      <c r="H838" s="1">
        <f t="shared" si="40"/>
        <v>0</v>
      </c>
      <c r="I838" s="110">
        <f t="shared" si="41"/>
        <v>2</v>
      </c>
      <c r="J838" s="1">
        <f t="shared" si="42"/>
        <v>4</v>
      </c>
    </row>
    <row r="839" spans="1:10">
      <c r="A839" s="1">
        <v>837</v>
      </c>
      <c r="B839" s="1" t="s">
        <v>34</v>
      </c>
      <c r="C839" s="1" t="s">
        <v>34</v>
      </c>
      <c r="E839" s="1">
        <v>837</v>
      </c>
      <c r="F839" s="1">
        <f t="shared" si="40"/>
        <v>0</v>
      </c>
      <c r="G839" s="1">
        <f t="shared" si="40"/>
        <v>2</v>
      </c>
      <c r="H839" s="1">
        <f t="shared" si="40"/>
        <v>0</v>
      </c>
      <c r="I839" s="110">
        <f t="shared" si="41"/>
        <v>2</v>
      </c>
      <c r="J839" s="1">
        <f t="shared" si="42"/>
        <v>4</v>
      </c>
    </row>
    <row r="840" spans="1:10">
      <c r="A840" s="1">
        <v>838</v>
      </c>
      <c r="B840" s="1" t="s">
        <v>34</v>
      </c>
      <c r="C840" s="1" t="s">
        <v>34</v>
      </c>
      <c r="E840" s="1">
        <v>838</v>
      </c>
      <c r="F840" s="1">
        <f t="shared" si="40"/>
        <v>0</v>
      </c>
      <c r="G840" s="1">
        <f t="shared" si="40"/>
        <v>2</v>
      </c>
      <c r="H840" s="1">
        <f t="shared" si="40"/>
        <v>0</v>
      </c>
      <c r="I840" s="110">
        <f t="shared" si="41"/>
        <v>2</v>
      </c>
      <c r="J840" s="1">
        <f t="shared" si="42"/>
        <v>4</v>
      </c>
    </row>
    <row r="841" spans="1:10">
      <c r="A841" s="1">
        <v>839</v>
      </c>
      <c r="B841" s="1" t="s">
        <v>34</v>
      </c>
      <c r="C841" s="1" t="s">
        <v>34</v>
      </c>
      <c r="E841" s="1">
        <v>839</v>
      </c>
      <c r="F841" s="1">
        <f t="shared" si="40"/>
        <v>0</v>
      </c>
      <c r="G841" s="1">
        <f t="shared" si="40"/>
        <v>2</v>
      </c>
      <c r="H841" s="1">
        <f t="shared" si="40"/>
        <v>0</v>
      </c>
      <c r="I841" s="110">
        <f t="shared" si="41"/>
        <v>2</v>
      </c>
      <c r="J841" s="1">
        <f t="shared" si="42"/>
        <v>4</v>
      </c>
    </row>
    <row r="842" spans="1:10">
      <c r="A842" s="1">
        <v>840</v>
      </c>
      <c r="B842" s="1" t="s">
        <v>34</v>
      </c>
      <c r="C842" s="1" t="s">
        <v>34</v>
      </c>
      <c r="E842" s="1">
        <v>840</v>
      </c>
      <c r="F842" s="1">
        <f t="shared" si="40"/>
        <v>0</v>
      </c>
      <c r="G842" s="1">
        <f t="shared" si="40"/>
        <v>2</v>
      </c>
      <c r="H842" s="1">
        <f t="shared" si="40"/>
        <v>0</v>
      </c>
      <c r="I842" s="110">
        <f t="shared" si="41"/>
        <v>2</v>
      </c>
      <c r="J842" s="1">
        <f t="shared" si="42"/>
        <v>4</v>
      </c>
    </row>
    <row r="843" spans="1:10">
      <c r="A843" s="1">
        <v>841</v>
      </c>
      <c r="B843" s="1" t="s">
        <v>202</v>
      </c>
      <c r="C843" s="1" t="s">
        <v>40</v>
      </c>
      <c r="E843" s="1">
        <v>841</v>
      </c>
      <c r="F843" s="1">
        <f t="shared" si="40"/>
        <v>1</v>
      </c>
      <c r="G843" s="1">
        <f t="shared" si="40"/>
        <v>0</v>
      </c>
      <c r="H843" s="1">
        <f t="shared" si="40"/>
        <v>1</v>
      </c>
      <c r="I843" s="110">
        <f t="shared" si="41"/>
        <v>2</v>
      </c>
      <c r="J843" s="1">
        <f t="shared" si="42"/>
        <v>2</v>
      </c>
    </row>
    <row r="844" spans="1:10">
      <c r="A844" s="1">
        <v>842</v>
      </c>
      <c r="B844" s="1" t="s">
        <v>34</v>
      </c>
      <c r="C844" s="1" t="s">
        <v>34</v>
      </c>
      <c r="E844" s="1">
        <v>842</v>
      </c>
      <c r="F844" s="1">
        <f t="shared" si="40"/>
        <v>0</v>
      </c>
      <c r="G844" s="1">
        <f t="shared" si="40"/>
        <v>2</v>
      </c>
      <c r="H844" s="1">
        <f t="shared" si="40"/>
        <v>0</v>
      </c>
      <c r="I844" s="110">
        <f t="shared" si="41"/>
        <v>2</v>
      </c>
      <c r="J844" s="1">
        <f t="shared" si="42"/>
        <v>4</v>
      </c>
    </row>
    <row r="845" spans="1:10">
      <c r="A845" s="1">
        <v>843</v>
      </c>
      <c r="B845" s="1" t="s">
        <v>202</v>
      </c>
      <c r="C845" s="1" t="s">
        <v>202</v>
      </c>
      <c r="E845" s="1">
        <v>843</v>
      </c>
      <c r="F845" s="1">
        <f t="shared" si="40"/>
        <v>0</v>
      </c>
      <c r="G845" s="1">
        <f t="shared" si="40"/>
        <v>0</v>
      </c>
      <c r="H845" s="1">
        <f t="shared" si="40"/>
        <v>2</v>
      </c>
      <c r="I845" s="110">
        <f t="shared" si="41"/>
        <v>2</v>
      </c>
      <c r="J845" s="1">
        <f t="shared" si="42"/>
        <v>4</v>
      </c>
    </row>
    <row r="846" spans="1:10">
      <c r="A846" s="1">
        <v>844</v>
      </c>
      <c r="B846" s="1" t="s">
        <v>202</v>
      </c>
      <c r="C846" s="1" t="s">
        <v>202</v>
      </c>
      <c r="E846" s="1">
        <v>844</v>
      </c>
      <c r="F846" s="1">
        <f t="shared" si="40"/>
        <v>0</v>
      </c>
      <c r="G846" s="1">
        <f t="shared" si="40"/>
        <v>0</v>
      </c>
      <c r="H846" s="1">
        <f t="shared" si="40"/>
        <v>2</v>
      </c>
      <c r="I846" s="110">
        <f t="shared" si="41"/>
        <v>2</v>
      </c>
      <c r="J846" s="1">
        <f t="shared" si="42"/>
        <v>4</v>
      </c>
    </row>
    <row r="847" spans="1:10">
      <c r="A847" s="1">
        <v>845</v>
      </c>
      <c r="B847" s="1" t="s">
        <v>34</v>
      </c>
      <c r="C847" s="1" t="s">
        <v>202</v>
      </c>
      <c r="E847" s="1">
        <v>845</v>
      </c>
      <c r="F847" s="1">
        <f t="shared" si="40"/>
        <v>0</v>
      </c>
      <c r="G847" s="1">
        <f t="shared" si="40"/>
        <v>1</v>
      </c>
      <c r="H847" s="1">
        <f t="shared" si="40"/>
        <v>1</v>
      </c>
      <c r="I847" s="110">
        <f t="shared" si="41"/>
        <v>2</v>
      </c>
      <c r="J847" s="1">
        <f t="shared" si="42"/>
        <v>2</v>
      </c>
    </row>
    <row r="848" spans="1:10">
      <c r="A848" s="1">
        <v>846</v>
      </c>
      <c r="B848" s="1" t="s">
        <v>34</v>
      </c>
      <c r="C848" s="1" t="s">
        <v>34</v>
      </c>
      <c r="E848" s="1">
        <v>846</v>
      </c>
      <c r="F848" s="1">
        <f t="shared" si="40"/>
        <v>0</v>
      </c>
      <c r="G848" s="1">
        <f t="shared" si="40"/>
        <v>2</v>
      </c>
      <c r="H848" s="1">
        <f t="shared" si="40"/>
        <v>0</v>
      </c>
      <c r="I848" s="110">
        <f t="shared" si="41"/>
        <v>2</v>
      </c>
      <c r="J848" s="1">
        <f t="shared" si="42"/>
        <v>4</v>
      </c>
    </row>
    <row r="849" spans="1:10">
      <c r="A849" s="1">
        <v>847</v>
      </c>
      <c r="B849" s="1" t="s">
        <v>202</v>
      </c>
      <c r="C849" s="1" t="s">
        <v>34</v>
      </c>
      <c r="E849" s="1">
        <v>847</v>
      </c>
      <c r="F849" s="1">
        <f t="shared" si="40"/>
        <v>0</v>
      </c>
      <c r="G849" s="1">
        <f t="shared" si="40"/>
        <v>1</v>
      </c>
      <c r="H849" s="1">
        <f t="shared" si="40"/>
        <v>1</v>
      </c>
      <c r="I849" s="110">
        <f t="shared" si="41"/>
        <v>2</v>
      </c>
      <c r="J849" s="1">
        <f t="shared" si="42"/>
        <v>2</v>
      </c>
    </row>
    <row r="850" spans="1:10">
      <c r="A850" s="1">
        <v>848</v>
      </c>
      <c r="B850" s="1" t="s">
        <v>202</v>
      </c>
      <c r="C850" s="1" t="s">
        <v>202</v>
      </c>
      <c r="E850" s="1">
        <v>848</v>
      </c>
      <c r="F850" s="1">
        <f t="shared" si="40"/>
        <v>0</v>
      </c>
      <c r="G850" s="1">
        <f t="shared" si="40"/>
        <v>0</v>
      </c>
      <c r="H850" s="1">
        <f t="shared" si="40"/>
        <v>2</v>
      </c>
      <c r="I850" s="110">
        <f t="shared" si="41"/>
        <v>2</v>
      </c>
      <c r="J850" s="1">
        <f t="shared" si="42"/>
        <v>4</v>
      </c>
    </row>
    <row r="851" spans="1:10">
      <c r="A851" s="1">
        <v>849</v>
      </c>
      <c r="B851" s="1" t="s">
        <v>34</v>
      </c>
      <c r="C851" s="1" t="s">
        <v>34</v>
      </c>
      <c r="E851" s="1">
        <v>849</v>
      </c>
      <c r="F851" s="1">
        <f t="shared" si="40"/>
        <v>0</v>
      </c>
      <c r="G851" s="1">
        <f t="shared" si="40"/>
        <v>2</v>
      </c>
      <c r="H851" s="1">
        <f t="shared" si="40"/>
        <v>0</v>
      </c>
      <c r="I851" s="110">
        <f t="shared" si="41"/>
        <v>2</v>
      </c>
      <c r="J851" s="1">
        <f t="shared" si="42"/>
        <v>4</v>
      </c>
    </row>
    <row r="852" spans="1:10">
      <c r="A852" s="1">
        <v>850</v>
      </c>
      <c r="B852" s="1" t="s">
        <v>202</v>
      </c>
      <c r="C852" s="1" t="s">
        <v>202</v>
      </c>
      <c r="E852" s="1">
        <v>850</v>
      </c>
      <c r="F852" s="1">
        <f t="shared" si="40"/>
        <v>0</v>
      </c>
      <c r="G852" s="1">
        <f t="shared" si="40"/>
        <v>0</v>
      </c>
      <c r="H852" s="1">
        <f t="shared" si="40"/>
        <v>2</v>
      </c>
      <c r="I852" s="110">
        <f t="shared" si="41"/>
        <v>2</v>
      </c>
      <c r="J852" s="1">
        <f t="shared" si="42"/>
        <v>4</v>
      </c>
    </row>
    <row r="853" spans="1:10">
      <c r="A853" s="1">
        <v>851</v>
      </c>
      <c r="B853" s="1" t="s">
        <v>202</v>
      </c>
      <c r="C853" s="1" t="s">
        <v>202</v>
      </c>
      <c r="E853" s="1">
        <v>851</v>
      </c>
      <c r="F853" s="1">
        <f t="shared" si="40"/>
        <v>0</v>
      </c>
      <c r="G853" s="1">
        <f t="shared" si="40"/>
        <v>0</v>
      </c>
      <c r="H853" s="1">
        <f t="shared" si="40"/>
        <v>2</v>
      </c>
      <c r="I853" s="110">
        <f t="shared" si="41"/>
        <v>2</v>
      </c>
      <c r="J853" s="1">
        <f t="shared" si="42"/>
        <v>4</v>
      </c>
    </row>
    <row r="854" spans="1:10">
      <c r="A854" s="1">
        <v>852</v>
      </c>
      <c r="B854" s="1" t="s">
        <v>34</v>
      </c>
      <c r="C854" s="1" t="s">
        <v>34</v>
      </c>
      <c r="E854" s="1">
        <v>852</v>
      </c>
      <c r="F854" s="1">
        <f t="shared" si="40"/>
        <v>0</v>
      </c>
      <c r="G854" s="1">
        <f t="shared" si="40"/>
        <v>2</v>
      </c>
      <c r="H854" s="1">
        <f t="shared" si="40"/>
        <v>0</v>
      </c>
      <c r="I854" s="110">
        <f t="shared" si="41"/>
        <v>2</v>
      </c>
      <c r="J854" s="1">
        <f t="shared" si="42"/>
        <v>4</v>
      </c>
    </row>
    <row r="855" spans="1:10">
      <c r="A855" s="1">
        <v>853</v>
      </c>
      <c r="B855" s="1" t="s">
        <v>34</v>
      </c>
      <c r="C855" s="1" t="s">
        <v>34</v>
      </c>
      <c r="E855" s="1">
        <v>853</v>
      </c>
      <c r="F855" s="1">
        <f t="shared" si="40"/>
        <v>0</v>
      </c>
      <c r="G855" s="1">
        <f t="shared" si="40"/>
        <v>2</v>
      </c>
      <c r="H855" s="1">
        <f t="shared" si="40"/>
        <v>0</v>
      </c>
      <c r="I855" s="110">
        <f t="shared" si="41"/>
        <v>2</v>
      </c>
      <c r="J855" s="1">
        <f t="shared" si="42"/>
        <v>4</v>
      </c>
    </row>
    <row r="856" spans="1:10">
      <c r="A856" s="1">
        <v>854</v>
      </c>
      <c r="B856" s="1" t="s">
        <v>40</v>
      </c>
      <c r="C856" s="1" t="s">
        <v>40</v>
      </c>
      <c r="E856" s="1">
        <v>854</v>
      </c>
      <c r="F856" s="1">
        <f t="shared" si="40"/>
        <v>2</v>
      </c>
      <c r="G856" s="1">
        <f t="shared" si="40"/>
        <v>0</v>
      </c>
      <c r="H856" s="1">
        <f t="shared" si="40"/>
        <v>0</v>
      </c>
      <c r="I856" s="110">
        <f t="shared" si="41"/>
        <v>2</v>
      </c>
      <c r="J856" s="1">
        <f t="shared" si="42"/>
        <v>4</v>
      </c>
    </row>
    <row r="857" spans="1:10">
      <c r="A857" s="1">
        <v>855</v>
      </c>
      <c r="B857" s="1" t="s">
        <v>202</v>
      </c>
      <c r="C857" s="1" t="s">
        <v>202</v>
      </c>
      <c r="E857" s="1">
        <v>855</v>
      </c>
      <c r="F857" s="1">
        <f t="shared" si="40"/>
        <v>0</v>
      </c>
      <c r="G857" s="1">
        <f t="shared" si="40"/>
        <v>0</v>
      </c>
      <c r="H857" s="1">
        <f t="shared" si="40"/>
        <v>2</v>
      </c>
      <c r="I857" s="110">
        <f t="shared" si="41"/>
        <v>2</v>
      </c>
      <c r="J857" s="1">
        <f t="shared" si="42"/>
        <v>4</v>
      </c>
    </row>
    <row r="858" spans="1:10">
      <c r="A858" s="1">
        <v>856</v>
      </c>
      <c r="B858" s="1" t="s">
        <v>202</v>
      </c>
      <c r="C858" s="1" t="s">
        <v>202</v>
      </c>
      <c r="E858" s="1">
        <v>856</v>
      </c>
      <c r="F858" s="1">
        <f t="shared" si="40"/>
        <v>0</v>
      </c>
      <c r="G858" s="1">
        <f t="shared" si="40"/>
        <v>0</v>
      </c>
      <c r="H858" s="1">
        <f t="shared" si="40"/>
        <v>2</v>
      </c>
      <c r="I858" s="110">
        <f t="shared" si="41"/>
        <v>2</v>
      </c>
      <c r="J858" s="1">
        <f t="shared" si="42"/>
        <v>4</v>
      </c>
    </row>
    <row r="859" spans="1:10">
      <c r="A859" s="1">
        <v>857</v>
      </c>
      <c r="B859" s="1" t="s">
        <v>34</v>
      </c>
      <c r="C859" s="1" t="s">
        <v>34</v>
      </c>
      <c r="E859" s="1">
        <v>857</v>
      </c>
      <c r="F859" s="1">
        <f t="shared" si="40"/>
        <v>0</v>
      </c>
      <c r="G859" s="1">
        <f t="shared" si="40"/>
        <v>2</v>
      </c>
      <c r="H859" s="1">
        <f t="shared" si="40"/>
        <v>0</v>
      </c>
      <c r="I859" s="110">
        <f t="shared" si="41"/>
        <v>2</v>
      </c>
      <c r="J859" s="1">
        <f t="shared" si="42"/>
        <v>4</v>
      </c>
    </row>
    <row r="860" spans="1:10">
      <c r="A860" s="1">
        <v>858</v>
      </c>
      <c r="B860" s="1" t="s">
        <v>34</v>
      </c>
      <c r="C860" s="1" t="s">
        <v>34</v>
      </c>
      <c r="E860" s="1">
        <v>858</v>
      </c>
      <c r="F860" s="1">
        <f t="shared" si="40"/>
        <v>0</v>
      </c>
      <c r="G860" s="1">
        <f t="shared" si="40"/>
        <v>2</v>
      </c>
      <c r="H860" s="1">
        <f t="shared" si="40"/>
        <v>0</v>
      </c>
      <c r="I860" s="110">
        <f t="shared" si="41"/>
        <v>2</v>
      </c>
      <c r="J860" s="1">
        <f t="shared" si="42"/>
        <v>4</v>
      </c>
    </row>
    <row r="861" spans="1:10">
      <c r="A861" s="1">
        <v>859</v>
      </c>
      <c r="B861" s="1" t="s">
        <v>40</v>
      </c>
      <c r="C861" s="1" t="s">
        <v>40</v>
      </c>
      <c r="E861" s="1">
        <v>859</v>
      </c>
      <c r="F861" s="1">
        <f t="shared" si="40"/>
        <v>2</v>
      </c>
      <c r="G861" s="1">
        <f t="shared" si="40"/>
        <v>0</v>
      </c>
      <c r="H861" s="1">
        <f t="shared" si="40"/>
        <v>0</v>
      </c>
      <c r="I861" s="110">
        <f t="shared" si="41"/>
        <v>2</v>
      </c>
      <c r="J861" s="1">
        <f t="shared" si="42"/>
        <v>4</v>
      </c>
    </row>
    <row r="862" spans="1:10">
      <c r="A862" s="1">
        <v>860</v>
      </c>
      <c r="B862" s="1" t="s">
        <v>34</v>
      </c>
      <c r="C862" s="1" t="s">
        <v>34</v>
      </c>
      <c r="E862" s="1">
        <v>860</v>
      </c>
      <c r="F862" s="1">
        <f t="shared" si="40"/>
        <v>0</v>
      </c>
      <c r="G862" s="1">
        <f t="shared" si="40"/>
        <v>2</v>
      </c>
      <c r="H862" s="1">
        <f t="shared" si="40"/>
        <v>0</v>
      </c>
      <c r="I862" s="110">
        <f t="shared" si="41"/>
        <v>2</v>
      </c>
      <c r="J862" s="1">
        <f t="shared" si="42"/>
        <v>4</v>
      </c>
    </row>
    <row r="863" spans="1:10">
      <c r="A863" s="1">
        <v>861</v>
      </c>
      <c r="B863" s="1" t="s">
        <v>34</v>
      </c>
      <c r="C863" s="1" t="s">
        <v>34</v>
      </c>
      <c r="E863" s="1">
        <v>861</v>
      </c>
      <c r="F863" s="1">
        <f t="shared" si="40"/>
        <v>0</v>
      </c>
      <c r="G863" s="1">
        <f t="shared" si="40"/>
        <v>2</v>
      </c>
      <c r="H863" s="1">
        <f t="shared" si="40"/>
        <v>0</v>
      </c>
      <c r="I863" s="110">
        <f t="shared" si="41"/>
        <v>2</v>
      </c>
      <c r="J863" s="1">
        <f t="shared" si="42"/>
        <v>4</v>
      </c>
    </row>
    <row r="864" spans="1:10">
      <c r="A864" s="1">
        <v>862</v>
      </c>
      <c r="B864" s="1" t="s">
        <v>34</v>
      </c>
      <c r="C864" s="1" t="s">
        <v>34</v>
      </c>
      <c r="E864" s="1">
        <v>862</v>
      </c>
      <c r="F864" s="1">
        <f t="shared" si="40"/>
        <v>0</v>
      </c>
      <c r="G864" s="1">
        <f t="shared" si="40"/>
        <v>2</v>
      </c>
      <c r="H864" s="1">
        <f t="shared" si="40"/>
        <v>0</v>
      </c>
      <c r="I864" s="110">
        <f t="shared" si="41"/>
        <v>2</v>
      </c>
      <c r="J864" s="1">
        <f t="shared" si="42"/>
        <v>4</v>
      </c>
    </row>
    <row r="865" spans="1:10">
      <c r="A865" s="1">
        <v>863</v>
      </c>
      <c r="B865" s="1" t="s">
        <v>202</v>
      </c>
      <c r="C865" s="1" t="s">
        <v>202</v>
      </c>
      <c r="E865" s="1">
        <v>863</v>
      </c>
      <c r="F865" s="1">
        <f t="shared" si="40"/>
        <v>0</v>
      </c>
      <c r="G865" s="1">
        <f t="shared" si="40"/>
        <v>0</v>
      </c>
      <c r="H865" s="1">
        <f t="shared" si="40"/>
        <v>2</v>
      </c>
      <c r="I865" s="110">
        <f t="shared" si="41"/>
        <v>2</v>
      </c>
      <c r="J865" s="1">
        <f t="shared" si="42"/>
        <v>4</v>
      </c>
    </row>
    <row r="866" spans="1:10">
      <c r="A866" s="1">
        <v>864</v>
      </c>
      <c r="B866" s="1" t="s">
        <v>34</v>
      </c>
      <c r="C866" s="1" t="s">
        <v>34</v>
      </c>
      <c r="E866" s="1">
        <v>864</v>
      </c>
      <c r="F866" s="1">
        <f t="shared" si="40"/>
        <v>0</v>
      </c>
      <c r="G866" s="1">
        <f t="shared" si="40"/>
        <v>2</v>
      </c>
      <c r="H866" s="1">
        <f t="shared" si="40"/>
        <v>0</v>
      </c>
      <c r="I866" s="110">
        <f t="shared" si="41"/>
        <v>2</v>
      </c>
      <c r="J866" s="1">
        <f t="shared" si="42"/>
        <v>4</v>
      </c>
    </row>
    <row r="867" spans="1:10">
      <c r="A867" s="1">
        <v>865</v>
      </c>
      <c r="B867" s="1" t="s">
        <v>34</v>
      </c>
      <c r="C867" s="1" t="s">
        <v>34</v>
      </c>
      <c r="E867" s="1">
        <v>865</v>
      </c>
      <c r="F867" s="1">
        <f t="shared" si="40"/>
        <v>0</v>
      </c>
      <c r="G867" s="1">
        <f t="shared" si="40"/>
        <v>2</v>
      </c>
      <c r="H867" s="1">
        <f t="shared" si="40"/>
        <v>0</v>
      </c>
      <c r="I867" s="110">
        <f t="shared" si="41"/>
        <v>2</v>
      </c>
      <c r="J867" s="1">
        <f t="shared" si="42"/>
        <v>4</v>
      </c>
    </row>
    <row r="868" spans="1:10">
      <c r="A868" s="1">
        <v>866</v>
      </c>
      <c r="B868" s="1" t="s">
        <v>34</v>
      </c>
      <c r="C868" s="1" t="s">
        <v>34</v>
      </c>
      <c r="E868" s="1">
        <v>866</v>
      </c>
      <c r="F868" s="1">
        <f t="shared" ref="F868:H899" si="43">COUNTIF($B868:$C868,F$2)</f>
        <v>0</v>
      </c>
      <c r="G868" s="1">
        <f t="shared" si="43"/>
        <v>2</v>
      </c>
      <c r="H868" s="1">
        <f t="shared" si="43"/>
        <v>0</v>
      </c>
      <c r="I868" s="110">
        <f t="shared" si="41"/>
        <v>2</v>
      </c>
      <c r="J868" s="1">
        <f t="shared" si="42"/>
        <v>4</v>
      </c>
    </row>
    <row r="869" spans="1:10">
      <c r="A869" s="1">
        <v>867</v>
      </c>
      <c r="B869" s="1" t="s">
        <v>40</v>
      </c>
      <c r="C869" s="1" t="s">
        <v>40</v>
      </c>
      <c r="E869" s="1">
        <v>867</v>
      </c>
      <c r="F869" s="1">
        <f t="shared" si="43"/>
        <v>2</v>
      </c>
      <c r="G869" s="1">
        <f t="shared" si="43"/>
        <v>0</v>
      </c>
      <c r="H869" s="1">
        <f t="shared" si="43"/>
        <v>0</v>
      </c>
      <c r="I869" s="110">
        <f t="shared" si="41"/>
        <v>2</v>
      </c>
      <c r="J869" s="1">
        <f t="shared" si="42"/>
        <v>4</v>
      </c>
    </row>
    <row r="870" spans="1:10">
      <c r="A870" s="1">
        <v>868</v>
      </c>
      <c r="B870" s="1" t="s">
        <v>34</v>
      </c>
      <c r="C870" s="1" t="s">
        <v>34</v>
      </c>
      <c r="E870" s="1">
        <v>868</v>
      </c>
      <c r="F870" s="1">
        <f t="shared" si="43"/>
        <v>0</v>
      </c>
      <c r="G870" s="1">
        <f t="shared" si="43"/>
        <v>2</v>
      </c>
      <c r="H870" s="1">
        <f t="shared" si="43"/>
        <v>0</v>
      </c>
      <c r="I870" s="110">
        <f t="shared" si="41"/>
        <v>2</v>
      </c>
      <c r="J870" s="1">
        <f t="shared" si="42"/>
        <v>4</v>
      </c>
    </row>
    <row r="871" spans="1:10">
      <c r="A871" s="1">
        <v>869</v>
      </c>
      <c r="B871" s="1" t="s">
        <v>34</v>
      </c>
      <c r="C871" s="1" t="s">
        <v>34</v>
      </c>
      <c r="E871" s="1">
        <v>869</v>
      </c>
      <c r="F871" s="1">
        <f t="shared" si="43"/>
        <v>0</v>
      </c>
      <c r="G871" s="1">
        <f t="shared" si="43"/>
        <v>2</v>
      </c>
      <c r="H871" s="1">
        <f t="shared" si="43"/>
        <v>0</v>
      </c>
      <c r="I871" s="110">
        <f t="shared" si="41"/>
        <v>2</v>
      </c>
      <c r="J871" s="1">
        <f t="shared" si="42"/>
        <v>4</v>
      </c>
    </row>
    <row r="872" spans="1:10">
      <c r="A872" s="1">
        <v>870</v>
      </c>
      <c r="B872" s="1" t="s">
        <v>40</v>
      </c>
      <c r="C872" s="1" t="s">
        <v>40</v>
      </c>
      <c r="E872" s="1">
        <v>870</v>
      </c>
      <c r="F872" s="1">
        <f t="shared" si="43"/>
        <v>2</v>
      </c>
      <c r="G872" s="1">
        <f t="shared" si="43"/>
        <v>0</v>
      </c>
      <c r="H872" s="1">
        <f t="shared" si="43"/>
        <v>0</v>
      </c>
      <c r="I872" s="110">
        <f t="shared" si="41"/>
        <v>2</v>
      </c>
      <c r="J872" s="1">
        <f t="shared" si="42"/>
        <v>4</v>
      </c>
    </row>
    <row r="873" spans="1:10">
      <c r="A873" s="1">
        <v>871</v>
      </c>
      <c r="B873" s="1" t="s">
        <v>34</v>
      </c>
      <c r="C873" s="1" t="s">
        <v>34</v>
      </c>
      <c r="E873" s="1">
        <v>871</v>
      </c>
      <c r="F873" s="1">
        <f t="shared" si="43"/>
        <v>0</v>
      </c>
      <c r="G873" s="1">
        <f t="shared" si="43"/>
        <v>2</v>
      </c>
      <c r="H873" s="1">
        <f t="shared" si="43"/>
        <v>0</v>
      </c>
      <c r="I873" s="110">
        <f t="shared" si="41"/>
        <v>2</v>
      </c>
      <c r="J873" s="1">
        <f t="shared" si="42"/>
        <v>4</v>
      </c>
    </row>
    <row r="874" spans="1:10">
      <c r="A874" s="1">
        <v>872</v>
      </c>
      <c r="B874" s="1" t="s">
        <v>34</v>
      </c>
      <c r="C874" s="1" t="s">
        <v>34</v>
      </c>
      <c r="E874" s="1">
        <v>872</v>
      </c>
      <c r="F874" s="1">
        <f t="shared" si="43"/>
        <v>0</v>
      </c>
      <c r="G874" s="1">
        <f t="shared" si="43"/>
        <v>2</v>
      </c>
      <c r="H874" s="1">
        <f t="shared" si="43"/>
        <v>0</v>
      </c>
      <c r="I874" s="110">
        <f t="shared" si="41"/>
        <v>2</v>
      </c>
      <c r="J874" s="1">
        <f t="shared" si="42"/>
        <v>4</v>
      </c>
    </row>
    <row r="875" spans="1:10">
      <c r="A875" s="1">
        <v>873</v>
      </c>
      <c r="B875" s="1" t="s">
        <v>34</v>
      </c>
      <c r="C875" s="1" t="s">
        <v>34</v>
      </c>
      <c r="E875" s="1">
        <v>873</v>
      </c>
      <c r="F875" s="1">
        <f t="shared" si="43"/>
        <v>0</v>
      </c>
      <c r="G875" s="1">
        <f t="shared" si="43"/>
        <v>2</v>
      </c>
      <c r="H875" s="1">
        <f t="shared" si="43"/>
        <v>0</v>
      </c>
      <c r="I875" s="110">
        <f t="shared" si="41"/>
        <v>2</v>
      </c>
      <c r="J875" s="1">
        <f t="shared" si="42"/>
        <v>4</v>
      </c>
    </row>
    <row r="876" spans="1:10">
      <c r="A876" s="1">
        <v>874</v>
      </c>
      <c r="B876" s="1" t="s">
        <v>202</v>
      </c>
      <c r="C876" s="1" t="s">
        <v>34</v>
      </c>
      <c r="E876" s="1">
        <v>874</v>
      </c>
      <c r="F876" s="1">
        <f t="shared" si="43"/>
        <v>0</v>
      </c>
      <c r="G876" s="1">
        <f t="shared" si="43"/>
        <v>1</v>
      </c>
      <c r="H876" s="1">
        <f t="shared" si="43"/>
        <v>1</v>
      </c>
      <c r="I876" s="110">
        <f t="shared" si="41"/>
        <v>2</v>
      </c>
      <c r="J876" s="1">
        <f t="shared" si="42"/>
        <v>2</v>
      </c>
    </row>
    <row r="877" spans="1:10">
      <c r="A877" s="1">
        <v>875</v>
      </c>
      <c r="B877" s="1" t="s">
        <v>202</v>
      </c>
      <c r="C877" s="1" t="s">
        <v>202</v>
      </c>
      <c r="E877" s="1">
        <v>875</v>
      </c>
      <c r="F877" s="1">
        <f t="shared" si="43"/>
        <v>0</v>
      </c>
      <c r="G877" s="1">
        <f t="shared" si="43"/>
        <v>0</v>
      </c>
      <c r="H877" s="1">
        <f t="shared" si="43"/>
        <v>2</v>
      </c>
      <c r="I877" s="110">
        <f t="shared" si="41"/>
        <v>2</v>
      </c>
      <c r="J877" s="1">
        <f t="shared" si="42"/>
        <v>4</v>
      </c>
    </row>
    <row r="878" spans="1:10">
      <c r="A878" s="1">
        <v>876</v>
      </c>
      <c r="B878" s="1" t="s">
        <v>202</v>
      </c>
      <c r="C878" s="1" t="s">
        <v>202</v>
      </c>
      <c r="E878" s="1">
        <v>876</v>
      </c>
      <c r="F878" s="1">
        <f t="shared" si="43"/>
        <v>0</v>
      </c>
      <c r="G878" s="1">
        <f t="shared" si="43"/>
        <v>0</v>
      </c>
      <c r="H878" s="1">
        <f t="shared" si="43"/>
        <v>2</v>
      </c>
      <c r="I878" s="110">
        <f t="shared" si="41"/>
        <v>2</v>
      </c>
      <c r="J878" s="1">
        <f t="shared" si="42"/>
        <v>4</v>
      </c>
    </row>
    <row r="879" spans="1:10">
      <c r="A879" s="1">
        <v>877</v>
      </c>
      <c r="B879" s="1" t="s">
        <v>40</v>
      </c>
      <c r="C879" s="1" t="s">
        <v>40</v>
      </c>
      <c r="E879" s="1">
        <v>877</v>
      </c>
      <c r="F879" s="1">
        <f t="shared" si="43"/>
        <v>2</v>
      </c>
      <c r="G879" s="1">
        <f t="shared" si="43"/>
        <v>0</v>
      </c>
      <c r="H879" s="1">
        <f t="shared" si="43"/>
        <v>0</v>
      </c>
      <c r="I879" s="110">
        <f t="shared" si="41"/>
        <v>2</v>
      </c>
      <c r="J879" s="1">
        <f t="shared" si="42"/>
        <v>4</v>
      </c>
    </row>
    <row r="880" spans="1:10">
      <c r="A880" s="1">
        <v>878</v>
      </c>
      <c r="B880" s="1" t="s">
        <v>202</v>
      </c>
      <c r="C880" s="1" t="s">
        <v>34</v>
      </c>
      <c r="E880" s="1">
        <v>878</v>
      </c>
      <c r="F880" s="1">
        <f t="shared" si="43"/>
        <v>0</v>
      </c>
      <c r="G880" s="1">
        <f t="shared" si="43"/>
        <v>1</v>
      </c>
      <c r="H880" s="1">
        <f t="shared" si="43"/>
        <v>1</v>
      </c>
      <c r="I880" s="110">
        <f t="shared" si="41"/>
        <v>2</v>
      </c>
      <c r="J880" s="1">
        <f t="shared" si="42"/>
        <v>2</v>
      </c>
    </row>
    <row r="881" spans="1:10">
      <c r="A881" s="1">
        <v>879</v>
      </c>
      <c r="B881" s="1" t="s">
        <v>40</v>
      </c>
      <c r="C881" s="1" t="s">
        <v>40</v>
      </c>
      <c r="E881" s="1">
        <v>879</v>
      </c>
      <c r="F881" s="1">
        <f t="shared" si="43"/>
        <v>2</v>
      </c>
      <c r="G881" s="1">
        <f t="shared" si="43"/>
        <v>0</v>
      </c>
      <c r="H881" s="1">
        <f t="shared" si="43"/>
        <v>0</v>
      </c>
      <c r="I881" s="110">
        <f t="shared" si="41"/>
        <v>2</v>
      </c>
      <c r="J881" s="1">
        <f t="shared" si="42"/>
        <v>4</v>
      </c>
    </row>
    <row r="882" spans="1:10">
      <c r="A882" s="1">
        <v>880</v>
      </c>
      <c r="B882" s="1" t="s">
        <v>34</v>
      </c>
      <c r="C882" s="1" t="s">
        <v>34</v>
      </c>
      <c r="E882" s="1">
        <v>880</v>
      </c>
      <c r="F882" s="1">
        <f t="shared" si="43"/>
        <v>0</v>
      </c>
      <c r="G882" s="1">
        <f t="shared" si="43"/>
        <v>2</v>
      </c>
      <c r="H882" s="1">
        <f t="shared" si="43"/>
        <v>0</v>
      </c>
      <c r="I882" s="110">
        <f t="shared" si="41"/>
        <v>2</v>
      </c>
      <c r="J882" s="1">
        <f t="shared" si="42"/>
        <v>4</v>
      </c>
    </row>
    <row r="883" spans="1:10">
      <c r="A883" s="1">
        <v>881</v>
      </c>
      <c r="B883" s="1" t="s">
        <v>34</v>
      </c>
      <c r="C883" s="1" t="s">
        <v>34</v>
      </c>
      <c r="E883" s="1">
        <v>881</v>
      </c>
      <c r="F883" s="1">
        <f t="shared" si="43"/>
        <v>0</v>
      </c>
      <c r="G883" s="1">
        <f t="shared" si="43"/>
        <v>2</v>
      </c>
      <c r="H883" s="1">
        <f t="shared" si="43"/>
        <v>0</v>
      </c>
      <c r="I883" s="110">
        <f t="shared" si="41"/>
        <v>2</v>
      </c>
      <c r="J883" s="1">
        <f t="shared" si="42"/>
        <v>4</v>
      </c>
    </row>
    <row r="884" spans="1:10">
      <c r="A884" s="1">
        <v>882</v>
      </c>
      <c r="B884" s="1" t="s">
        <v>34</v>
      </c>
      <c r="C884" s="1" t="s">
        <v>34</v>
      </c>
      <c r="E884" s="1">
        <v>882</v>
      </c>
      <c r="F884" s="1">
        <f t="shared" si="43"/>
        <v>0</v>
      </c>
      <c r="G884" s="1">
        <f t="shared" si="43"/>
        <v>2</v>
      </c>
      <c r="H884" s="1">
        <f t="shared" si="43"/>
        <v>0</v>
      </c>
      <c r="I884" s="110">
        <f t="shared" si="41"/>
        <v>2</v>
      </c>
      <c r="J884" s="1">
        <f t="shared" si="42"/>
        <v>4</v>
      </c>
    </row>
    <row r="885" spans="1:10">
      <c r="A885" s="1">
        <v>883</v>
      </c>
      <c r="B885" s="1" t="s">
        <v>202</v>
      </c>
      <c r="C885" s="1" t="s">
        <v>34</v>
      </c>
      <c r="E885" s="1">
        <v>883</v>
      </c>
      <c r="F885" s="1">
        <f t="shared" si="43"/>
        <v>0</v>
      </c>
      <c r="G885" s="1">
        <f t="shared" si="43"/>
        <v>1</v>
      </c>
      <c r="H885" s="1">
        <f t="shared" si="43"/>
        <v>1</v>
      </c>
      <c r="I885" s="110">
        <f t="shared" si="41"/>
        <v>2</v>
      </c>
      <c r="J885" s="1">
        <f t="shared" si="42"/>
        <v>2</v>
      </c>
    </row>
    <row r="886" spans="1:10">
      <c r="A886" s="1">
        <v>884</v>
      </c>
      <c r="B886" s="1" t="s">
        <v>34</v>
      </c>
      <c r="C886" s="1" t="s">
        <v>34</v>
      </c>
      <c r="E886" s="1">
        <v>884</v>
      </c>
      <c r="F886" s="1">
        <f t="shared" si="43"/>
        <v>0</v>
      </c>
      <c r="G886" s="1">
        <f t="shared" si="43"/>
        <v>2</v>
      </c>
      <c r="H886" s="1">
        <f t="shared" si="43"/>
        <v>0</v>
      </c>
      <c r="I886" s="110">
        <f t="shared" si="41"/>
        <v>2</v>
      </c>
      <c r="J886" s="1">
        <f t="shared" si="42"/>
        <v>4</v>
      </c>
    </row>
    <row r="887" spans="1:10">
      <c r="A887" s="1">
        <v>885</v>
      </c>
      <c r="B887" s="1" t="s">
        <v>202</v>
      </c>
      <c r="C887" s="1" t="s">
        <v>202</v>
      </c>
      <c r="E887" s="1">
        <v>885</v>
      </c>
      <c r="F887" s="1">
        <f t="shared" si="43"/>
        <v>0</v>
      </c>
      <c r="G887" s="1">
        <f t="shared" si="43"/>
        <v>0</v>
      </c>
      <c r="H887" s="1">
        <f t="shared" si="43"/>
        <v>2</v>
      </c>
      <c r="I887" s="110">
        <f t="shared" si="41"/>
        <v>2</v>
      </c>
      <c r="J887" s="1">
        <f t="shared" si="42"/>
        <v>4</v>
      </c>
    </row>
    <row r="888" spans="1:10">
      <c r="A888" s="1">
        <v>886</v>
      </c>
      <c r="B888" s="1" t="s">
        <v>40</v>
      </c>
      <c r="C888" s="1" t="s">
        <v>40</v>
      </c>
      <c r="E888" s="1">
        <v>886</v>
      </c>
      <c r="F888" s="1">
        <f t="shared" si="43"/>
        <v>2</v>
      </c>
      <c r="G888" s="1">
        <f t="shared" si="43"/>
        <v>0</v>
      </c>
      <c r="H888" s="1">
        <f t="shared" si="43"/>
        <v>0</v>
      </c>
      <c r="I888" s="110">
        <f t="shared" si="41"/>
        <v>2</v>
      </c>
      <c r="J888" s="1">
        <f t="shared" si="42"/>
        <v>4</v>
      </c>
    </row>
    <row r="889" spans="1:10">
      <c r="A889" s="1">
        <v>887</v>
      </c>
      <c r="B889" s="1" t="s">
        <v>34</v>
      </c>
      <c r="C889" s="1" t="s">
        <v>34</v>
      </c>
      <c r="E889" s="1">
        <v>887</v>
      </c>
      <c r="F889" s="1">
        <f t="shared" si="43"/>
        <v>0</v>
      </c>
      <c r="G889" s="1">
        <f t="shared" si="43"/>
        <v>2</v>
      </c>
      <c r="H889" s="1">
        <f t="shared" si="43"/>
        <v>0</v>
      </c>
      <c r="I889" s="110">
        <f t="shared" si="41"/>
        <v>2</v>
      </c>
      <c r="J889" s="1">
        <f t="shared" si="42"/>
        <v>4</v>
      </c>
    </row>
    <row r="890" spans="1:10">
      <c r="A890" s="1">
        <v>888</v>
      </c>
      <c r="B890" s="1" t="s">
        <v>40</v>
      </c>
      <c r="C890" s="1" t="s">
        <v>40</v>
      </c>
      <c r="E890" s="1">
        <v>888</v>
      </c>
      <c r="F890" s="1">
        <f t="shared" si="43"/>
        <v>2</v>
      </c>
      <c r="G890" s="1">
        <f t="shared" si="43"/>
        <v>0</v>
      </c>
      <c r="H890" s="1">
        <f t="shared" si="43"/>
        <v>0</v>
      </c>
      <c r="I890" s="110">
        <f t="shared" si="41"/>
        <v>2</v>
      </c>
      <c r="J890" s="1">
        <f t="shared" si="42"/>
        <v>4</v>
      </c>
    </row>
    <row r="891" spans="1:10">
      <c r="A891" s="1">
        <v>889</v>
      </c>
      <c r="B891" s="1" t="s">
        <v>202</v>
      </c>
      <c r="C891" s="1" t="s">
        <v>202</v>
      </c>
      <c r="E891" s="1">
        <v>889</v>
      </c>
      <c r="F891" s="1">
        <f t="shared" si="43"/>
        <v>0</v>
      </c>
      <c r="G891" s="1">
        <f t="shared" si="43"/>
        <v>0</v>
      </c>
      <c r="H891" s="1">
        <f t="shared" si="43"/>
        <v>2</v>
      </c>
      <c r="I891" s="110">
        <f t="shared" si="41"/>
        <v>2</v>
      </c>
      <c r="J891" s="1">
        <f t="shared" si="42"/>
        <v>4</v>
      </c>
    </row>
    <row r="892" spans="1:10">
      <c r="A892" s="1">
        <v>890</v>
      </c>
      <c r="B892" s="1" t="s">
        <v>34</v>
      </c>
      <c r="C892" s="1" t="s">
        <v>34</v>
      </c>
      <c r="E892" s="1">
        <v>890</v>
      </c>
      <c r="F892" s="1">
        <f t="shared" si="43"/>
        <v>0</v>
      </c>
      <c r="G892" s="1">
        <f t="shared" si="43"/>
        <v>2</v>
      </c>
      <c r="H892" s="1">
        <f t="shared" si="43"/>
        <v>0</v>
      </c>
      <c r="I892" s="110">
        <f t="shared" si="41"/>
        <v>2</v>
      </c>
      <c r="J892" s="1">
        <f t="shared" si="42"/>
        <v>4</v>
      </c>
    </row>
    <row r="893" spans="1:10">
      <c r="A893" s="1">
        <v>891</v>
      </c>
      <c r="B893" s="1" t="s">
        <v>202</v>
      </c>
      <c r="C893" s="1" t="s">
        <v>40</v>
      </c>
      <c r="E893" s="1">
        <v>891</v>
      </c>
      <c r="F893" s="1">
        <f t="shared" si="43"/>
        <v>1</v>
      </c>
      <c r="G893" s="1">
        <f t="shared" si="43"/>
        <v>0</v>
      </c>
      <c r="H893" s="1">
        <f t="shared" si="43"/>
        <v>1</v>
      </c>
      <c r="I893" s="110">
        <f t="shared" si="41"/>
        <v>2</v>
      </c>
      <c r="J893" s="1">
        <f t="shared" si="42"/>
        <v>2</v>
      </c>
    </row>
    <row r="894" spans="1:10">
      <c r="A894" s="1">
        <v>892</v>
      </c>
      <c r="B894" s="1" t="s">
        <v>34</v>
      </c>
      <c r="C894" s="1" t="s">
        <v>34</v>
      </c>
      <c r="E894" s="1">
        <v>892</v>
      </c>
      <c r="F894" s="1">
        <f t="shared" si="43"/>
        <v>0</v>
      </c>
      <c r="G894" s="1">
        <f t="shared" si="43"/>
        <v>2</v>
      </c>
      <c r="H894" s="1">
        <f t="shared" si="43"/>
        <v>0</v>
      </c>
      <c r="I894" s="110">
        <f t="shared" si="41"/>
        <v>2</v>
      </c>
      <c r="J894" s="1">
        <f t="shared" si="42"/>
        <v>4</v>
      </c>
    </row>
    <row r="895" spans="1:10">
      <c r="A895" s="1">
        <v>893</v>
      </c>
      <c r="B895" s="1" t="s">
        <v>202</v>
      </c>
      <c r="C895" s="1" t="s">
        <v>202</v>
      </c>
      <c r="E895" s="1">
        <v>893</v>
      </c>
      <c r="F895" s="1">
        <f t="shared" si="43"/>
        <v>0</v>
      </c>
      <c r="G895" s="1">
        <f t="shared" si="43"/>
        <v>0</v>
      </c>
      <c r="H895" s="1">
        <f t="shared" si="43"/>
        <v>2</v>
      </c>
      <c r="I895" s="110">
        <f t="shared" si="41"/>
        <v>2</v>
      </c>
      <c r="J895" s="1">
        <f t="shared" si="42"/>
        <v>4</v>
      </c>
    </row>
    <row r="896" spans="1:10">
      <c r="A896" s="1">
        <v>894</v>
      </c>
      <c r="B896" s="1" t="s">
        <v>202</v>
      </c>
      <c r="C896" s="1" t="s">
        <v>34</v>
      </c>
      <c r="E896" s="1">
        <v>894</v>
      </c>
      <c r="F896" s="1">
        <f t="shared" si="43"/>
        <v>0</v>
      </c>
      <c r="G896" s="1">
        <f t="shared" si="43"/>
        <v>1</v>
      </c>
      <c r="H896" s="1">
        <f t="shared" si="43"/>
        <v>1</v>
      </c>
      <c r="I896" s="110">
        <f t="shared" si="41"/>
        <v>2</v>
      </c>
      <c r="J896" s="1">
        <f t="shared" si="42"/>
        <v>2</v>
      </c>
    </row>
    <row r="897" spans="1:10">
      <c r="A897" s="1">
        <v>895</v>
      </c>
      <c r="B897" s="1" t="s">
        <v>34</v>
      </c>
      <c r="C897" s="1" t="s">
        <v>34</v>
      </c>
      <c r="E897" s="1">
        <v>895</v>
      </c>
      <c r="F897" s="1">
        <f t="shared" si="43"/>
        <v>0</v>
      </c>
      <c r="G897" s="1">
        <f t="shared" si="43"/>
        <v>2</v>
      </c>
      <c r="H897" s="1">
        <f t="shared" si="43"/>
        <v>0</v>
      </c>
      <c r="I897" s="110">
        <f t="shared" si="41"/>
        <v>2</v>
      </c>
      <c r="J897" s="1">
        <f t="shared" si="42"/>
        <v>4</v>
      </c>
    </row>
    <row r="898" spans="1:10">
      <c r="A898" s="1">
        <v>896</v>
      </c>
      <c r="B898" s="1" t="s">
        <v>34</v>
      </c>
      <c r="C898" s="1" t="s">
        <v>34</v>
      </c>
      <c r="E898" s="1">
        <v>896</v>
      </c>
      <c r="F898" s="1">
        <f t="shared" si="43"/>
        <v>0</v>
      </c>
      <c r="G898" s="1">
        <f t="shared" si="43"/>
        <v>2</v>
      </c>
      <c r="H898" s="1">
        <f t="shared" si="43"/>
        <v>0</v>
      </c>
      <c r="I898" s="110">
        <f t="shared" si="41"/>
        <v>2</v>
      </c>
      <c r="J898" s="1">
        <f t="shared" si="42"/>
        <v>4</v>
      </c>
    </row>
    <row r="899" spans="1:10">
      <c r="A899" s="1">
        <v>897</v>
      </c>
      <c r="B899" s="1" t="s">
        <v>40</v>
      </c>
      <c r="C899" s="1" t="s">
        <v>40</v>
      </c>
      <c r="E899" s="1">
        <v>897</v>
      </c>
      <c r="F899" s="1">
        <f t="shared" si="43"/>
        <v>2</v>
      </c>
      <c r="G899" s="1">
        <f t="shared" si="43"/>
        <v>0</v>
      </c>
      <c r="H899" s="1">
        <f t="shared" si="43"/>
        <v>0</v>
      </c>
      <c r="I899" s="110">
        <f t="shared" si="41"/>
        <v>2</v>
      </c>
      <c r="J899" s="1">
        <f t="shared" si="42"/>
        <v>4</v>
      </c>
    </row>
    <row r="900" spans="1:10">
      <c r="A900" s="1">
        <v>898</v>
      </c>
      <c r="B900" s="1" t="s">
        <v>34</v>
      </c>
      <c r="C900" s="1" t="s">
        <v>34</v>
      </c>
      <c r="E900" s="1">
        <v>898</v>
      </c>
      <c r="F900" s="1">
        <f t="shared" ref="F900:H931" si="44">COUNTIF($B900:$C900,F$2)</f>
        <v>0</v>
      </c>
      <c r="G900" s="1">
        <f t="shared" si="44"/>
        <v>2</v>
      </c>
      <c r="H900" s="1">
        <f t="shared" si="44"/>
        <v>0</v>
      </c>
      <c r="I900" s="110">
        <f t="shared" ref="I900:I963" si="45">SUM(F900:H900)</f>
        <v>2</v>
      </c>
      <c r="J900" s="1">
        <f t="shared" ref="J900:J963" si="46">F900^2+G900^2+H900^2</f>
        <v>4</v>
      </c>
    </row>
    <row r="901" spans="1:10">
      <c r="A901" s="1">
        <v>899</v>
      </c>
      <c r="B901" s="1" t="s">
        <v>34</v>
      </c>
      <c r="C901" s="1" t="s">
        <v>34</v>
      </c>
      <c r="E901" s="1">
        <v>899</v>
      </c>
      <c r="F901" s="1">
        <f t="shared" si="44"/>
        <v>0</v>
      </c>
      <c r="G901" s="1">
        <f t="shared" si="44"/>
        <v>2</v>
      </c>
      <c r="H901" s="1">
        <f t="shared" si="44"/>
        <v>0</v>
      </c>
      <c r="I901" s="110">
        <f t="shared" si="45"/>
        <v>2</v>
      </c>
      <c r="J901" s="1">
        <f t="shared" si="46"/>
        <v>4</v>
      </c>
    </row>
    <row r="902" spans="1:10">
      <c r="A902" s="1">
        <v>900</v>
      </c>
      <c r="B902" s="1" t="s">
        <v>40</v>
      </c>
      <c r="C902" s="1" t="s">
        <v>202</v>
      </c>
      <c r="E902" s="1">
        <v>900</v>
      </c>
      <c r="F902" s="1">
        <f t="shared" si="44"/>
        <v>1</v>
      </c>
      <c r="G902" s="1">
        <f t="shared" si="44"/>
        <v>0</v>
      </c>
      <c r="H902" s="1">
        <f t="shared" si="44"/>
        <v>1</v>
      </c>
      <c r="I902" s="110">
        <f t="shared" si="45"/>
        <v>2</v>
      </c>
      <c r="J902" s="1">
        <f t="shared" si="46"/>
        <v>2</v>
      </c>
    </row>
    <row r="903" spans="1:10">
      <c r="A903" s="1">
        <v>901</v>
      </c>
      <c r="B903" s="1" t="s">
        <v>202</v>
      </c>
      <c r="C903" s="1" t="s">
        <v>34</v>
      </c>
      <c r="E903" s="1">
        <v>901</v>
      </c>
      <c r="F903" s="1">
        <f t="shared" si="44"/>
        <v>0</v>
      </c>
      <c r="G903" s="1">
        <f t="shared" si="44"/>
        <v>1</v>
      </c>
      <c r="H903" s="1">
        <f t="shared" si="44"/>
        <v>1</v>
      </c>
      <c r="I903" s="110">
        <f t="shared" si="45"/>
        <v>2</v>
      </c>
      <c r="J903" s="1">
        <f t="shared" si="46"/>
        <v>2</v>
      </c>
    </row>
    <row r="904" spans="1:10">
      <c r="A904" s="1">
        <v>902</v>
      </c>
      <c r="B904" s="1" t="s">
        <v>34</v>
      </c>
      <c r="C904" s="1" t="s">
        <v>34</v>
      </c>
      <c r="E904" s="1">
        <v>902</v>
      </c>
      <c r="F904" s="1">
        <f t="shared" si="44"/>
        <v>0</v>
      </c>
      <c r="G904" s="1">
        <f t="shared" si="44"/>
        <v>2</v>
      </c>
      <c r="H904" s="1">
        <f t="shared" si="44"/>
        <v>0</v>
      </c>
      <c r="I904" s="110">
        <f t="shared" si="45"/>
        <v>2</v>
      </c>
      <c r="J904" s="1">
        <f t="shared" si="46"/>
        <v>4</v>
      </c>
    </row>
    <row r="905" spans="1:10">
      <c r="A905" s="1">
        <v>903</v>
      </c>
      <c r="B905" s="1" t="s">
        <v>34</v>
      </c>
      <c r="C905" s="1" t="s">
        <v>34</v>
      </c>
      <c r="E905" s="1">
        <v>903</v>
      </c>
      <c r="F905" s="1">
        <f t="shared" si="44"/>
        <v>0</v>
      </c>
      <c r="G905" s="1">
        <f t="shared" si="44"/>
        <v>2</v>
      </c>
      <c r="H905" s="1">
        <f t="shared" si="44"/>
        <v>0</v>
      </c>
      <c r="I905" s="110">
        <f t="shared" si="45"/>
        <v>2</v>
      </c>
      <c r="J905" s="1">
        <f t="shared" si="46"/>
        <v>4</v>
      </c>
    </row>
    <row r="906" spans="1:10">
      <c r="A906" s="1">
        <v>904</v>
      </c>
      <c r="B906" s="1" t="s">
        <v>34</v>
      </c>
      <c r="C906" s="1" t="s">
        <v>34</v>
      </c>
      <c r="E906" s="1">
        <v>904</v>
      </c>
      <c r="F906" s="1">
        <f t="shared" si="44"/>
        <v>0</v>
      </c>
      <c r="G906" s="1">
        <f t="shared" si="44"/>
        <v>2</v>
      </c>
      <c r="H906" s="1">
        <f t="shared" si="44"/>
        <v>0</v>
      </c>
      <c r="I906" s="110">
        <f t="shared" si="45"/>
        <v>2</v>
      </c>
      <c r="J906" s="1">
        <f t="shared" si="46"/>
        <v>4</v>
      </c>
    </row>
    <row r="907" spans="1:10">
      <c r="A907" s="1">
        <v>905</v>
      </c>
      <c r="B907" s="1" t="s">
        <v>34</v>
      </c>
      <c r="C907" s="1" t="s">
        <v>34</v>
      </c>
      <c r="E907" s="1">
        <v>905</v>
      </c>
      <c r="F907" s="1">
        <f t="shared" si="44"/>
        <v>0</v>
      </c>
      <c r="G907" s="1">
        <f t="shared" si="44"/>
        <v>2</v>
      </c>
      <c r="H907" s="1">
        <f t="shared" si="44"/>
        <v>0</v>
      </c>
      <c r="I907" s="110">
        <f t="shared" si="45"/>
        <v>2</v>
      </c>
      <c r="J907" s="1">
        <f t="shared" si="46"/>
        <v>4</v>
      </c>
    </row>
    <row r="908" spans="1:10">
      <c r="A908" s="1">
        <v>906</v>
      </c>
      <c r="B908" s="1" t="s">
        <v>202</v>
      </c>
      <c r="C908" s="1" t="s">
        <v>202</v>
      </c>
      <c r="E908" s="1">
        <v>906</v>
      </c>
      <c r="F908" s="1">
        <f t="shared" si="44"/>
        <v>0</v>
      </c>
      <c r="G908" s="1">
        <f t="shared" si="44"/>
        <v>0</v>
      </c>
      <c r="H908" s="1">
        <f t="shared" si="44"/>
        <v>2</v>
      </c>
      <c r="I908" s="110">
        <f t="shared" si="45"/>
        <v>2</v>
      </c>
      <c r="J908" s="1">
        <f t="shared" si="46"/>
        <v>4</v>
      </c>
    </row>
    <row r="909" spans="1:10">
      <c r="A909" s="1">
        <v>907</v>
      </c>
      <c r="B909" s="1" t="s">
        <v>34</v>
      </c>
      <c r="C909" s="1" t="s">
        <v>34</v>
      </c>
      <c r="E909" s="1">
        <v>907</v>
      </c>
      <c r="F909" s="1">
        <f t="shared" si="44"/>
        <v>0</v>
      </c>
      <c r="G909" s="1">
        <f t="shared" si="44"/>
        <v>2</v>
      </c>
      <c r="H909" s="1">
        <f t="shared" si="44"/>
        <v>0</v>
      </c>
      <c r="I909" s="110">
        <f t="shared" si="45"/>
        <v>2</v>
      </c>
      <c r="J909" s="1">
        <f t="shared" si="46"/>
        <v>4</v>
      </c>
    </row>
    <row r="910" spans="1:10">
      <c r="A910" s="1">
        <v>908</v>
      </c>
      <c r="B910" s="1" t="s">
        <v>202</v>
      </c>
      <c r="C910" s="1" t="s">
        <v>202</v>
      </c>
      <c r="E910" s="1">
        <v>908</v>
      </c>
      <c r="F910" s="1">
        <f t="shared" si="44"/>
        <v>0</v>
      </c>
      <c r="G910" s="1">
        <f t="shared" si="44"/>
        <v>0</v>
      </c>
      <c r="H910" s="1">
        <f t="shared" si="44"/>
        <v>2</v>
      </c>
      <c r="I910" s="110">
        <f t="shared" si="45"/>
        <v>2</v>
      </c>
      <c r="J910" s="1">
        <f t="shared" si="46"/>
        <v>4</v>
      </c>
    </row>
    <row r="911" spans="1:10">
      <c r="A911" s="1">
        <v>909</v>
      </c>
      <c r="B911" s="1" t="s">
        <v>34</v>
      </c>
      <c r="C911" s="1" t="s">
        <v>34</v>
      </c>
      <c r="E911" s="1">
        <v>909</v>
      </c>
      <c r="F911" s="1">
        <f t="shared" si="44"/>
        <v>0</v>
      </c>
      <c r="G911" s="1">
        <f t="shared" si="44"/>
        <v>2</v>
      </c>
      <c r="H911" s="1">
        <f t="shared" si="44"/>
        <v>0</v>
      </c>
      <c r="I911" s="110">
        <f t="shared" si="45"/>
        <v>2</v>
      </c>
      <c r="J911" s="1">
        <f t="shared" si="46"/>
        <v>4</v>
      </c>
    </row>
    <row r="912" spans="1:10">
      <c r="A912" s="1">
        <v>910</v>
      </c>
      <c r="B912" s="1" t="s">
        <v>34</v>
      </c>
      <c r="C912" s="1" t="s">
        <v>34</v>
      </c>
      <c r="E912" s="1">
        <v>910</v>
      </c>
      <c r="F912" s="1">
        <f t="shared" si="44"/>
        <v>0</v>
      </c>
      <c r="G912" s="1">
        <f t="shared" si="44"/>
        <v>2</v>
      </c>
      <c r="H912" s="1">
        <f t="shared" si="44"/>
        <v>0</v>
      </c>
      <c r="I912" s="110">
        <f t="shared" si="45"/>
        <v>2</v>
      </c>
      <c r="J912" s="1">
        <f t="shared" si="46"/>
        <v>4</v>
      </c>
    </row>
    <row r="913" spans="1:10">
      <c r="A913" s="1">
        <v>911</v>
      </c>
      <c r="B913" s="1" t="s">
        <v>202</v>
      </c>
      <c r="C913" s="1" t="s">
        <v>202</v>
      </c>
      <c r="E913" s="1">
        <v>911</v>
      </c>
      <c r="F913" s="1">
        <f t="shared" si="44"/>
        <v>0</v>
      </c>
      <c r="G913" s="1">
        <f t="shared" si="44"/>
        <v>0</v>
      </c>
      <c r="H913" s="1">
        <f t="shared" si="44"/>
        <v>2</v>
      </c>
      <c r="I913" s="110">
        <f t="shared" si="45"/>
        <v>2</v>
      </c>
      <c r="J913" s="1">
        <f t="shared" si="46"/>
        <v>4</v>
      </c>
    </row>
    <row r="914" spans="1:10">
      <c r="A914" s="1">
        <v>912</v>
      </c>
      <c r="B914" s="1" t="s">
        <v>202</v>
      </c>
      <c r="C914" s="1" t="s">
        <v>202</v>
      </c>
      <c r="E914" s="1">
        <v>912</v>
      </c>
      <c r="F914" s="1">
        <f t="shared" si="44"/>
        <v>0</v>
      </c>
      <c r="G914" s="1">
        <f t="shared" si="44"/>
        <v>0</v>
      </c>
      <c r="H914" s="1">
        <f t="shared" si="44"/>
        <v>2</v>
      </c>
      <c r="I914" s="110">
        <f t="shared" si="45"/>
        <v>2</v>
      </c>
      <c r="J914" s="1">
        <f t="shared" si="46"/>
        <v>4</v>
      </c>
    </row>
    <row r="915" spans="1:10">
      <c r="A915" s="1">
        <v>913</v>
      </c>
      <c r="B915" s="1" t="s">
        <v>202</v>
      </c>
      <c r="C915" s="1" t="s">
        <v>34</v>
      </c>
      <c r="E915" s="1">
        <v>913</v>
      </c>
      <c r="F915" s="1">
        <f t="shared" si="44"/>
        <v>0</v>
      </c>
      <c r="G915" s="1">
        <f t="shared" si="44"/>
        <v>1</v>
      </c>
      <c r="H915" s="1">
        <f t="shared" si="44"/>
        <v>1</v>
      </c>
      <c r="I915" s="110">
        <f t="shared" si="45"/>
        <v>2</v>
      </c>
      <c r="J915" s="1">
        <f t="shared" si="46"/>
        <v>2</v>
      </c>
    </row>
    <row r="916" spans="1:10">
      <c r="A916" s="1">
        <v>914</v>
      </c>
      <c r="B916" s="1" t="s">
        <v>34</v>
      </c>
      <c r="C916" s="1" t="s">
        <v>34</v>
      </c>
      <c r="E916" s="1">
        <v>914</v>
      </c>
      <c r="F916" s="1">
        <f t="shared" si="44"/>
        <v>0</v>
      </c>
      <c r="G916" s="1">
        <f t="shared" si="44"/>
        <v>2</v>
      </c>
      <c r="H916" s="1">
        <f t="shared" si="44"/>
        <v>0</v>
      </c>
      <c r="I916" s="110">
        <f t="shared" si="45"/>
        <v>2</v>
      </c>
      <c r="J916" s="1">
        <f t="shared" si="46"/>
        <v>4</v>
      </c>
    </row>
    <row r="917" spans="1:10">
      <c r="A917" s="1">
        <v>915</v>
      </c>
      <c r="B917" s="1" t="s">
        <v>40</v>
      </c>
      <c r="C917" s="1" t="s">
        <v>40</v>
      </c>
      <c r="E917" s="1">
        <v>915</v>
      </c>
      <c r="F917" s="1">
        <f t="shared" si="44"/>
        <v>2</v>
      </c>
      <c r="G917" s="1">
        <f t="shared" si="44"/>
        <v>0</v>
      </c>
      <c r="H917" s="1">
        <f t="shared" si="44"/>
        <v>0</v>
      </c>
      <c r="I917" s="110">
        <f t="shared" si="45"/>
        <v>2</v>
      </c>
      <c r="J917" s="1">
        <f t="shared" si="46"/>
        <v>4</v>
      </c>
    </row>
    <row r="918" spans="1:10">
      <c r="A918" s="1">
        <v>916</v>
      </c>
      <c r="B918" s="1" t="s">
        <v>40</v>
      </c>
      <c r="C918" s="1" t="s">
        <v>40</v>
      </c>
      <c r="E918" s="1">
        <v>916</v>
      </c>
      <c r="F918" s="1">
        <f t="shared" si="44"/>
        <v>2</v>
      </c>
      <c r="G918" s="1">
        <f t="shared" si="44"/>
        <v>0</v>
      </c>
      <c r="H918" s="1">
        <f t="shared" si="44"/>
        <v>0</v>
      </c>
      <c r="I918" s="110">
        <f t="shared" si="45"/>
        <v>2</v>
      </c>
      <c r="J918" s="1">
        <f t="shared" si="46"/>
        <v>4</v>
      </c>
    </row>
    <row r="919" spans="1:10">
      <c r="A919" s="1">
        <v>917</v>
      </c>
      <c r="B919" s="1" t="s">
        <v>34</v>
      </c>
      <c r="C919" s="1" t="s">
        <v>34</v>
      </c>
      <c r="E919" s="1">
        <v>917</v>
      </c>
      <c r="F919" s="1">
        <f t="shared" si="44"/>
        <v>0</v>
      </c>
      <c r="G919" s="1">
        <f t="shared" si="44"/>
        <v>2</v>
      </c>
      <c r="H919" s="1">
        <f t="shared" si="44"/>
        <v>0</v>
      </c>
      <c r="I919" s="110">
        <f t="shared" si="45"/>
        <v>2</v>
      </c>
      <c r="J919" s="1">
        <f t="shared" si="46"/>
        <v>4</v>
      </c>
    </row>
    <row r="920" spans="1:10">
      <c r="A920" s="1">
        <v>918</v>
      </c>
      <c r="B920" s="1" t="s">
        <v>40</v>
      </c>
      <c r="C920" s="1" t="s">
        <v>40</v>
      </c>
      <c r="E920" s="1">
        <v>918</v>
      </c>
      <c r="F920" s="1">
        <f t="shared" si="44"/>
        <v>2</v>
      </c>
      <c r="G920" s="1">
        <f t="shared" si="44"/>
        <v>0</v>
      </c>
      <c r="H920" s="1">
        <f t="shared" si="44"/>
        <v>0</v>
      </c>
      <c r="I920" s="110">
        <f t="shared" si="45"/>
        <v>2</v>
      </c>
      <c r="J920" s="1">
        <f t="shared" si="46"/>
        <v>4</v>
      </c>
    </row>
    <row r="921" spans="1:10">
      <c r="A921" s="1">
        <v>919</v>
      </c>
      <c r="B921" s="1" t="s">
        <v>202</v>
      </c>
      <c r="C921" s="1" t="s">
        <v>202</v>
      </c>
      <c r="E921" s="1">
        <v>919</v>
      </c>
      <c r="F921" s="1">
        <f t="shared" si="44"/>
        <v>0</v>
      </c>
      <c r="G921" s="1">
        <f t="shared" si="44"/>
        <v>0</v>
      </c>
      <c r="H921" s="1">
        <f t="shared" si="44"/>
        <v>2</v>
      </c>
      <c r="I921" s="110">
        <f t="shared" si="45"/>
        <v>2</v>
      </c>
      <c r="J921" s="1">
        <f t="shared" si="46"/>
        <v>4</v>
      </c>
    </row>
    <row r="922" spans="1:10">
      <c r="A922" s="1">
        <v>920</v>
      </c>
      <c r="B922" s="1" t="s">
        <v>202</v>
      </c>
      <c r="C922" s="1" t="s">
        <v>40</v>
      </c>
      <c r="E922" s="1">
        <v>920</v>
      </c>
      <c r="F922" s="1">
        <f t="shared" si="44"/>
        <v>1</v>
      </c>
      <c r="G922" s="1">
        <f t="shared" si="44"/>
        <v>0</v>
      </c>
      <c r="H922" s="1">
        <f t="shared" si="44"/>
        <v>1</v>
      </c>
      <c r="I922" s="110">
        <f t="shared" si="45"/>
        <v>2</v>
      </c>
      <c r="J922" s="1">
        <f t="shared" si="46"/>
        <v>2</v>
      </c>
    </row>
    <row r="923" spans="1:10">
      <c r="A923" s="1">
        <v>921</v>
      </c>
      <c r="B923" s="1" t="s">
        <v>202</v>
      </c>
      <c r="C923" s="1" t="s">
        <v>202</v>
      </c>
      <c r="E923" s="1">
        <v>921</v>
      </c>
      <c r="F923" s="1">
        <f t="shared" si="44"/>
        <v>0</v>
      </c>
      <c r="G923" s="1">
        <f t="shared" si="44"/>
        <v>0</v>
      </c>
      <c r="H923" s="1">
        <f t="shared" si="44"/>
        <v>2</v>
      </c>
      <c r="I923" s="110">
        <f t="shared" si="45"/>
        <v>2</v>
      </c>
      <c r="J923" s="1">
        <f t="shared" si="46"/>
        <v>4</v>
      </c>
    </row>
    <row r="924" spans="1:10">
      <c r="A924" s="1">
        <v>922</v>
      </c>
      <c r="B924" s="1" t="s">
        <v>202</v>
      </c>
      <c r="C924" s="1" t="s">
        <v>202</v>
      </c>
      <c r="E924" s="1">
        <v>922</v>
      </c>
      <c r="F924" s="1">
        <f t="shared" si="44"/>
        <v>0</v>
      </c>
      <c r="G924" s="1">
        <f t="shared" si="44"/>
        <v>0</v>
      </c>
      <c r="H924" s="1">
        <f t="shared" si="44"/>
        <v>2</v>
      </c>
      <c r="I924" s="110">
        <f t="shared" si="45"/>
        <v>2</v>
      </c>
      <c r="J924" s="1">
        <f t="shared" si="46"/>
        <v>4</v>
      </c>
    </row>
    <row r="925" spans="1:10">
      <c r="A925" s="1">
        <v>923</v>
      </c>
      <c r="B925" s="1" t="s">
        <v>40</v>
      </c>
      <c r="C925" s="1" t="s">
        <v>40</v>
      </c>
      <c r="E925" s="1">
        <v>923</v>
      </c>
      <c r="F925" s="1">
        <f t="shared" si="44"/>
        <v>2</v>
      </c>
      <c r="G925" s="1">
        <f t="shared" si="44"/>
        <v>0</v>
      </c>
      <c r="H925" s="1">
        <f t="shared" si="44"/>
        <v>0</v>
      </c>
      <c r="I925" s="110">
        <f t="shared" si="45"/>
        <v>2</v>
      </c>
      <c r="J925" s="1">
        <f t="shared" si="46"/>
        <v>4</v>
      </c>
    </row>
    <row r="926" spans="1:10">
      <c r="A926" s="1">
        <v>924</v>
      </c>
      <c r="B926" s="1" t="s">
        <v>202</v>
      </c>
      <c r="C926" s="1" t="s">
        <v>202</v>
      </c>
      <c r="E926" s="1">
        <v>924</v>
      </c>
      <c r="F926" s="1">
        <f t="shared" si="44"/>
        <v>0</v>
      </c>
      <c r="G926" s="1">
        <f t="shared" si="44"/>
        <v>0</v>
      </c>
      <c r="H926" s="1">
        <f t="shared" si="44"/>
        <v>2</v>
      </c>
      <c r="I926" s="110">
        <f t="shared" si="45"/>
        <v>2</v>
      </c>
      <c r="J926" s="1">
        <f t="shared" si="46"/>
        <v>4</v>
      </c>
    </row>
    <row r="927" spans="1:10">
      <c r="A927" s="1">
        <v>925</v>
      </c>
      <c r="B927" s="1" t="s">
        <v>40</v>
      </c>
      <c r="C927" s="1" t="s">
        <v>40</v>
      </c>
      <c r="E927" s="1">
        <v>925</v>
      </c>
      <c r="F927" s="1">
        <f t="shared" si="44"/>
        <v>2</v>
      </c>
      <c r="G927" s="1">
        <f t="shared" si="44"/>
        <v>0</v>
      </c>
      <c r="H927" s="1">
        <f t="shared" si="44"/>
        <v>0</v>
      </c>
      <c r="I927" s="110">
        <f t="shared" si="45"/>
        <v>2</v>
      </c>
      <c r="J927" s="1">
        <f t="shared" si="46"/>
        <v>4</v>
      </c>
    </row>
    <row r="928" spans="1:10">
      <c r="A928" s="1">
        <v>926</v>
      </c>
      <c r="B928" s="1" t="s">
        <v>40</v>
      </c>
      <c r="C928" s="1" t="s">
        <v>40</v>
      </c>
      <c r="E928" s="1">
        <v>926</v>
      </c>
      <c r="F928" s="1">
        <f t="shared" si="44"/>
        <v>2</v>
      </c>
      <c r="G928" s="1">
        <f t="shared" si="44"/>
        <v>0</v>
      </c>
      <c r="H928" s="1">
        <f t="shared" si="44"/>
        <v>0</v>
      </c>
      <c r="I928" s="110">
        <f t="shared" si="45"/>
        <v>2</v>
      </c>
      <c r="J928" s="1">
        <f t="shared" si="46"/>
        <v>4</v>
      </c>
    </row>
    <row r="929" spans="1:10">
      <c r="A929" s="1">
        <v>927</v>
      </c>
      <c r="B929" s="1" t="s">
        <v>40</v>
      </c>
      <c r="C929" s="1" t="s">
        <v>40</v>
      </c>
      <c r="E929" s="1">
        <v>927</v>
      </c>
      <c r="F929" s="1">
        <f t="shared" si="44"/>
        <v>2</v>
      </c>
      <c r="G929" s="1">
        <f t="shared" si="44"/>
        <v>0</v>
      </c>
      <c r="H929" s="1">
        <f t="shared" si="44"/>
        <v>0</v>
      </c>
      <c r="I929" s="110">
        <f t="shared" si="45"/>
        <v>2</v>
      </c>
      <c r="J929" s="1">
        <f t="shared" si="46"/>
        <v>4</v>
      </c>
    </row>
    <row r="930" spans="1:10">
      <c r="A930" s="1">
        <v>928</v>
      </c>
      <c r="B930" s="1" t="s">
        <v>40</v>
      </c>
      <c r="C930" s="1" t="s">
        <v>40</v>
      </c>
      <c r="E930" s="1">
        <v>928</v>
      </c>
      <c r="F930" s="1">
        <f t="shared" si="44"/>
        <v>2</v>
      </c>
      <c r="G930" s="1">
        <f t="shared" si="44"/>
        <v>0</v>
      </c>
      <c r="H930" s="1">
        <f t="shared" si="44"/>
        <v>0</v>
      </c>
      <c r="I930" s="110">
        <f t="shared" si="45"/>
        <v>2</v>
      </c>
      <c r="J930" s="1">
        <f t="shared" si="46"/>
        <v>4</v>
      </c>
    </row>
    <row r="931" spans="1:10">
      <c r="A931" s="1">
        <v>929</v>
      </c>
      <c r="B931" s="1" t="s">
        <v>34</v>
      </c>
      <c r="C931" s="1" t="s">
        <v>34</v>
      </c>
      <c r="E931" s="1">
        <v>929</v>
      </c>
      <c r="F931" s="1">
        <f t="shared" si="44"/>
        <v>0</v>
      </c>
      <c r="G931" s="1">
        <f t="shared" si="44"/>
        <v>2</v>
      </c>
      <c r="H931" s="1">
        <f t="shared" si="44"/>
        <v>0</v>
      </c>
      <c r="I931" s="110">
        <f t="shared" si="45"/>
        <v>2</v>
      </c>
      <c r="J931" s="1">
        <f t="shared" si="46"/>
        <v>4</v>
      </c>
    </row>
    <row r="932" spans="1:10">
      <c r="A932" s="1">
        <v>930</v>
      </c>
      <c r="B932" s="1" t="s">
        <v>202</v>
      </c>
      <c r="C932" s="1" t="s">
        <v>40</v>
      </c>
      <c r="E932" s="1">
        <v>930</v>
      </c>
      <c r="F932" s="1">
        <f t="shared" ref="F932:H963" si="47">COUNTIF($B932:$C932,F$2)</f>
        <v>1</v>
      </c>
      <c r="G932" s="1">
        <f t="shared" si="47"/>
        <v>0</v>
      </c>
      <c r="H932" s="1">
        <f t="shared" si="47"/>
        <v>1</v>
      </c>
      <c r="I932" s="110">
        <f t="shared" si="45"/>
        <v>2</v>
      </c>
      <c r="J932" s="1">
        <f t="shared" si="46"/>
        <v>2</v>
      </c>
    </row>
    <row r="933" spans="1:10">
      <c r="A933" s="1">
        <v>931</v>
      </c>
      <c r="B933" s="1" t="s">
        <v>202</v>
      </c>
      <c r="C933" s="1" t="s">
        <v>40</v>
      </c>
      <c r="E933" s="1">
        <v>931</v>
      </c>
      <c r="F933" s="1">
        <f t="shared" si="47"/>
        <v>1</v>
      </c>
      <c r="G933" s="1">
        <f t="shared" si="47"/>
        <v>0</v>
      </c>
      <c r="H933" s="1">
        <f t="shared" si="47"/>
        <v>1</v>
      </c>
      <c r="I933" s="110">
        <f t="shared" si="45"/>
        <v>2</v>
      </c>
      <c r="J933" s="1">
        <f t="shared" si="46"/>
        <v>2</v>
      </c>
    </row>
    <row r="934" spans="1:10">
      <c r="A934" s="1">
        <v>932</v>
      </c>
      <c r="B934" s="1" t="s">
        <v>202</v>
      </c>
      <c r="C934" s="1" t="s">
        <v>202</v>
      </c>
      <c r="E934" s="1">
        <v>932</v>
      </c>
      <c r="F934" s="1">
        <f t="shared" si="47"/>
        <v>0</v>
      </c>
      <c r="G934" s="1">
        <f t="shared" si="47"/>
        <v>0</v>
      </c>
      <c r="H934" s="1">
        <f t="shared" si="47"/>
        <v>2</v>
      </c>
      <c r="I934" s="110">
        <f t="shared" si="45"/>
        <v>2</v>
      </c>
      <c r="J934" s="1">
        <f t="shared" si="46"/>
        <v>4</v>
      </c>
    </row>
    <row r="935" spans="1:10">
      <c r="A935" s="1">
        <v>933</v>
      </c>
      <c r="B935" s="1" t="s">
        <v>34</v>
      </c>
      <c r="C935" s="1" t="s">
        <v>34</v>
      </c>
      <c r="E935" s="1">
        <v>933</v>
      </c>
      <c r="F935" s="1">
        <f t="shared" si="47"/>
        <v>0</v>
      </c>
      <c r="G935" s="1">
        <f t="shared" si="47"/>
        <v>2</v>
      </c>
      <c r="H935" s="1">
        <f t="shared" si="47"/>
        <v>0</v>
      </c>
      <c r="I935" s="110">
        <f t="shared" si="45"/>
        <v>2</v>
      </c>
      <c r="J935" s="1">
        <f t="shared" si="46"/>
        <v>4</v>
      </c>
    </row>
    <row r="936" spans="1:10">
      <c r="A936" s="1">
        <v>934</v>
      </c>
      <c r="B936" s="1" t="s">
        <v>34</v>
      </c>
      <c r="C936" s="1" t="s">
        <v>34</v>
      </c>
      <c r="E936" s="1">
        <v>934</v>
      </c>
      <c r="F936" s="1">
        <f t="shared" si="47"/>
        <v>0</v>
      </c>
      <c r="G936" s="1">
        <f t="shared" si="47"/>
        <v>2</v>
      </c>
      <c r="H936" s="1">
        <f t="shared" si="47"/>
        <v>0</v>
      </c>
      <c r="I936" s="110">
        <f t="shared" si="45"/>
        <v>2</v>
      </c>
      <c r="J936" s="1">
        <f t="shared" si="46"/>
        <v>4</v>
      </c>
    </row>
    <row r="937" spans="1:10">
      <c r="A937" s="1">
        <v>935</v>
      </c>
      <c r="B937" s="1" t="s">
        <v>40</v>
      </c>
      <c r="C937" s="1" t="s">
        <v>40</v>
      </c>
      <c r="E937" s="1">
        <v>935</v>
      </c>
      <c r="F937" s="1">
        <f t="shared" si="47"/>
        <v>2</v>
      </c>
      <c r="G937" s="1">
        <f t="shared" si="47"/>
        <v>0</v>
      </c>
      <c r="H937" s="1">
        <f t="shared" si="47"/>
        <v>0</v>
      </c>
      <c r="I937" s="110">
        <f t="shared" si="45"/>
        <v>2</v>
      </c>
      <c r="J937" s="1">
        <f t="shared" si="46"/>
        <v>4</v>
      </c>
    </row>
    <row r="938" spans="1:10">
      <c r="A938" s="1">
        <v>936</v>
      </c>
      <c r="B938" s="1" t="s">
        <v>40</v>
      </c>
      <c r="C938" s="1" t="s">
        <v>40</v>
      </c>
      <c r="E938" s="1">
        <v>936</v>
      </c>
      <c r="F938" s="1">
        <f t="shared" si="47"/>
        <v>2</v>
      </c>
      <c r="G938" s="1">
        <f t="shared" si="47"/>
        <v>0</v>
      </c>
      <c r="H938" s="1">
        <f t="shared" si="47"/>
        <v>0</v>
      </c>
      <c r="I938" s="110">
        <f t="shared" si="45"/>
        <v>2</v>
      </c>
      <c r="J938" s="1">
        <f t="shared" si="46"/>
        <v>4</v>
      </c>
    </row>
    <row r="939" spans="1:10">
      <c r="A939" s="1">
        <v>937</v>
      </c>
      <c r="B939" s="1" t="s">
        <v>34</v>
      </c>
      <c r="C939" s="1" t="s">
        <v>34</v>
      </c>
      <c r="E939" s="1">
        <v>937</v>
      </c>
      <c r="F939" s="1">
        <f t="shared" si="47"/>
        <v>0</v>
      </c>
      <c r="G939" s="1">
        <f t="shared" si="47"/>
        <v>2</v>
      </c>
      <c r="H939" s="1">
        <f t="shared" si="47"/>
        <v>0</v>
      </c>
      <c r="I939" s="110">
        <f t="shared" si="45"/>
        <v>2</v>
      </c>
      <c r="J939" s="1">
        <f t="shared" si="46"/>
        <v>4</v>
      </c>
    </row>
    <row r="940" spans="1:10">
      <c r="A940" s="1">
        <v>938</v>
      </c>
      <c r="B940" s="1" t="s">
        <v>202</v>
      </c>
      <c r="C940" s="1" t="s">
        <v>202</v>
      </c>
      <c r="E940" s="1">
        <v>938</v>
      </c>
      <c r="F940" s="1">
        <f t="shared" si="47"/>
        <v>0</v>
      </c>
      <c r="G940" s="1">
        <f t="shared" si="47"/>
        <v>0</v>
      </c>
      <c r="H940" s="1">
        <f t="shared" si="47"/>
        <v>2</v>
      </c>
      <c r="I940" s="110">
        <f t="shared" si="45"/>
        <v>2</v>
      </c>
      <c r="J940" s="1">
        <f t="shared" si="46"/>
        <v>4</v>
      </c>
    </row>
    <row r="941" spans="1:10">
      <c r="A941" s="1">
        <v>939</v>
      </c>
      <c r="B941" s="1" t="s">
        <v>40</v>
      </c>
      <c r="C941" s="1" t="s">
        <v>40</v>
      </c>
      <c r="E941" s="1">
        <v>939</v>
      </c>
      <c r="F941" s="1">
        <f t="shared" si="47"/>
        <v>2</v>
      </c>
      <c r="G941" s="1">
        <f t="shared" si="47"/>
        <v>0</v>
      </c>
      <c r="H941" s="1">
        <f t="shared" si="47"/>
        <v>0</v>
      </c>
      <c r="I941" s="110">
        <f t="shared" si="45"/>
        <v>2</v>
      </c>
      <c r="J941" s="1">
        <f t="shared" si="46"/>
        <v>4</v>
      </c>
    </row>
    <row r="942" spans="1:10">
      <c r="A942" s="1">
        <v>940</v>
      </c>
      <c r="B942" s="1" t="s">
        <v>34</v>
      </c>
      <c r="C942" s="1" t="s">
        <v>34</v>
      </c>
      <c r="E942" s="1">
        <v>940</v>
      </c>
      <c r="F942" s="1">
        <f t="shared" si="47"/>
        <v>0</v>
      </c>
      <c r="G942" s="1">
        <f t="shared" si="47"/>
        <v>2</v>
      </c>
      <c r="H942" s="1">
        <f t="shared" si="47"/>
        <v>0</v>
      </c>
      <c r="I942" s="110">
        <f t="shared" si="45"/>
        <v>2</v>
      </c>
      <c r="J942" s="1">
        <f t="shared" si="46"/>
        <v>4</v>
      </c>
    </row>
    <row r="943" spans="1:10">
      <c r="A943" s="1">
        <v>941</v>
      </c>
      <c r="B943" s="1" t="s">
        <v>34</v>
      </c>
      <c r="C943" s="1" t="s">
        <v>34</v>
      </c>
      <c r="E943" s="1">
        <v>941</v>
      </c>
      <c r="F943" s="1">
        <f t="shared" si="47"/>
        <v>0</v>
      </c>
      <c r="G943" s="1">
        <f t="shared" si="47"/>
        <v>2</v>
      </c>
      <c r="H943" s="1">
        <f t="shared" si="47"/>
        <v>0</v>
      </c>
      <c r="I943" s="110">
        <f t="shared" si="45"/>
        <v>2</v>
      </c>
      <c r="J943" s="1">
        <f t="shared" si="46"/>
        <v>4</v>
      </c>
    </row>
    <row r="944" spans="1:10">
      <c r="A944" s="1">
        <v>942</v>
      </c>
      <c r="B944" s="1" t="s">
        <v>34</v>
      </c>
      <c r="C944" s="1" t="s">
        <v>34</v>
      </c>
      <c r="E944" s="1">
        <v>942</v>
      </c>
      <c r="F944" s="1">
        <f t="shared" si="47"/>
        <v>0</v>
      </c>
      <c r="G944" s="1">
        <f t="shared" si="47"/>
        <v>2</v>
      </c>
      <c r="H944" s="1">
        <f t="shared" si="47"/>
        <v>0</v>
      </c>
      <c r="I944" s="110">
        <f t="shared" si="45"/>
        <v>2</v>
      </c>
      <c r="J944" s="1">
        <f t="shared" si="46"/>
        <v>4</v>
      </c>
    </row>
    <row r="945" spans="1:10">
      <c r="A945" s="1">
        <v>943</v>
      </c>
      <c r="B945" s="1" t="s">
        <v>34</v>
      </c>
      <c r="C945" s="1" t="s">
        <v>34</v>
      </c>
      <c r="E945" s="1">
        <v>943</v>
      </c>
      <c r="F945" s="1">
        <f t="shared" si="47"/>
        <v>0</v>
      </c>
      <c r="G945" s="1">
        <f t="shared" si="47"/>
        <v>2</v>
      </c>
      <c r="H945" s="1">
        <f t="shared" si="47"/>
        <v>0</v>
      </c>
      <c r="I945" s="110">
        <f t="shared" si="45"/>
        <v>2</v>
      </c>
      <c r="J945" s="1">
        <f t="shared" si="46"/>
        <v>4</v>
      </c>
    </row>
    <row r="946" spans="1:10">
      <c r="A946" s="1">
        <v>944</v>
      </c>
      <c r="B946" s="1" t="s">
        <v>34</v>
      </c>
      <c r="C946" s="1" t="s">
        <v>34</v>
      </c>
      <c r="E946" s="1">
        <v>944</v>
      </c>
      <c r="F946" s="1">
        <f t="shared" si="47"/>
        <v>0</v>
      </c>
      <c r="G946" s="1">
        <f t="shared" si="47"/>
        <v>2</v>
      </c>
      <c r="H946" s="1">
        <f t="shared" si="47"/>
        <v>0</v>
      </c>
      <c r="I946" s="110">
        <f t="shared" si="45"/>
        <v>2</v>
      </c>
      <c r="J946" s="1">
        <f t="shared" si="46"/>
        <v>4</v>
      </c>
    </row>
    <row r="947" spans="1:10">
      <c r="A947" s="1">
        <v>945</v>
      </c>
      <c r="B947" s="1" t="s">
        <v>202</v>
      </c>
      <c r="C947" s="1" t="s">
        <v>202</v>
      </c>
      <c r="E947" s="1">
        <v>945</v>
      </c>
      <c r="F947" s="1">
        <f t="shared" si="47"/>
        <v>0</v>
      </c>
      <c r="G947" s="1">
        <f t="shared" si="47"/>
        <v>0</v>
      </c>
      <c r="H947" s="1">
        <f t="shared" si="47"/>
        <v>2</v>
      </c>
      <c r="I947" s="110">
        <f t="shared" si="45"/>
        <v>2</v>
      </c>
      <c r="J947" s="1">
        <f t="shared" si="46"/>
        <v>4</v>
      </c>
    </row>
    <row r="948" spans="1:10">
      <c r="A948" s="1">
        <v>946</v>
      </c>
      <c r="B948" s="1" t="s">
        <v>40</v>
      </c>
      <c r="C948" s="1" t="s">
        <v>40</v>
      </c>
      <c r="E948" s="1">
        <v>946</v>
      </c>
      <c r="F948" s="1">
        <f t="shared" si="47"/>
        <v>2</v>
      </c>
      <c r="G948" s="1">
        <f t="shared" si="47"/>
        <v>0</v>
      </c>
      <c r="H948" s="1">
        <f t="shared" si="47"/>
        <v>0</v>
      </c>
      <c r="I948" s="110">
        <f t="shared" si="45"/>
        <v>2</v>
      </c>
      <c r="J948" s="1">
        <f t="shared" si="46"/>
        <v>4</v>
      </c>
    </row>
    <row r="949" spans="1:10">
      <c r="A949" s="1">
        <v>947</v>
      </c>
      <c r="B949" s="1" t="s">
        <v>40</v>
      </c>
      <c r="C949" s="1" t="s">
        <v>40</v>
      </c>
      <c r="E949" s="1">
        <v>947</v>
      </c>
      <c r="F949" s="1">
        <f t="shared" si="47"/>
        <v>2</v>
      </c>
      <c r="G949" s="1">
        <f t="shared" si="47"/>
        <v>0</v>
      </c>
      <c r="H949" s="1">
        <f t="shared" si="47"/>
        <v>0</v>
      </c>
      <c r="I949" s="110">
        <f t="shared" si="45"/>
        <v>2</v>
      </c>
      <c r="J949" s="1">
        <f t="shared" si="46"/>
        <v>4</v>
      </c>
    </row>
    <row r="950" spans="1:10">
      <c r="A950" s="1">
        <v>948</v>
      </c>
      <c r="B950" s="1" t="s">
        <v>34</v>
      </c>
      <c r="C950" s="1" t="s">
        <v>34</v>
      </c>
      <c r="E950" s="1">
        <v>948</v>
      </c>
      <c r="F950" s="1">
        <f t="shared" si="47"/>
        <v>0</v>
      </c>
      <c r="G950" s="1">
        <f t="shared" si="47"/>
        <v>2</v>
      </c>
      <c r="H950" s="1">
        <f t="shared" si="47"/>
        <v>0</v>
      </c>
      <c r="I950" s="110">
        <f t="shared" si="45"/>
        <v>2</v>
      </c>
      <c r="J950" s="1">
        <f t="shared" si="46"/>
        <v>4</v>
      </c>
    </row>
    <row r="951" spans="1:10">
      <c r="A951" s="1">
        <v>949</v>
      </c>
      <c r="B951" s="1" t="s">
        <v>202</v>
      </c>
      <c r="C951" s="1" t="s">
        <v>202</v>
      </c>
      <c r="E951" s="1">
        <v>949</v>
      </c>
      <c r="F951" s="1">
        <f t="shared" si="47"/>
        <v>0</v>
      </c>
      <c r="G951" s="1">
        <f t="shared" si="47"/>
        <v>0</v>
      </c>
      <c r="H951" s="1">
        <f t="shared" si="47"/>
        <v>2</v>
      </c>
      <c r="I951" s="110">
        <f t="shared" si="45"/>
        <v>2</v>
      </c>
      <c r="J951" s="1">
        <f t="shared" si="46"/>
        <v>4</v>
      </c>
    </row>
    <row r="952" spans="1:10">
      <c r="A952" s="1">
        <v>950</v>
      </c>
      <c r="B952" s="1" t="s">
        <v>34</v>
      </c>
      <c r="C952" s="1" t="s">
        <v>34</v>
      </c>
      <c r="E952" s="1">
        <v>950</v>
      </c>
      <c r="F952" s="1">
        <f t="shared" si="47"/>
        <v>0</v>
      </c>
      <c r="G952" s="1">
        <f t="shared" si="47"/>
        <v>2</v>
      </c>
      <c r="H952" s="1">
        <f t="shared" si="47"/>
        <v>0</v>
      </c>
      <c r="I952" s="110">
        <f t="shared" si="45"/>
        <v>2</v>
      </c>
      <c r="J952" s="1">
        <f t="shared" si="46"/>
        <v>4</v>
      </c>
    </row>
    <row r="953" spans="1:10">
      <c r="A953" s="1">
        <v>951</v>
      </c>
      <c r="B953" s="1" t="s">
        <v>202</v>
      </c>
      <c r="C953" s="1" t="s">
        <v>34</v>
      </c>
      <c r="E953" s="1">
        <v>951</v>
      </c>
      <c r="F953" s="1">
        <f t="shared" si="47"/>
        <v>0</v>
      </c>
      <c r="G953" s="1">
        <f t="shared" si="47"/>
        <v>1</v>
      </c>
      <c r="H953" s="1">
        <f t="shared" si="47"/>
        <v>1</v>
      </c>
      <c r="I953" s="110">
        <f t="shared" si="45"/>
        <v>2</v>
      </c>
      <c r="J953" s="1">
        <f t="shared" si="46"/>
        <v>2</v>
      </c>
    </row>
    <row r="954" spans="1:10">
      <c r="A954" s="1">
        <v>952</v>
      </c>
      <c r="B954" s="1" t="s">
        <v>202</v>
      </c>
      <c r="C954" s="1" t="s">
        <v>202</v>
      </c>
      <c r="E954" s="1">
        <v>952</v>
      </c>
      <c r="F954" s="1">
        <f t="shared" si="47"/>
        <v>0</v>
      </c>
      <c r="G954" s="1">
        <f t="shared" si="47"/>
        <v>0</v>
      </c>
      <c r="H954" s="1">
        <f t="shared" si="47"/>
        <v>2</v>
      </c>
      <c r="I954" s="110">
        <f t="shared" si="45"/>
        <v>2</v>
      </c>
      <c r="J954" s="1">
        <f t="shared" si="46"/>
        <v>4</v>
      </c>
    </row>
    <row r="955" spans="1:10">
      <c r="A955" s="1">
        <v>953</v>
      </c>
      <c r="B955" s="1" t="s">
        <v>202</v>
      </c>
      <c r="C955" s="1" t="s">
        <v>202</v>
      </c>
      <c r="E955" s="1">
        <v>953</v>
      </c>
      <c r="F955" s="1">
        <f t="shared" si="47"/>
        <v>0</v>
      </c>
      <c r="G955" s="1">
        <f t="shared" si="47"/>
        <v>0</v>
      </c>
      <c r="H955" s="1">
        <f t="shared" si="47"/>
        <v>2</v>
      </c>
      <c r="I955" s="110">
        <f t="shared" si="45"/>
        <v>2</v>
      </c>
      <c r="J955" s="1">
        <f t="shared" si="46"/>
        <v>4</v>
      </c>
    </row>
    <row r="956" spans="1:10">
      <c r="A956" s="1">
        <v>954</v>
      </c>
      <c r="B956" s="1" t="s">
        <v>40</v>
      </c>
      <c r="C956" s="1" t="s">
        <v>40</v>
      </c>
      <c r="E956" s="1">
        <v>954</v>
      </c>
      <c r="F956" s="1">
        <f t="shared" si="47"/>
        <v>2</v>
      </c>
      <c r="G956" s="1">
        <f t="shared" si="47"/>
        <v>0</v>
      </c>
      <c r="H956" s="1">
        <f t="shared" si="47"/>
        <v>0</v>
      </c>
      <c r="I956" s="110">
        <f t="shared" si="45"/>
        <v>2</v>
      </c>
      <c r="J956" s="1">
        <f t="shared" si="46"/>
        <v>4</v>
      </c>
    </row>
    <row r="957" spans="1:10">
      <c r="A957" s="1">
        <v>955</v>
      </c>
      <c r="B957" s="1" t="s">
        <v>202</v>
      </c>
      <c r="C957" s="1" t="s">
        <v>202</v>
      </c>
      <c r="E957" s="1">
        <v>955</v>
      </c>
      <c r="F957" s="1">
        <f t="shared" si="47"/>
        <v>0</v>
      </c>
      <c r="G957" s="1">
        <f t="shared" si="47"/>
        <v>0</v>
      </c>
      <c r="H957" s="1">
        <f t="shared" si="47"/>
        <v>2</v>
      </c>
      <c r="I957" s="110">
        <f t="shared" si="45"/>
        <v>2</v>
      </c>
      <c r="J957" s="1">
        <f t="shared" si="46"/>
        <v>4</v>
      </c>
    </row>
    <row r="958" spans="1:10">
      <c r="A958" s="1">
        <v>956</v>
      </c>
      <c r="B958" s="1" t="s">
        <v>202</v>
      </c>
      <c r="C958" s="1" t="s">
        <v>202</v>
      </c>
      <c r="E958" s="1">
        <v>956</v>
      </c>
      <c r="F958" s="1">
        <f t="shared" si="47"/>
        <v>0</v>
      </c>
      <c r="G958" s="1">
        <f t="shared" si="47"/>
        <v>0</v>
      </c>
      <c r="H958" s="1">
        <f t="shared" si="47"/>
        <v>2</v>
      </c>
      <c r="I958" s="110">
        <f t="shared" si="45"/>
        <v>2</v>
      </c>
      <c r="J958" s="1">
        <f t="shared" si="46"/>
        <v>4</v>
      </c>
    </row>
    <row r="959" spans="1:10">
      <c r="A959" s="1">
        <v>957</v>
      </c>
      <c r="B959" s="1" t="s">
        <v>34</v>
      </c>
      <c r="C959" s="1" t="s">
        <v>34</v>
      </c>
      <c r="E959" s="1">
        <v>957</v>
      </c>
      <c r="F959" s="1">
        <f t="shared" si="47"/>
        <v>0</v>
      </c>
      <c r="G959" s="1">
        <f t="shared" si="47"/>
        <v>2</v>
      </c>
      <c r="H959" s="1">
        <f t="shared" si="47"/>
        <v>0</v>
      </c>
      <c r="I959" s="110">
        <f t="shared" si="45"/>
        <v>2</v>
      </c>
      <c r="J959" s="1">
        <f t="shared" si="46"/>
        <v>4</v>
      </c>
    </row>
    <row r="960" spans="1:10">
      <c r="A960" s="1">
        <v>958</v>
      </c>
      <c r="B960" s="1" t="s">
        <v>34</v>
      </c>
      <c r="C960" s="1" t="s">
        <v>34</v>
      </c>
      <c r="E960" s="1">
        <v>958</v>
      </c>
      <c r="F960" s="1">
        <f t="shared" si="47"/>
        <v>0</v>
      </c>
      <c r="G960" s="1">
        <f t="shared" si="47"/>
        <v>2</v>
      </c>
      <c r="H960" s="1">
        <f t="shared" si="47"/>
        <v>0</v>
      </c>
      <c r="I960" s="110">
        <f t="shared" si="45"/>
        <v>2</v>
      </c>
      <c r="J960" s="1">
        <f t="shared" si="46"/>
        <v>4</v>
      </c>
    </row>
    <row r="961" spans="1:10">
      <c r="A961" s="1">
        <v>959</v>
      </c>
      <c r="B961" s="1" t="s">
        <v>40</v>
      </c>
      <c r="C961" s="1" t="s">
        <v>40</v>
      </c>
      <c r="E961" s="1">
        <v>959</v>
      </c>
      <c r="F961" s="1">
        <f t="shared" si="47"/>
        <v>2</v>
      </c>
      <c r="G961" s="1">
        <f t="shared" si="47"/>
        <v>0</v>
      </c>
      <c r="H961" s="1">
        <f t="shared" si="47"/>
        <v>0</v>
      </c>
      <c r="I961" s="110">
        <f t="shared" si="45"/>
        <v>2</v>
      </c>
      <c r="J961" s="1">
        <f t="shared" si="46"/>
        <v>4</v>
      </c>
    </row>
    <row r="962" spans="1:10">
      <c r="A962" s="1">
        <v>960</v>
      </c>
      <c r="B962" s="1" t="s">
        <v>202</v>
      </c>
      <c r="C962" s="1" t="s">
        <v>202</v>
      </c>
      <c r="E962" s="1">
        <v>960</v>
      </c>
      <c r="F962" s="1">
        <f t="shared" si="47"/>
        <v>0</v>
      </c>
      <c r="G962" s="1">
        <f t="shared" si="47"/>
        <v>0</v>
      </c>
      <c r="H962" s="1">
        <f t="shared" si="47"/>
        <v>2</v>
      </c>
      <c r="I962" s="110">
        <f t="shared" si="45"/>
        <v>2</v>
      </c>
      <c r="J962" s="1">
        <f t="shared" si="46"/>
        <v>4</v>
      </c>
    </row>
    <row r="963" spans="1:10">
      <c r="A963" s="1">
        <v>961</v>
      </c>
      <c r="B963" s="1" t="s">
        <v>34</v>
      </c>
      <c r="C963" s="1" t="s">
        <v>34</v>
      </c>
      <c r="E963" s="1">
        <v>961</v>
      </c>
      <c r="F963" s="1">
        <f t="shared" si="47"/>
        <v>0</v>
      </c>
      <c r="G963" s="1">
        <f t="shared" si="47"/>
        <v>2</v>
      </c>
      <c r="H963" s="1">
        <f t="shared" si="47"/>
        <v>0</v>
      </c>
      <c r="I963" s="110">
        <f t="shared" si="45"/>
        <v>2</v>
      </c>
      <c r="J963" s="1">
        <f t="shared" si="46"/>
        <v>4</v>
      </c>
    </row>
    <row r="964" spans="1:10">
      <c r="A964" s="1">
        <v>962</v>
      </c>
      <c r="B964" s="1" t="s">
        <v>202</v>
      </c>
      <c r="C964" s="1" t="s">
        <v>202</v>
      </c>
      <c r="E964" s="1">
        <v>962</v>
      </c>
      <c r="F964" s="1">
        <f t="shared" ref="F964:H1002" si="48">COUNTIF($B964:$C964,F$2)</f>
        <v>0</v>
      </c>
      <c r="G964" s="1">
        <f t="shared" si="48"/>
        <v>0</v>
      </c>
      <c r="H964" s="1">
        <f t="shared" si="48"/>
        <v>2</v>
      </c>
      <c r="I964" s="110">
        <f t="shared" ref="I964:I1002" si="49">SUM(F964:H964)</f>
        <v>2</v>
      </c>
      <c r="J964" s="1">
        <f t="shared" ref="J964:J1002" si="50">F964^2+G964^2+H964^2</f>
        <v>4</v>
      </c>
    </row>
    <row r="965" spans="1:10">
      <c r="A965" s="1">
        <v>963</v>
      </c>
      <c r="B965" s="1" t="s">
        <v>202</v>
      </c>
      <c r="C965" s="1" t="s">
        <v>34</v>
      </c>
      <c r="E965" s="1">
        <v>963</v>
      </c>
      <c r="F965" s="1">
        <f t="shared" si="48"/>
        <v>0</v>
      </c>
      <c r="G965" s="1">
        <f t="shared" si="48"/>
        <v>1</v>
      </c>
      <c r="H965" s="1">
        <f t="shared" si="48"/>
        <v>1</v>
      </c>
      <c r="I965" s="110">
        <f t="shared" si="49"/>
        <v>2</v>
      </c>
      <c r="J965" s="1">
        <f t="shared" si="50"/>
        <v>2</v>
      </c>
    </row>
    <row r="966" spans="1:10">
      <c r="A966" s="1">
        <v>964</v>
      </c>
      <c r="B966" s="1" t="s">
        <v>34</v>
      </c>
      <c r="C966" s="1" t="s">
        <v>34</v>
      </c>
      <c r="E966" s="1">
        <v>964</v>
      </c>
      <c r="F966" s="1">
        <f t="shared" si="48"/>
        <v>0</v>
      </c>
      <c r="G966" s="1">
        <f t="shared" si="48"/>
        <v>2</v>
      </c>
      <c r="H966" s="1">
        <f t="shared" si="48"/>
        <v>0</v>
      </c>
      <c r="I966" s="110">
        <f t="shared" si="49"/>
        <v>2</v>
      </c>
      <c r="J966" s="1">
        <f t="shared" si="50"/>
        <v>4</v>
      </c>
    </row>
    <row r="967" spans="1:10">
      <c r="A967" s="1">
        <v>965</v>
      </c>
      <c r="B967" s="1" t="s">
        <v>202</v>
      </c>
      <c r="C967" s="1" t="s">
        <v>202</v>
      </c>
      <c r="E967" s="1">
        <v>965</v>
      </c>
      <c r="F967" s="1">
        <f t="shared" si="48"/>
        <v>0</v>
      </c>
      <c r="G967" s="1">
        <f t="shared" si="48"/>
        <v>0</v>
      </c>
      <c r="H967" s="1">
        <f t="shared" si="48"/>
        <v>2</v>
      </c>
      <c r="I967" s="110">
        <f t="shared" si="49"/>
        <v>2</v>
      </c>
      <c r="J967" s="1">
        <f t="shared" si="50"/>
        <v>4</v>
      </c>
    </row>
    <row r="968" spans="1:10">
      <c r="A968" s="1">
        <v>966</v>
      </c>
      <c r="B968" s="1" t="s">
        <v>202</v>
      </c>
      <c r="C968" s="1" t="s">
        <v>202</v>
      </c>
      <c r="E968" s="1">
        <v>966</v>
      </c>
      <c r="F968" s="1">
        <f t="shared" si="48"/>
        <v>0</v>
      </c>
      <c r="G968" s="1">
        <f t="shared" si="48"/>
        <v>0</v>
      </c>
      <c r="H968" s="1">
        <f t="shared" si="48"/>
        <v>2</v>
      </c>
      <c r="I968" s="110">
        <f t="shared" si="49"/>
        <v>2</v>
      </c>
      <c r="J968" s="1">
        <f t="shared" si="50"/>
        <v>4</v>
      </c>
    </row>
    <row r="969" spans="1:10">
      <c r="A969" s="1">
        <v>967</v>
      </c>
      <c r="B969" s="1" t="s">
        <v>202</v>
      </c>
      <c r="C969" s="1" t="s">
        <v>34</v>
      </c>
      <c r="E969" s="1">
        <v>967</v>
      </c>
      <c r="F969" s="1">
        <f t="shared" si="48"/>
        <v>0</v>
      </c>
      <c r="G969" s="1">
        <f t="shared" si="48"/>
        <v>1</v>
      </c>
      <c r="H969" s="1">
        <f t="shared" si="48"/>
        <v>1</v>
      </c>
      <c r="I969" s="110">
        <f t="shared" si="49"/>
        <v>2</v>
      </c>
      <c r="J969" s="1">
        <f t="shared" si="50"/>
        <v>2</v>
      </c>
    </row>
    <row r="970" spans="1:10">
      <c r="A970" s="1">
        <v>968</v>
      </c>
      <c r="B970" s="1" t="s">
        <v>202</v>
      </c>
      <c r="C970" s="1" t="s">
        <v>34</v>
      </c>
      <c r="E970" s="1">
        <v>968</v>
      </c>
      <c r="F970" s="1">
        <f t="shared" si="48"/>
        <v>0</v>
      </c>
      <c r="G970" s="1">
        <f t="shared" si="48"/>
        <v>1</v>
      </c>
      <c r="H970" s="1">
        <f t="shared" si="48"/>
        <v>1</v>
      </c>
      <c r="I970" s="110">
        <f t="shared" si="49"/>
        <v>2</v>
      </c>
      <c r="J970" s="1">
        <f t="shared" si="50"/>
        <v>2</v>
      </c>
    </row>
    <row r="971" spans="1:10">
      <c r="A971" s="1">
        <v>969</v>
      </c>
      <c r="B971" s="1" t="s">
        <v>34</v>
      </c>
      <c r="C971" s="1" t="s">
        <v>34</v>
      </c>
      <c r="E971" s="1">
        <v>969</v>
      </c>
      <c r="F971" s="1">
        <f t="shared" si="48"/>
        <v>0</v>
      </c>
      <c r="G971" s="1">
        <f t="shared" si="48"/>
        <v>2</v>
      </c>
      <c r="H971" s="1">
        <f t="shared" si="48"/>
        <v>0</v>
      </c>
      <c r="I971" s="110">
        <f t="shared" si="49"/>
        <v>2</v>
      </c>
      <c r="J971" s="1">
        <f t="shared" si="50"/>
        <v>4</v>
      </c>
    </row>
    <row r="972" spans="1:10">
      <c r="A972" s="1">
        <v>970</v>
      </c>
      <c r="B972" s="1" t="s">
        <v>202</v>
      </c>
      <c r="C972" s="1" t="s">
        <v>202</v>
      </c>
      <c r="E972" s="1">
        <v>970</v>
      </c>
      <c r="F972" s="1">
        <f t="shared" si="48"/>
        <v>0</v>
      </c>
      <c r="G972" s="1">
        <f t="shared" si="48"/>
        <v>0</v>
      </c>
      <c r="H972" s="1">
        <f t="shared" si="48"/>
        <v>2</v>
      </c>
      <c r="I972" s="110">
        <f t="shared" si="49"/>
        <v>2</v>
      </c>
      <c r="J972" s="1">
        <f t="shared" si="50"/>
        <v>4</v>
      </c>
    </row>
    <row r="973" spans="1:10">
      <c r="A973" s="1">
        <v>971</v>
      </c>
      <c r="B973" s="1" t="s">
        <v>34</v>
      </c>
      <c r="C973" s="1" t="s">
        <v>34</v>
      </c>
      <c r="E973" s="1">
        <v>971</v>
      </c>
      <c r="F973" s="1">
        <f t="shared" si="48"/>
        <v>0</v>
      </c>
      <c r="G973" s="1">
        <f t="shared" si="48"/>
        <v>2</v>
      </c>
      <c r="H973" s="1">
        <f t="shared" si="48"/>
        <v>0</v>
      </c>
      <c r="I973" s="110">
        <f t="shared" si="49"/>
        <v>2</v>
      </c>
      <c r="J973" s="1">
        <f t="shared" si="50"/>
        <v>4</v>
      </c>
    </row>
    <row r="974" spans="1:10">
      <c r="A974" s="1">
        <v>972</v>
      </c>
      <c r="B974" s="1" t="s">
        <v>202</v>
      </c>
      <c r="C974" s="1" t="s">
        <v>202</v>
      </c>
      <c r="E974" s="1">
        <v>972</v>
      </c>
      <c r="F974" s="1">
        <f t="shared" si="48"/>
        <v>0</v>
      </c>
      <c r="G974" s="1">
        <f t="shared" si="48"/>
        <v>0</v>
      </c>
      <c r="H974" s="1">
        <f t="shared" si="48"/>
        <v>2</v>
      </c>
      <c r="I974" s="110">
        <f t="shared" si="49"/>
        <v>2</v>
      </c>
      <c r="J974" s="1">
        <f t="shared" si="50"/>
        <v>4</v>
      </c>
    </row>
    <row r="975" spans="1:10">
      <c r="A975" s="1">
        <v>973</v>
      </c>
      <c r="B975" s="1" t="s">
        <v>40</v>
      </c>
      <c r="C975" s="1" t="s">
        <v>40</v>
      </c>
      <c r="E975" s="1">
        <v>973</v>
      </c>
      <c r="F975" s="1">
        <f t="shared" si="48"/>
        <v>2</v>
      </c>
      <c r="G975" s="1">
        <f t="shared" si="48"/>
        <v>0</v>
      </c>
      <c r="H975" s="1">
        <f t="shared" si="48"/>
        <v>0</v>
      </c>
      <c r="I975" s="110">
        <f t="shared" si="49"/>
        <v>2</v>
      </c>
      <c r="J975" s="1">
        <f t="shared" si="50"/>
        <v>4</v>
      </c>
    </row>
    <row r="976" spans="1:10">
      <c r="A976" s="1">
        <v>974</v>
      </c>
      <c r="B976" s="1" t="s">
        <v>40</v>
      </c>
      <c r="C976" s="1" t="s">
        <v>40</v>
      </c>
      <c r="E976" s="1">
        <v>974</v>
      </c>
      <c r="F976" s="1">
        <f t="shared" si="48"/>
        <v>2</v>
      </c>
      <c r="G976" s="1">
        <f t="shared" si="48"/>
        <v>0</v>
      </c>
      <c r="H976" s="1">
        <f t="shared" si="48"/>
        <v>0</v>
      </c>
      <c r="I976" s="110">
        <f t="shared" si="49"/>
        <v>2</v>
      </c>
      <c r="J976" s="1">
        <f t="shared" si="50"/>
        <v>4</v>
      </c>
    </row>
    <row r="977" spans="1:10">
      <c r="A977" s="1">
        <v>975</v>
      </c>
      <c r="B977" s="1" t="s">
        <v>34</v>
      </c>
      <c r="C977" s="1" t="s">
        <v>34</v>
      </c>
      <c r="E977" s="1">
        <v>975</v>
      </c>
      <c r="F977" s="1">
        <f t="shared" si="48"/>
        <v>0</v>
      </c>
      <c r="G977" s="1">
        <f t="shared" si="48"/>
        <v>2</v>
      </c>
      <c r="H977" s="1">
        <f t="shared" si="48"/>
        <v>0</v>
      </c>
      <c r="I977" s="110">
        <f t="shared" si="49"/>
        <v>2</v>
      </c>
      <c r="J977" s="1">
        <f t="shared" si="50"/>
        <v>4</v>
      </c>
    </row>
    <row r="978" spans="1:10">
      <c r="A978" s="1">
        <v>976</v>
      </c>
      <c r="B978" s="1" t="s">
        <v>202</v>
      </c>
      <c r="C978" s="1" t="s">
        <v>34</v>
      </c>
      <c r="E978" s="1">
        <v>976</v>
      </c>
      <c r="F978" s="1">
        <f t="shared" si="48"/>
        <v>0</v>
      </c>
      <c r="G978" s="1">
        <f t="shared" si="48"/>
        <v>1</v>
      </c>
      <c r="H978" s="1">
        <f t="shared" si="48"/>
        <v>1</v>
      </c>
      <c r="I978" s="110">
        <f t="shared" si="49"/>
        <v>2</v>
      </c>
      <c r="J978" s="1">
        <f t="shared" si="50"/>
        <v>2</v>
      </c>
    </row>
    <row r="979" spans="1:10">
      <c r="A979" s="1">
        <v>977</v>
      </c>
      <c r="B979" s="1" t="s">
        <v>34</v>
      </c>
      <c r="C979" s="1" t="s">
        <v>34</v>
      </c>
      <c r="E979" s="1">
        <v>977</v>
      </c>
      <c r="F979" s="1">
        <f t="shared" si="48"/>
        <v>0</v>
      </c>
      <c r="G979" s="1">
        <f t="shared" si="48"/>
        <v>2</v>
      </c>
      <c r="H979" s="1">
        <f t="shared" si="48"/>
        <v>0</v>
      </c>
      <c r="I979" s="110">
        <f t="shared" si="49"/>
        <v>2</v>
      </c>
      <c r="J979" s="1">
        <f t="shared" si="50"/>
        <v>4</v>
      </c>
    </row>
    <row r="980" spans="1:10">
      <c r="A980" s="1">
        <v>978</v>
      </c>
      <c r="B980" s="1" t="s">
        <v>34</v>
      </c>
      <c r="C980" s="1" t="s">
        <v>34</v>
      </c>
      <c r="E980" s="1">
        <v>978</v>
      </c>
      <c r="F980" s="1">
        <f t="shared" si="48"/>
        <v>0</v>
      </c>
      <c r="G980" s="1">
        <f t="shared" si="48"/>
        <v>2</v>
      </c>
      <c r="H980" s="1">
        <f t="shared" si="48"/>
        <v>0</v>
      </c>
      <c r="I980" s="110">
        <f t="shared" si="49"/>
        <v>2</v>
      </c>
      <c r="J980" s="1">
        <f t="shared" si="50"/>
        <v>4</v>
      </c>
    </row>
    <row r="981" spans="1:10">
      <c r="A981" s="1">
        <v>979</v>
      </c>
      <c r="B981" s="1" t="s">
        <v>202</v>
      </c>
      <c r="C981" s="1" t="s">
        <v>34</v>
      </c>
      <c r="E981" s="1">
        <v>979</v>
      </c>
      <c r="F981" s="1">
        <f t="shared" si="48"/>
        <v>0</v>
      </c>
      <c r="G981" s="1">
        <f t="shared" si="48"/>
        <v>1</v>
      </c>
      <c r="H981" s="1">
        <f t="shared" si="48"/>
        <v>1</v>
      </c>
      <c r="I981" s="110">
        <f t="shared" si="49"/>
        <v>2</v>
      </c>
      <c r="J981" s="1">
        <f t="shared" si="50"/>
        <v>2</v>
      </c>
    </row>
    <row r="982" spans="1:10">
      <c r="A982" s="1">
        <v>980</v>
      </c>
      <c r="B982" s="1" t="s">
        <v>40</v>
      </c>
      <c r="C982" s="1" t="s">
        <v>40</v>
      </c>
      <c r="E982" s="1">
        <v>980</v>
      </c>
      <c r="F982" s="1">
        <f t="shared" si="48"/>
        <v>2</v>
      </c>
      <c r="G982" s="1">
        <f t="shared" si="48"/>
        <v>0</v>
      </c>
      <c r="H982" s="1">
        <f t="shared" si="48"/>
        <v>0</v>
      </c>
      <c r="I982" s="110">
        <f t="shared" si="49"/>
        <v>2</v>
      </c>
      <c r="J982" s="1">
        <f t="shared" si="50"/>
        <v>4</v>
      </c>
    </row>
    <row r="983" spans="1:10">
      <c r="A983" s="1">
        <v>981</v>
      </c>
      <c r="B983" s="1" t="s">
        <v>202</v>
      </c>
      <c r="C983" s="1" t="s">
        <v>34</v>
      </c>
      <c r="E983" s="1">
        <v>981</v>
      </c>
      <c r="F983" s="1">
        <f t="shared" si="48"/>
        <v>0</v>
      </c>
      <c r="G983" s="1">
        <f t="shared" si="48"/>
        <v>1</v>
      </c>
      <c r="H983" s="1">
        <f t="shared" si="48"/>
        <v>1</v>
      </c>
      <c r="I983" s="110">
        <f t="shared" si="49"/>
        <v>2</v>
      </c>
      <c r="J983" s="1">
        <f t="shared" si="50"/>
        <v>2</v>
      </c>
    </row>
    <row r="984" spans="1:10">
      <c r="A984" s="1">
        <v>982</v>
      </c>
      <c r="B984" s="1" t="s">
        <v>202</v>
      </c>
      <c r="C984" s="1" t="s">
        <v>202</v>
      </c>
      <c r="E984" s="1">
        <v>982</v>
      </c>
      <c r="F984" s="1">
        <f t="shared" si="48"/>
        <v>0</v>
      </c>
      <c r="G984" s="1">
        <f t="shared" si="48"/>
        <v>0</v>
      </c>
      <c r="H984" s="1">
        <f t="shared" si="48"/>
        <v>2</v>
      </c>
      <c r="I984" s="110">
        <f t="shared" si="49"/>
        <v>2</v>
      </c>
      <c r="J984" s="1">
        <f t="shared" si="50"/>
        <v>4</v>
      </c>
    </row>
    <row r="985" spans="1:10">
      <c r="A985" s="1">
        <v>983</v>
      </c>
      <c r="B985" s="1" t="s">
        <v>202</v>
      </c>
      <c r="C985" s="1" t="s">
        <v>202</v>
      </c>
      <c r="E985" s="1">
        <v>983</v>
      </c>
      <c r="F985" s="1">
        <f t="shared" si="48"/>
        <v>0</v>
      </c>
      <c r="G985" s="1">
        <f t="shared" si="48"/>
        <v>0</v>
      </c>
      <c r="H985" s="1">
        <f t="shared" si="48"/>
        <v>2</v>
      </c>
      <c r="I985" s="110">
        <f t="shared" si="49"/>
        <v>2</v>
      </c>
      <c r="J985" s="1">
        <f t="shared" si="50"/>
        <v>4</v>
      </c>
    </row>
    <row r="986" spans="1:10">
      <c r="A986" s="1">
        <v>984</v>
      </c>
      <c r="B986" s="1" t="s">
        <v>202</v>
      </c>
      <c r="C986" s="1" t="s">
        <v>40</v>
      </c>
      <c r="E986" s="1">
        <v>984</v>
      </c>
      <c r="F986" s="1">
        <f t="shared" si="48"/>
        <v>1</v>
      </c>
      <c r="G986" s="1">
        <f t="shared" si="48"/>
        <v>0</v>
      </c>
      <c r="H986" s="1">
        <f t="shared" si="48"/>
        <v>1</v>
      </c>
      <c r="I986" s="110">
        <f t="shared" si="49"/>
        <v>2</v>
      </c>
      <c r="J986" s="1">
        <f t="shared" si="50"/>
        <v>2</v>
      </c>
    </row>
    <row r="987" spans="1:10">
      <c r="A987" s="1">
        <v>985</v>
      </c>
      <c r="B987" s="1" t="s">
        <v>34</v>
      </c>
      <c r="C987" s="1" t="s">
        <v>34</v>
      </c>
      <c r="E987" s="1">
        <v>985</v>
      </c>
      <c r="F987" s="1">
        <f t="shared" si="48"/>
        <v>0</v>
      </c>
      <c r="G987" s="1">
        <f t="shared" si="48"/>
        <v>2</v>
      </c>
      <c r="H987" s="1">
        <f t="shared" si="48"/>
        <v>0</v>
      </c>
      <c r="I987" s="110">
        <f t="shared" si="49"/>
        <v>2</v>
      </c>
      <c r="J987" s="1">
        <f t="shared" si="50"/>
        <v>4</v>
      </c>
    </row>
    <row r="988" spans="1:10">
      <c r="A988" s="1">
        <v>986</v>
      </c>
      <c r="B988" s="1" t="s">
        <v>40</v>
      </c>
      <c r="C988" s="1" t="s">
        <v>40</v>
      </c>
      <c r="E988" s="1">
        <v>986</v>
      </c>
      <c r="F988" s="1">
        <f t="shared" si="48"/>
        <v>2</v>
      </c>
      <c r="G988" s="1">
        <f t="shared" si="48"/>
        <v>0</v>
      </c>
      <c r="H988" s="1">
        <f t="shared" si="48"/>
        <v>0</v>
      </c>
      <c r="I988" s="110">
        <f t="shared" si="49"/>
        <v>2</v>
      </c>
      <c r="J988" s="1">
        <f t="shared" si="50"/>
        <v>4</v>
      </c>
    </row>
    <row r="989" spans="1:10">
      <c r="A989" s="1">
        <v>987</v>
      </c>
      <c r="B989" s="1" t="s">
        <v>40</v>
      </c>
      <c r="C989" s="1" t="s">
        <v>40</v>
      </c>
      <c r="E989" s="1">
        <v>987</v>
      </c>
      <c r="F989" s="1">
        <f t="shared" si="48"/>
        <v>2</v>
      </c>
      <c r="G989" s="1">
        <f t="shared" si="48"/>
        <v>0</v>
      </c>
      <c r="H989" s="1">
        <f t="shared" si="48"/>
        <v>0</v>
      </c>
      <c r="I989" s="110">
        <f t="shared" si="49"/>
        <v>2</v>
      </c>
      <c r="J989" s="1">
        <f t="shared" si="50"/>
        <v>4</v>
      </c>
    </row>
    <row r="990" spans="1:10">
      <c r="A990" s="1">
        <v>988</v>
      </c>
      <c r="B990" s="1" t="s">
        <v>34</v>
      </c>
      <c r="C990" s="1" t="s">
        <v>34</v>
      </c>
      <c r="E990" s="1">
        <v>988</v>
      </c>
      <c r="F990" s="1">
        <f t="shared" si="48"/>
        <v>0</v>
      </c>
      <c r="G990" s="1">
        <f t="shared" si="48"/>
        <v>2</v>
      </c>
      <c r="H990" s="1">
        <f t="shared" si="48"/>
        <v>0</v>
      </c>
      <c r="I990" s="110">
        <f t="shared" si="49"/>
        <v>2</v>
      </c>
      <c r="J990" s="1">
        <f t="shared" si="50"/>
        <v>4</v>
      </c>
    </row>
    <row r="991" spans="1:10">
      <c r="A991" s="1">
        <v>989</v>
      </c>
      <c r="B991" s="1" t="s">
        <v>202</v>
      </c>
      <c r="C991" s="1" t="s">
        <v>40</v>
      </c>
      <c r="E991" s="1">
        <v>989</v>
      </c>
      <c r="F991" s="1">
        <f t="shared" si="48"/>
        <v>1</v>
      </c>
      <c r="G991" s="1">
        <f t="shared" si="48"/>
        <v>0</v>
      </c>
      <c r="H991" s="1">
        <f t="shared" si="48"/>
        <v>1</v>
      </c>
      <c r="I991" s="110">
        <f t="shared" si="49"/>
        <v>2</v>
      </c>
      <c r="J991" s="1">
        <f t="shared" si="50"/>
        <v>2</v>
      </c>
    </row>
    <row r="992" spans="1:10">
      <c r="A992" s="1">
        <v>990</v>
      </c>
      <c r="B992" s="1" t="s">
        <v>202</v>
      </c>
      <c r="C992" s="1" t="s">
        <v>202</v>
      </c>
      <c r="E992" s="1">
        <v>990</v>
      </c>
      <c r="F992" s="1">
        <f t="shared" si="48"/>
        <v>0</v>
      </c>
      <c r="G992" s="1">
        <f t="shared" si="48"/>
        <v>0</v>
      </c>
      <c r="H992" s="1">
        <f t="shared" si="48"/>
        <v>2</v>
      </c>
      <c r="I992" s="110">
        <f t="shared" si="49"/>
        <v>2</v>
      </c>
      <c r="J992" s="1">
        <f t="shared" si="50"/>
        <v>4</v>
      </c>
    </row>
    <row r="993" spans="1:10">
      <c r="A993" s="1">
        <v>991</v>
      </c>
      <c r="B993" s="1" t="s">
        <v>34</v>
      </c>
      <c r="C993" s="1" t="s">
        <v>34</v>
      </c>
      <c r="E993" s="1">
        <v>991</v>
      </c>
      <c r="F993" s="1">
        <f t="shared" si="48"/>
        <v>0</v>
      </c>
      <c r="G993" s="1">
        <f t="shared" si="48"/>
        <v>2</v>
      </c>
      <c r="H993" s="1">
        <f t="shared" si="48"/>
        <v>0</v>
      </c>
      <c r="I993" s="110">
        <f t="shared" si="49"/>
        <v>2</v>
      </c>
      <c r="J993" s="1">
        <f t="shared" si="50"/>
        <v>4</v>
      </c>
    </row>
    <row r="994" spans="1:10">
      <c r="A994" s="1">
        <v>992</v>
      </c>
      <c r="B994" s="1" t="s">
        <v>202</v>
      </c>
      <c r="C994" s="1" t="s">
        <v>202</v>
      </c>
      <c r="E994" s="1">
        <v>992</v>
      </c>
      <c r="F994" s="1">
        <f t="shared" si="48"/>
        <v>0</v>
      </c>
      <c r="G994" s="1">
        <f t="shared" si="48"/>
        <v>0</v>
      </c>
      <c r="H994" s="1">
        <f t="shared" si="48"/>
        <v>2</v>
      </c>
      <c r="I994" s="110">
        <f t="shared" si="49"/>
        <v>2</v>
      </c>
      <c r="J994" s="1">
        <f t="shared" si="50"/>
        <v>4</v>
      </c>
    </row>
    <row r="995" spans="1:10">
      <c r="A995" s="1">
        <v>993</v>
      </c>
      <c r="B995" s="1" t="s">
        <v>202</v>
      </c>
      <c r="C995" s="1" t="s">
        <v>202</v>
      </c>
      <c r="E995" s="1">
        <v>993</v>
      </c>
      <c r="F995" s="1">
        <f t="shared" si="48"/>
        <v>0</v>
      </c>
      <c r="G995" s="1">
        <f t="shared" si="48"/>
        <v>0</v>
      </c>
      <c r="H995" s="1">
        <f t="shared" si="48"/>
        <v>2</v>
      </c>
      <c r="I995" s="110">
        <f t="shared" si="49"/>
        <v>2</v>
      </c>
      <c r="J995" s="1">
        <f t="shared" si="50"/>
        <v>4</v>
      </c>
    </row>
    <row r="996" spans="1:10">
      <c r="A996" s="1">
        <v>994</v>
      </c>
      <c r="B996" s="1" t="s">
        <v>40</v>
      </c>
      <c r="C996" s="1" t="s">
        <v>40</v>
      </c>
      <c r="E996" s="1">
        <v>994</v>
      </c>
      <c r="F996" s="1">
        <f t="shared" si="48"/>
        <v>2</v>
      </c>
      <c r="G996" s="1">
        <f t="shared" si="48"/>
        <v>0</v>
      </c>
      <c r="H996" s="1">
        <f t="shared" si="48"/>
        <v>0</v>
      </c>
      <c r="I996" s="110">
        <f t="shared" si="49"/>
        <v>2</v>
      </c>
      <c r="J996" s="1">
        <f t="shared" si="50"/>
        <v>4</v>
      </c>
    </row>
    <row r="997" spans="1:10">
      <c r="A997" s="1">
        <v>995</v>
      </c>
      <c r="B997" s="1" t="s">
        <v>34</v>
      </c>
      <c r="C997" s="1" t="s">
        <v>34</v>
      </c>
      <c r="E997" s="1">
        <v>995</v>
      </c>
      <c r="F997" s="1">
        <f t="shared" si="48"/>
        <v>0</v>
      </c>
      <c r="G997" s="1">
        <f t="shared" si="48"/>
        <v>2</v>
      </c>
      <c r="H997" s="1">
        <f t="shared" si="48"/>
        <v>0</v>
      </c>
      <c r="I997" s="110">
        <f t="shared" si="49"/>
        <v>2</v>
      </c>
      <c r="J997" s="1">
        <f t="shared" si="50"/>
        <v>4</v>
      </c>
    </row>
    <row r="998" spans="1:10">
      <c r="A998" s="1">
        <v>996</v>
      </c>
      <c r="B998" s="1" t="s">
        <v>34</v>
      </c>
      <c r="C998" s="1" t="s">
        <v>34</v>
      </c>
      <c r="E998" s="1">
        <v>996</v>
      </c>
      <c r="F998" s="1">
        <f t="shared" si="48"/>
        <v>0</v>
      </c>
      <c r="G998" s="1">
        <f t="shared" si="48"/>
        <v>2</v>
      </c>
      <c r="H998" s="1">
        <f t="shared" si="48"/>
        <v>0</v>
      </c>
      <c r="I998" s="110">
        <f t="shared" si="49"/>
        <v>2</v>
      </c>
      <c r="J998" s="1">
        <f t="shared" si="50"/>
        <v>4</v>
      </c>
    </row>
    <row r="999" spans="1:10">
      <c r="A999" s="1">
        <v>997</v>
      </c>
      <c r="B999" s="1" t="s">
        <v>202</v>
      </c>
      <c r="C999" s="1" t="s">
        <v>40</v>
      </c>
      <c r="E999" s="1">
        <v>997</v>
      </c>
      <c r="F999" s="1">
        <f t="shared" si="48"/>
        <v>1</v>
      </c>
      <c r="G999" s="1">
        <f t="shared" si="48"/>
        <v>0</v>
      </c>
      <c r="H999" s="1">
        <f t="shared" si="48"/>
        <v>1</v>
      </c>
      <c r="I999" s="110">
        <f t="shared" si="49"/>
        <v>2</v>
      </c>
      <c r="J999" s="1">
        <f t="shared" si="50"/>
        <v>2</v>
      </c>
    </row>
    <row r="1000" spans="1:10">
      <c r="A1000" s="1">
        <v>998</v>
      </c>
      <c r="B1000" s="1" t="s">
        <v>34</v>
      </c>
      <c r="C1000" s="1" t="s">
        <v>34</v>
      </c>
      <c r="E1000" s="1">
        <v>998</v>
      </c>
      <c r="F1000" s="1">
        <f t="shared" si="48"/>
        <v>0</v>
      </c>
      <c r="G1000" s="1">
        <f t="shared" si="48"/>
        <v>2</v>
      </c>
      <c r="H1000" s="1">
        <f t="shared" si="48"/>
        <v>0</v>
      </c>
      <c r="I1000" s="110">
        <f t="shared" si="49"/>
        <v>2</v>
      </c>
      <c r="J1000" s="1">
        <f t="shared" si="50"/>
        <v>4</v>
      </c>
    </row>
    <row r="1001" spans="1:10">
      <c r="A1001" s="1">
        <v>999</v>
      </c>
      <c r="B1001" s="1" t="s">
        <v>40</v>
      </c>
      <c r="C1001" s="1" t="s">
        <v>40</v>
      </c>
      <c r="E1001" s="1">
        <v>999</v>
      </c>
      <c r="F1001" s="1">
        <f t="shared" si="48"/>
        <v>2</v>
      </c>
      <c r="G1001" s="1">
        <f t="shared" si="48"/>
        <v>0</v>
      </c>
      <c r="H1001" s="1">
        <f t="shared" si="48"/>
        <v>0</v>
      </c>
      <c r="I1001" s="110">
        <f t="shared" si="49"/>
        <v>2</v>
      </c>
      <c r="J1001" s="1">
        <f t="shared" si="50"/>
        <v>4</v>
      </c>
    </row>
    <row r="1002" spans="1:10">
      <c r="A1002" s="1">
        <v>1000</v>
      </c>
      <c r="B1002" s="1" t="s">
        <v>202</v>
      </c>
      <c r="C1002" s="1" t="s">
        <v>202</v>
      </c>
      <c r="E1002" s="1">
        <v>1000</v>
      </c>
      <c r="F1002" s="1">
        <f t="shared" si="48"/>
        <v>0</v>
      </c>
      <c r="G1002" s="1">
        <f t="shared" si="48"/>
        <v>0</v>
      </c>
      <c r="H1002" s="1">
        <f t="shared" si="48"/>
        <v>2</v>
      </c>
      <c r="I1002" s="110">
        <f t="shared" si="49"/>
        <v>2</v>
      </c>
      <c r="J1002" s="1">
        <f t="shared" si="50"/>
        <v>4</v>
      </c>
    </row>
    <row r="1003" spans="1:10">
      <c r="F1003" s="111"/>
      <c r="G1003" s="111"/>
      <c r="H1003" s="111"/>
    </row>
  </sheetData>
  <mergeCells count="9">
    <mergeCell ref="M24:O24"/>
    <mergeCell ref="M30:O30"/>
    <mergeCell ref="M32:O32"/>
    <mergeCell ref="E1:I1"/>
    <mergeCell ref="A1:C1"/>
    <mergeCell ref="M4:O4"/>
    <mergeCell ref="M8:O8"/>
    <mergeCell ref="M2:O2"/>
    <mergeCell ref="M22:O2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02"/>
  <sheetViews>
    <sheetView showGridLines="0" workbookViewId="0">
      <selection activeCell="L9" sqref="L9"/>
    </sheetView>
  </sheetViews>
  <sheetFormatPr baseColWidth="10" defaultRowHeight="11.25"/>
  <cols>
    <col min="4" max="4" width="2.5" customWidth="1"/>
    <col min="5" max="5" width="4.33203125" customWidth="1"/>
    <col min="6" max="8" width="8" customWidth="1"/>
    <col min="9" max="9" width="9.5" bestFit="1" customWidth="1"/>
    <col min="10" max="12" width="8" customWidth="1"/>
    <col min="13" max="13" width="6.5" style="63" customWidth="1"/>
    <col min="14" max="14" width="16.5" bestFit="1" customWidth="1"/>
    <col min="15" max="15" width="11.5" bestFit="1" customWidth="1"/>
    <col min="17" max="17" width="4.83203125" customWidth="1"/>
  </cols>
  <sheetData>
    <row r="1" spans="1:16">
      <c r="A1" s="200" t="s">
        <v>223</v>
      </c>
      <c r="B1" s="200"/>
      <c r="C1" s="200"/>
      <c r="E1" s="225" t="s">
        <v>224</v>
      </c>
      <c r="F1" s="225"/>
      <c r="G1" s="225"/>
      <c r="H1" s="225"/>
      <c r="I1" s="225"/>
      <c r="J1" s="230" t="s">
        <v>236</v>
      </c>
      <c r="K1" s="231"/>
      <c r="L1" s="231"/>
      <c r="M1" s="119"/>
    </row>
    <row r="2" spans="1:16">
      <c r="A2" s="7" t="s">
        <v>205</v>
      </c>
      <c r="B2" s="68" t="s">
        <v>203</v>
      </c>
      <c r="C2" s="68" t="s">
        <v>204</v>
      </c>
      <c r="E2" s="62" t="s">
        <v>205</v>
      </c>
      <c r="F2" s="123" t="s">
        <v>40</v>
      </c>
      <c r="G2" s="123" t="s">
        <v>34</v>
      </c>
      <c r="H2" s="123" t="s">
        <v>202</v>
      </c>
      <c r="I2" s="60" t="s">
        <v>242</v>
      </c>
      <c r="J2" s="123" t="s">
        <v>40</v>
      </c>
      <c r="K2" s="123" t="s">
        <v>34</v>
      </c>
      <c r="L2" s="123" t="s">
        <v>202</v>
      </c>
      <c r="N2" s="228" t="s">
        <v>237</v>
      </c>
      <c r="O2" s="228"/>
      <c r="P2" s="228"/>
    </row>
    <row r="3" spans="1:16">
      <c r="A3" s="1">
        <v>1</v>
      </c>
      <c r="B3" s="1" t="s">
        <v>34</v>
      </c>
      <c r="C3" s="1" t="s">
        <v>34</v>
      </c>
      <c r="E3" s="1">
        <v>1</v>
      </c>
      <c r="F3" s="1">
        <f>COUNTIF($B3:$C3,F$2)</f>
        <v>0</v>
      </c>
      <c r="G3" s="1">
        <f t="shared" ref="G3:H18" si="0">COUNTIF($B3:$C3,G$2)</f>
        <v>2</v>
      </c>
      <c r="H3" s="1">
        <f t="shared" si="0"/>
        <v>0</v>
      </c>
      <c r="I3" s="110">
        <f>SUM(F3:H3)</f>
        <v>2</v>
      </c>
      <c r="J3" s="1">
        <f>F3*($I3-F3)/$I3</f>
        <v>0</v>
      </c>
      <c r="K3" s="1">
        <f>G3*($I3-G3)/$I3</f>
        <v>0</v>
      </c>
      <c r="L3" s="1">
        <f>H3*($I3-H3)/$I3</f>
        <v>0</v>
      </c>
    </row>
    <row r="4" spans="1:16">
      <c r="A4" s="1">
        <v>2</v>
      </c>
      <c r="B4" s="1" t="s">
        <v>40</v>
      </c>
      <c r="C4" s="1" t="s">
        <v>40</v>
      </c>
      <c r="E4" s="1">
        <v>2</v>
      </c>
      <c r="F4" s="1">
        <f t="shared" ref="F4:H67" si="1">COUNTIF($B4:$C4,F$2)</f>
        <v>2</v>
      </c>
      <c r="G4" s="1">
        <f t="shared" si="0"/>
        <v>0</v>
      </c>
      <c r="H4" s="1">
        <f t="shared" si="0"/>
        <v>0</v>
      </c>
      <c r="I4" s="110">
        <f t="shared" ref="I4:I67" si="2">SUM(F4:H4)</f>
        <v>2</v>
      </c>
      <c r="J4" s="1">
        <f t="shared" ref="J4:J67" si="3">F4*($I4-F4)/$I4</f>
        <v>0</v>
      </c>
      <c r="K4" s="1">
        <f t="shared" ref="K4:K67" si="4">G4*($I4-G4)/$I4</f>
        <v>0</v>
      </c>
      <c r="L4" s="1">
        <f t="shared" ref="L4:L67" si="5">H4*($I4-H4)/$I4</f>
        <v>0</v>
      </c>
      <c r="N4" s="199" t="s">
        <v>232</v>
      </c>
      <c r="O4" s="199"/>
      <c r="P4" s="199"/>
    </row>
    <row r="5" spans="1:16">
      <c r="A5" s="1">
        <v>3</v>
      </c>
      <c r="B5" s="1" t="s">
        <v>34</v>
      </c>
      <c r="C5" s="1" t="s">
        <v>34</v>
      </c>
      <c r="E5" s="1">
        <v>3</v>
      </c>
      <c r="F5" s="1">
        <f t="shared" si="1"/>
        <v>0</v>
      </c>
      <c r="G5" s="1">
        <f t="shared" si="0"/>
        <v>2</v>
      </c>
      <c r="H5" s="1">
        <f t="shared" si="0"/>
        <v>0</v>
      </c>
      <c r="I5" s="110">
        <f t="shared" si="2"/>
        <v>2</v>
      </c>
      <c r="J5" s="1">
        <f t="shared" si="3"/>
        <v>0</v>
      </c>
      <c r="K5" s="1">
        <f t="shared" si="4"/>
        <v>0</v>
      </c>
      <c r="L5" s="1">
        <f t="shared" si="5"/>
        <v>0</v>
      </c>
      <c r="N5" s="68" t="s">
        <v>40</v>
      </c>
      <c r="O5" s="68" t="s">
        <v>34</v>
      </c>
      <c r="P5" s="68" t="s">
        <v>202</v>
      </c>
    </row>
    <row r="6" spans="1:16">
      <c r="A6" s="1">
        <v>4</v>
      </c>
      <c r="B6" s="1" t="s">
        <v>202</v>
      </c>
      <c r="C6" s="1" t="s">
        <v>202</v>
      </c>
      <c r="E6" s="1">
        <v>4</v>
      </c>
      <c r="F6" s="1">
        <f t="shared" si="1"/>
        <v>0</v>
      </c>
      <c r="G6" s="1">
        <f t="shared" si="0"/>
        <v>0</v>
      </c>
      <c r="H6" s="1">
        <f t="shared" si="0"/>
        <v>2</v>
      </c>
      <c r="I6" s="110">
        <f t="shared" si="2"/>
        <v>2</v>
      </c>
      <c r="J6" s="1">
        <f t="shared" si="3"/>
        <v>0</v>
      </c>
      <c r="K6" s="1">
        <f t="shared" si="4"/>
        <v>0</v>
      </c>
      <c r="L6" s="1">
        <f t="shared" si="5"/>
        <v>0</v>
      </c>
      <c r="N6" s="2">
        <f>SUM(F3:F1002)</f>
        <v>439</v>
      </c>
      <c r="O6" s="2">
        <f>SUM(G3:G1002)</f>
        <v>907</v>
      </c>
      <c r="P6" s="2">
        <f>SUM(H3:H1002)</f>
        <v>654</v>
      </c>
    </row>
    <row r="7" spans="1:16">
      <c r="A7" s="1">
        <v>5</v>
      </c>
      <c r="B7" s="1" t="s">
        <v>40</v>
      </c>
      <c r="C7" s="1" t="s">
        <v>40</v>
      </c>
      <c r="E7" s="1">
        <v>5</v>
      </c>
      <c r="F7" s="1">
        <f t="shared" si="1"/>
        <v>2</v>
      </c>
      <c r="G7" s="1">
        <f t="shared" si="0"/>
        <v>0</v>
      </c>
      <c r="H7" s="1">
        <f t="shared" si="0"/>
        <v>0</v>
      </c>
      <c r="I7" s="110">
        <f t="shared" si="2"/>
        <v>2</v>
      </c>
      <c r="J7" s="1">
        <f t="shared" si="3"/>
        <v>0</v>
      </c>
      <c r="K7" s="1">
        <f t="shared" si="4"/>
        <v>0</v>
      </c>
      <c r="L7" s="1">
        <f t="shared" si="5"/>
        <v>0</v>
      </c>
    </row>
    <row r="8" spans="1:16">
      <c r="A8" s="1">
        <v>6</v>
      </c>
      <c r="B8" s="1" t="s">
        <v>202</v>
      </c>
      <c r="C8" s="1" t="s">
        <v>202</v>
      </c>
      <c r="E8" s="1">
        <v>6</v>
      </c>
      <c r="F8" s="1">
        <f t="shared" si="1"/>
        <v>0</v>
      </c>
      <c r="G8" s="1">
        <f t="shared" si="0"/>
        <v>0</v>
      </c>
      <c r="H8" s="1">
        <f t="shared" si="0"/>
        <v>2</v>
      </c>
      <c r="I8" s="110">
        <f t="shared" si="2"/>
        <v>2</v>
      </c>
      <c r="J8" s="1">
        <f t="shared" si="3"/>
        <v>0</v>
      </c>
      <c r="K8" s="1">
        <f t="shared" si="4"/>
        <v>0</v>
      </c>
      <c r="L8" s="1">
        <f t="shared" si="5"/>
        <v>0</v>
      </c>
      <c r="N8" s="112" t="s">
        <v>235</v>
      </c>
      <c r="O8" s="23">
        <f>AVERAGE(I3:I1002)</f>
        <v>2</v>
      </c>
    </row>
    <row r="9" spans="1:16">
      <c r="A9" s="1">
        <v>7</v>
      </c>
      <c r="B9" s="1" t="s">
        <v>34</v>
      </c>
      <c r="C9" s="1" t="s">
        <v>34</v>
      </c>
      <c r="E9" s="1">
        <v>7</v>
      </c>
      <c r="F9" s="1">
        <f t="shared" si="1"/>
        <v>0</v>
      </c>
      <c r="G9" s="1">
        <f t="shared" si="0"/>
        <v>2</v>
      </c>
      <c r="H9" s="1">
        <f t="shared" si="0"/>
        <v>0</v>
      </c>
      <c r="I9" s="110">
        <f t="shared" si="2"/>
        <v>2</v>
      </c>
      <c r="J9" s="1">
        <f t="shared" si="3"/>
        <v>0</v>
      </c>
      <c r="K9" s="1">
        <f t="shared" si="4"/>
        <v>0</v>
      </c>
      <c r="L9" s="1">
        <f t="shared" si="5"/>
        <v>0</v>
      </c>
    </row>
    <row r="10" spans="1:16">
      <c r="A10" s="1">
        <v>8</v>
      </c>
      <c r="B10" s="1" t="s">
        <v>202</v>
      </c>
      <c r="C10" s="1" t="s">
        <v>202</v>
      </c>
      <c r="E10" s="1">
        <v>8</v>
      </c>
      <c r="F10" s="1">
        <f t="shared" si="1"/>
        <v>0</v>
      </c>
      <c r="G10" s="1">
        <f t="shared" si="0"/>
        <v>0</v>
      </c>
      <c r="H10" s="1">
        <f t="shared" si="0"/>
        <v>2</v>
      </c>
      <c r="I10" s="110">
        <f t="shared" si="2"/>
        <v>2</v>
      </c>
      <c r="J10" s="1">
        <f t="shared" si="3"/>
        <v>0</v>
      </c>
      <c r="K10" s="1">
        <f t="shared" si="4"/>
        <v>0</v>
      </c>
      <c r="L10" s="1">
        <f t="shared" si="5"/>
        <v>0</v>
      </c>
      <c r="N10" s="199" t="s">
        <v>231</v>
      </c>
      <c r="O10" s="199"/>
      <c r="P10" s="199"/>
    </row>
    <row r="11" spans="1:16">
      <c r="A11" s="1">
        <v>9</v>
      </c>
      <c r="B11" s="1" t="s">
        <v>34</v>
      </c>
      <c r="C11" s="1" t="s">
        <v>34</v>
      </c>
      <c r="E11" s="1">
        <v>9</v>
      </c>
      <c r="F11" s="1">
        <f t="shared" si="1"/>
        <v>0</v>
      </c>
      <c r="G11" s="1">
        <f t="shared" si="0"/>
        <v>2</v>
      </c>
      <c r="H11" s="1">
        <f t="shared" si="0"/>
        <v>0</v>
      </c>
      <c r="I11" s="110">
        <f t="shared" si="2"/>
        <v>2</v>
      </c>
      <c r="J11" s="1">
        <f t="shared" si="3"/>
        <v>0</v>
      </c>
      <c r="K11" s="1">
        <f t="shared" si="4"/>
        <v>0</v>
      </c>
      <c r="L11" s="1">
        <f t="shared" si="5"/>
        <v>0</v>
      </c>
      <c r="N11" s="68" t="s">
        <v>40</v>
      </c>
      <c r="O11" s="68" t="s">
        <v>34</v>
      </c>
      <c r="P11" s="68" t="s">
        <v>202</v>
      </c>
    </row>
    <row r="12" spans="1:16">
      <c r="A12" s="1">
        <v>10</v>
      </c>
      <c r="B12" s="1" t="s">
        <v>40</v>
      </c>
      <c r="C12" s="1" t="s">
        <v>40</v>
      </c>
      <c r="E12" s="1">
        <v>10</v>
      </c>
      <c r="F12" s="1">
        <f t="shared" si="1"/>
        <v>2</v>
      </c>
      <c r="G12" s="1">
        <f t="shared" si="0"/>
        <v>0</v>
      </c>
      <c r="H12" s="1">
        <f t="shared" si="0"/>
        <v>0</v>
      </c>
      <c r="I12" s="110">
        <f t="shared" si="2"/>
        <v>2</v>
      </c>
      <c r="J12" s="1">
        <f t="shared" si="3"/>
        <v>0</v>
      </c>
      <c r="K12" s="1">
        <f t="shared" si="4"/>
        <v>0</v>
      </c>
      <c r="L12" s="1">
        <f t="shared" si="5"/>
        <v>0</v>
      </c>
      <c r="N12" s="117">
        <f>N6/(1000*$O$8)</f>
        <v>0.2195</v>
      </c>
      <c r="O12" s="117">
        <f>O6/(1000*$O$8)</f>
        <v>0.45350000000000001</v>
      </c>
      <c r="P12" s="117">
        <f>P6/(1000*$O$8)</f>
        <v>0.32700000000000001</v>
      </c>
    </row>
    <row r="13" spans="1:16">
      <c r="A13" s="1">
        <v>11</v>
      </c>
      <c r="B13" s="1" t="s">
        <v>40</v>
      </c>
      <c r="C13" s="1" t="s">
        <v>40</v>
      </c>
      <c r="E13" s="1">
        <v>11</v>
      </c>
      <c r="F13" s="1">
        <f t="shared" si="1"/>
        <v>2</v>
      </c>
      <c r="G13" s="1">
        <f t="shared" si="0"/>
        <v>0</v>
      </c>
      <c r="H13" s="1">
        <f t="shared" si="0"/>
        <v>0</v>
      </c>
      <c r="I13" s="110">
        <f t="shared" si="2"/>
        <v>2</v>
      </c>
      <c r="J13" s="1">
        <f t="shared" si="3"/>
        <v>0</v>
      </c>
      <c r="K13" s="1">
        <f t="shared" si="4"/>
        <v>0</v>
      </c>
      <c r="L13" s="1">
        <f t="shared" si="5"/>
        <v>0</v>
      </c>
    </row>
    <row r="14" spans="1:16">
      <c r="A14" s="1">
        <v>12</v>
      </c>
      <c r="B14" s="1" t="s">
        <v>40</v>
      </c>
      <c r="C14" s="1" t="s">
        <v>40</v>
      </c>
      <c r="E14" s="1">
        <v>12</v>
      </c>
      <c r="F14" s="1">
        <f t="shared" si="1"/>
        <v>2</v>
      </c>
      <c r="G14" s="1">
        <f t="shared" si="0"/>
        <v>0</v>
      </c>
      <c r="H14" s="1">
        <f t="shared" si="0"/>
        <v>0</v>
      </c>
      <c r="I14" s="110">
        <f t="shared" si="2"/>
        <v>2</v>
      </c>
      <c r="J14" s="1">
        <f t="shared" si="3"/>
        <v>0</v>
      </c>
      <c r="K14" s="1">
        <f t="shared" si="4"/>
        <v>0</v>
      </c>
      <c r="L14" s="1">
        <f t="shared" si="5"/>
        <v>0</v>
      </c>
      <c r="N14" s="229" t="s">
        <v>234</v>
      </c>
      <c r="O14" s="229"/>
      <c r="P14" s="229"/>
    </row>
    <row r="15" spans="1:16">
      <c r="A15" s="1">
        <v>13</v>
      </c>
      <c r="B15" s="1" t="s">
        <v>202</v>
      </c>
      <c r="C15" s="1" t="s">
        <v>34</v>
      </c>
      <c r="E15" s="1">
        <v>13</v>
      </c>
      <c r="F15" s="1">
        <f t="shared" si="1"/>
        <v>0</v>
      </c>
      <c r="G15" s="1">
        <f t="shared" si="0"/>
        <v>1</v>
      </c>
      <c r="H15" s="1">
        <f t="shared" si="0"/>
        <v>1</v>
      </c>
      <c r="I15" s="110">
        <f t="shared" si="2"/>
        <v>2</v>
      </c>
      <c r="J15" s="1">
        <f t="shared" si="3"/>
        <v>0</v>
      </c>
      <c r="K15" s="1">
        <f t="shared" si="4"/>
        <v>0.5</v>
      </c>
      <c r="L15" s="1">
        <f t="shared" si="5"/>
        <v>0.5</v>
      </c>
      <c r="N15" s="122" t="s">
        <v>40</v>
      </c>
      <c r="O15" s="122" t="s">
        <v>34</v>
      </c>
      <c r="P15" s="122" t="s">
        <v>202</v>
      </c>
    </row>
    <row r="16" spans="1:16">
      <c r="A16" s="1">
        <v>14</v>
      </c>
      <c r="B16" s="1" t="s">
        <v>202</v>
      </c>
      <c r="C16" s="1" t="s">
        <v>202</v>
      </c>
      <c r="E16" s="1">
        <v>14</v>
      </c>
      <c r="F16" s="1">
        <f t="shared" si="1"/>
        <v>0</v>
      </c>
      <c r="G16" s="1">
        <f t="shared" si="0"/>
        <v>0</v>
      </c>
      <c r="H16" s="1">
        <f t="shared" si="0"/>
        <v>2</v>
      </c>
      <c r="I16" s="110">
        <f t="shared" si="2"/>
        <v>2</v>
      </c>
      <c r="J16" s="1">
        <f t="shared" si="3"/>
        <v>0</v>
      </c>
      <c r="K16" s="1">
        <f t="shared" si="4"/>
        <v>0</v>
      </c>
      <c r="L16" s="1">
        <f t="shared" si="5"/>
        <v>0</v>
      </c>
      <c r="N16" s="121">
        <f>1-SUM(J3:J1002)/(1000*($O$8-1)*N12*(1-N12))</f>
        <v>0.81613328294023313</v>
      </c>
      <c r="O16" s="121">
        <f>1-SUM(K3:K1002)/(1000*($O$8-1)*O12*(1-O12))</f>
        <v>0.85272622915596996</v>
      </c>
      <c r="P16" s="121">
        <f>1-SUM(L3:L1002)/(1000*($O$8-1)*P12*(1-P12))</f>
        <v>0.69100881079288046</v>
      </c>
    </row>
    <row r="17" spans="1:16">
      <c r="A17" s="1">
        <v>15</v>
      </c>
      <c r="B17" s="1" t="s">
        <v>40</v>
      </c>
      <c r="C17" s="1" t="s">
        <v>40</v>
      </c>
      <c r="E17" s="1">
        <v>15</v>
      </c>
      <c r="F17" s="1">
        <f t="shared" si="1"/>
        <v>2</v>
      </c>
      <c r="G17" s="1">
        <f t="shared" si="0"/>
        <v>0</v>
      </c>
      <c r="H17" s="1">
        <f t="shared" si="0"/>
        <v>0</v>
      </c>
      <c r="I17" s="110">
        <f t="shared" si="2"/>
        <v>2</v>
      </c>
      <c r="J17" s="1">
        <f t="shared" si="3"/>
        <v>0</v>
      </c>
      <c r="K17" s="1">
        <f t="shared" si="4"/>
        <v>0</v>
      </c>
      <c r="L17" s="1">
        <f t="shared" si="5"/>
        <v>0</v>
      </c>
      <c r="N17" s="63"/>
      <c r="O17" s="63"/>
      <c r="P17" s="63"/>
    </row>
    <row r="18" spans="1:16">
      <c r="A18" s="1">
        <v>16</v>
      </c>
      <c r="B18" s="1" t="s">
        <v>202</v>
      </c>
      <c r="C18" s="1" t="s">
        <v>40</v>
      </c>
      <c r="E18" s="1">
        <v>16</v>
      </c>
      <c r="F18" s="1">
        <f t="shared" si="1"/>
        <v>1</v>
      </c>
      <c r="G18" s="1">
        <f t="shared" si="0"/>
        <v>0</v>
      </c>
      <c r="H18" s="1">
        <f t="shared" si="0"/>
        <v>1</v>
      </c>
      <c r="I18" s="110">
        <f t="shared" si="2"/>
        <v>2</v>
      </c>
      <c r="J18" s="1">
        <f t="shared" si="3"/>
        <v>0.5</v>
      </c>
      <c r="K18" s="1">
        <f t="shared" si="4"/>
        <v>0</v>
      </c>
      <c r="L18" s="1">
        <f t="shared" si="5"/>
        <v>0.5</v>
      </c>
      <c r="N18" s="228" t="s">
        <v>238</v>
      </c>
      <c r="O18" s="228"/>
      <c r="P18" s="228"/>
    </row>
    <row r="19" spans="1:16">
      <c r="A19" s="1">
        <v>17</v>
      </c>
      <c r="B19" s="1" t="s">
        <v>34</v>
      </c>
      <c r="C19" s="1" t="s">
        <v>34</v>
      </c>
      <c r="E19" s="1">
        <v>17</v>
      </c>
      <c r="F19" s="1">
        <f t="shared" si="1"/>
        <v>0</v>
      </c>
      <c r="G19" s="1">
        <f t="shared" si="1"/>
        <v>2</v>
      </c>
      <c r="H19" s="1">
        <f t="shared" si="1"/>
        <v>0</v>
      </c>
      <c r="I19" s="110">
        <f t="shared" si="2"/>
        <v>2</v>
      </c>
      <c r="J19" s="1">
        <f t="shared" si="3"/>
        <v>0</v>
      </c>
      <c r="K19" s="1">
        <f t="shared" si="4"/>
        <v>0</v>
      </c>
      <c r="L19" s="1">
        <f t="shared" si="5"/>
        <v>0</v>
      </c>
      <c r="N19" s="63"/>
      <c r="O19" s="63"/>
      <c r="P19" s="63"/>
    </row>
    <row r="20" spans="1:16">
      <c r="A20" s="1">
        <v>18</v>
      </c>
      <c r="B20" s="1" t="s">
        <v>40</v>
      </c>
      <c r="C20" s="1" t="s">
        <v>40</v>
      </c>
      <c r="E20" s="1">
        <v>18</v>
      </c>
      <c r="F20" s="1">
        <f t="shared" si="1"/>
        <v>2</v>
      </c>
      <c r="G20" s="1">
        <f t="shared" si="1"/>
        <v>0</v>
      </c>
      <c r="H20" s="1">
        <f t="shared" si="1"/>
        <v>0</v>
      </c>
      <c r="I20" s="110">
        <f t="shared" si="2"/>
        <v>2</v>
      </c>
      <c r="J20" s="1">
        <f t="shared" si="3"/>
        <v>0</v>
      </c>
      <c r="K20" s="1">
        <f t="shared" si="4"/>
        <v>0</v>
      </c>
      <c r="L20" s="1">
        <f t="shared" si="5"/>
        <v>0</v>
      </c>
      <c r="N20" s="233" t="s">
        <v>239</v>
      </c>
      <c r="O20" s="233"/>
      <c r="P20" s="233"/>
    </row>
    <row r="21" spans="1:16">
      <c r="A21" s="1">
        <v>19</v>
      </c>
      <c r="B21" s="1" t="s">
        <v>202</v>
      </c>
      <c r="C21" s="1" t="s">
        <v>40</v>
      </c>
      <c r="E21" s="1">
        <v>19</v>
      </c>
      <c r="F21" s="1">
        <f t="shared" si="1"/>
        <v>1</v>
      </c>
      <c r="G21" s="1">
        <f t="shared" si="1"/>
        <v>0</v>
      </c>
      <c r="H21" s="1">
        <f t="shared" si="1"/>
        <v>1</v>
      </c>
      <c r="I21" s="110">
        <f t="shared" si="2"/>
        <v>2</v>
      </c>
      <c r="J21" s="1">
        <f t="shared" si="3"/>
        <v>0.5</v>
      </c>
      <c r="K21" s="1">
        <f t="shared" si="4"/>
        <v>0</v>
      </c>
      <c r="L21" s="1">
        <f t="shared" si="5"/>
        <v>0.5</v>
      </c>
      <c r="N21" s="36">
        <f>N12*(1-N12)</f>
        <v>0.17131974999999999</v>
      </c>
      <c r="O21" s="36">
        <f>O12*(1-O12)</f>
        <v>0.24783775</v>
      </c>
      <c r="P21" s="36">
        <f>P12*(1-P12)</f>
        <v>0.22007100000000002</v>
      </c>
    </row>
    <row r="22" spans="1:16">
      <c r="A22" s="1">
        <v>20</v>
      </c>
      <c r="B22" s="1" t="s">
        <v>34</v>
      </c>
      <c r="C22" s="1" t="s">
        <v>34</v>
      </c>
      <c r="E22" s="1">
        <v>20</v>
      </c>
      <c r="F22" s="1">
        <f t="shared" si="1"/>
        <v>0</v>
      </c>
      <c r="G22" s="1">
        <f t="shared" si="1"/>
        <v>2</v>
      </c>
      <c r="H22" s="1">
        <f t="shared" si="1"/>
        <v>0</v>
      </c>
      <c r="I22" s="110">
        <f t="shared" si="2"/>
        <v>2</v>
      </c>
      <c r="J22" s="1">
        <f t="shared" si="3"/>
        <v>0</v>
      </c>
      <c r="K22" s="1">
        <f t="shared" si="4"/>
        <v>0</v>
      </c>
      <c r="L22" s="1">
        <f t="shared" si="5"/>
        <v>0</v>
      </c>
      <c r="N22" s="229"/>
      <c r="O22" s="229"/>
      <c r="P22" s="229"/>
    </row>
    <row r="23" spans="1:16">
      <c r="A23" s="1">
        <v>21</v>
      </c>
      <c r="B23" s="1" t="s">
        <v>34</v>
      </c>
      <c r="C23" s="1" t="s">
        <v>34</v>
      </c>
      <c r="E23" s="1">
        <v>21</v>
      </c>
      <c r="F23" s="1">
        <f t="shared" si="1"/>
        <v>0</v>
      </c>
      <c r="G23" s="1">
        <f t="shared" si="1"/>
        <v>2</v>
      </c>
      <c r="H23" s="1">
        <f t="shared" si="1"/>
        <v>0</v>
      </c>
      <c r="I23" s="110">
        <f t="shared" si="2"/>
        <v>2</v>
      </c>
      <c r="J23" s="1">
        <f t="shared" si="3"/>
        <v>0</v>
      </c>
      <c r="K23" s="1">
        <f t="shared" si="4"/>
        <v>0</v>
      </c>
      <c r="L23" s="1">
        <f t="shared" si="5"/>
        <v>0</v>
      </c>
      <c r="N23" s="232" t="s">
        <v>240</v>
      </c>
      <c r="O23" s="232"/>
      <c r="P23" s="232"/>
    </row>
    <row r="24" spans="1:16">
      <c r="A24" s="1">
        <v>22</v>
      </c>
      <c r="B24" s="1" t="s">
        <v>202</v>
      </c>
      <c r="C24" s="1" t="s">
        <v>34</v>
      </c>
      <c r="E24" s="1">
        <v>22</v>
      </c>
      <c r="F24" s="1">
        <f t="shared" si="1"/>
        <v>0</v>
      </c>
      <c r="G24" s="1">
        <f t="shared" si="1"/>
        <v>1</v>
      </c>
      <c r="H24" s="1">
        <f t="shared" si="1"/>
        <v>1</v>
      </c>
      <c r="I24" s="110">
        <f t="shared" si="2"/>
        <v>2</v>
      </c>
      <c r="J24" s="1">
        <f t="shared" si="3"/>
        <v>0</v>
      </c>
      <c r="K24" s="1">
        <f t="shared" si="4"/>
        <v>0.5</v>
      </c>
      <c r="L24" s="1">
        <f t="shared" si="5"/>
        <v>0.5</v>
      </c>
      <c r="N24" s="36">
        <f>N21*N16</f>
        <v>0.13981974999999999</v>
      </c>
      <c r="O24" s="36">
        <f>O21*O16</f>
        <v>0.21133774999999999</v>
      </c>
      <c r="P24" s="36">
        <f>P21*P16</f>
        <v>0.15207100000000001</v>
      </c>
    </row>
    <row r="25" spans="1:16">
      <c r="A25" s="1">
        <v>23</v>
      </c>
      <c r="B25" s="1" t="s">
        <v>34</v>
      </c>
      <c r="C25" s="1" t="s">
        <v>34</v>
      </c>
      <c r="E25" s="1">
        <v>23</v>
      </c>
      <c r="F25" s="1">
        <f t="shared" si="1"/>
        <v>0</v>
      </c>
      <c r="G25" s="1">
        <f t="shared" si="1"/>
        <v>2</v>
      </c>
      <c r="H25" s="1">
        <f t="shared" si="1"/>
        <v>0</v>
      </c>
      <c r="I25" s="110">
        <f t="shared" si="2"/>
        <v>2</v>
      </c>
      <c r="J25" s="1">
        <f t="shared" si="3"/>
        <v>0</v>
      </c>
      <c r="K25" s="1">
        <f t="shared" si="4"/>
        <v>0</v>
      </c>
      <c r="L25" s="1">
        <f t="shared" si="5"/>
        <v>0</v>
      </c>
      <c r="N25" s="118"/>
      <c r="O25" s="64"/>
      <c r="P25" s="63"/>
    </row>
    <row r="26" spans="1:16">
      <c r="A26" s="1">
        <v>24</v>
      </c>
      <c r="B26" s="1" t="s">
        <v>34</v>
      </c>
      <c r="C26" s="1" t="s">
        <v>34</v>
      </c>
      <c r="E26" s="1">
        <v>24</v>
      </c>
      <c r="F26" s="1">
        <f t="shared" si="1"/>
        <v>0</v>
      </c>
      <c r="G26" s="1">
        <f t="shared" si="1"/>
        <v>2</v>
      </c>
      <c r="H26" s="1">
        <f t="shared" si="1"/>
        <v>0</v>
      </c>
      <c r="I26" s="110">
        <f t="shared" si="2"/>
        <v>2</v>
      </c>
      <c r="J26" s="1">
        <f t="shared" si="3"/>
        <v>0</v>
      </c>
      <c r="K26" s="1">
        <f t="shared" si="4"/>
        <v>0</v>
      </c>
      <c r="L26" s="1">
        <f t="shared" si="5"/>
        <v>0</v>
      </c>
      <c r="N26" s="115" t="s">
        <v>241</v>
      </c>
      <c r="O26" s="56">
        <f>SUM(N24:P24)/SUM(N21:P21)</f>
        <v>0.78724352872251491</v>
      </c>
      <c r="P26" s="63"/>
    </row>
    <row r="27" spans="1:16">
      <c r="A27" s="1">
        <v>25</v>
      </c>
      <c r="B27" s="1" t="s">
        <v>34</v>
      </c>
      <c r="C27" s="1" t="s">
        <v>34</v>
      </c>
      <c r="E27" s="1">
        <v>25</v>
      </c>
      <c r="F27" s="1">
        <f t="shared" si="1"/>
        <v>0</v>
      </c>
      <c r="G27" s="1">
        <f t="shared" si="1"/>
        <v>2</v>
      </c>
      <c r="H27" s="1">
        <f t="shared" si="1"/>
        <v>0</v>
      </c>
      <c r="I27" s="110">
        <f t="shared" si="2"/>
        <v>2</v>
      </c>
      <c r="J27" s="1">
        <f t="shared" si="3"/>
        <v>0</v>
      </c>
      <c r="K27" s="1">
        <f t="shared" si="4"/>
        <v>0</v>
      </c>
      <c r="L27" s="1">
        <f t="shared" si="5"/>
        <v>0</v>
      </c>
      <c r="N27" s="63"/>
      <c r="O27" s="63"/>
      <c r="P27" s="63"/>
    </row>
    <row r="28" spans="1:16">
      <c r="A28" s="1">
        <v>26</v>
      </c>
      <c r="B28" s="1" t="s">
        <v>202</v>
      </c>
      <c r="C28" s="1" t="s">
        <v>34</v>
      </c>
      <c r="E28" s="1">
        <v>26</v>
      </c>
      <c r="F28" s="1">
        <f t="shared" si="1"/>
        <v>0</v>
      </c>
      <c r="G28" s="1">
        <f t="shared" si="1"/>
        <v>1</v>
      </c>
      <c r="H28" s="1">
        <f t="shared" si="1"/>
        <v>1</v>
      </c>
      <c r="I28" s="110">
        <f t="shared" si="2"/>
        <v>2</v>
      </c>
      <c r="J28" s="1">
        <f t="shared" si="3"/>
        <v>0</v>
      </c>
      <c r="K28" s="1">
        <f t="shared" si="4"/>
        <v>0.5</v>
      </c>
      <c r="L28" s="1">
        <f t="shared" si="5"/>
        <v>0.5</v>
      </c>
      <c r="N28" s="229"/>
      <c r="O28" s="229"/>
      <c r="P28" s="229"/>
    </row>
    <row r="29" spans="1:16">
      <c r="A29" s="1">
        <v>27</v>
      </c>
      <c r="B29" s="1" t="s">
        <v>202</v>
      </c>
      <c r="C29" s="1" t="s">
        <v>34</v>
      </c>
      <c r="E29" s="1">
        <v>27</v>
      </c>
      <c r="F29" s="1">
        <f t="shared" si="1"/>
        <v>0</v>
      </c>
      <c r="G29" s="1">
        <f t="shared" si="1"/>
        <v>1</v>
      </c>
      <c r="H29" s="1">
        <f t="shared" si="1"/>
        <v>1</v>
      </c>
      <c r="I29" s="110">
        <f t="shared" si="2"/>
        <v>2</v>
      </c>
      <c r="J29" s="1">
        <f t="shared" si="3"/>
        <v>0</v>
      </c>
      <c r="K29" s="1">
        <f t="shared" si="4"/>
        <v>0.5</v>
      </c>
      <c r="L29" s="1">
        <f t="shared" si="5"/>
        <v>0.5</v>
      </c>
      <c r="N29" s="63"/>
      <c r="O29" s="63"/>
      <c r="P29" s="63"/>
    </row>
    <row r="30" spans="1:16">
      <c r="A30" s="1">
        <v>28</v>
      </c>
      <c r="B30" s="1" t="s">
        <v>202</v>
      </c>
      <c r="C30" s="1" t="s">
        <v>202</v>
      </c>
      <c r="E30" s="1">
        <v>28</v>
      </c>
      <c r="F30" s="1">
        <f t="shared" si="1"/>
        <v>0</v>
      </c>
      <c r="G30" s="1">
        <f t="shared" si="1"/>
        <v>0</v>
      </c>
      <c r="H30" s="1">
        <f t="shared" si="1"/>
        <v>2</v>
      </c>
      <c r="I30" s="110">
        <f t="shared" si="2"/>
        <v>2</v>
      </c>
      <c r="J30" s="1">
        <f t="shared" si="3"/>
        <v>0</v>
      </c>
      <c r="K30" s="1">
        <f t="shared" si="4"/>
        <v>0</v>
      </c>
      <c r="L30" s="1">
        <f t="shared" si="5"/>
        <v>0</v>
      </c>
      <c r="N30" s="229"/>
      <c r="O30" s="229"/>
      <c r="P30" s="229"/>
    </row>
    <row r="31" spans="1:16">
      <c r="A31" s="1">
        <v>29</v>
      </c>
      <c r="B31" s="1" t="s">
        <v>34</v>
      </c>
      <c r="C31" s="1" t="s">
        <v>34</v>
      </c>
      <c r="E31" s="1">
        <v>29</v>
      </c>
      <c r="F31" s="1">
        <f t="shared" si="1"/>
        <v>0</v>
      </c>
      <c r="G31" s="1">
        <f t="shared" si="1"/>
        <v>2</v>
      </c>
      <c r="H31" s="1">
        <f t="shared" si="1"/>
        <v>0</v>
      </c>
      <c r="I31" s="110">
        <f t="shared" si="2"/>
        <v>2</v>
      </c>
      <c r="J31" s="1">
        <f t="shared" si="3"/>
        <v>0</v>
      </c>
      <c r="K31" s="1">
        <f t="shared" si="4"/>
        <v>0</v>
      </c>
      <c r="L31" s="1">
        <f t="shared" si="5"/>
        <v>0</v>
      </c>
      <c r="N31" s="120"/>
      <c r="O31" s="120"/>
      <c r="P31" s="120"/>
    </row>
    <row r="32" spans="1:16">
      <c r="A32" s="1">
        <v>30</v>
      </c>
      <c r="B32" s="1" t="s">
        <v>40</v>
      </c>
      <c r="C32" s="1" t="s">
        <v>40</v>
      </c>
      <c r="E32" s="1">
        <v>30</v>
      </c>
      <c r="F32" s="1">
        <f t="shared" si="1"/>
        <v>2</v>
      </c>
      <c r="G32" s="1">
        <f t="shared" si="1"/>
        <v>0</v>
      </c>
      <c r="H32" s="1">
        <f t="shared" si="1"/>
        <v>0</v>
      </c>
      <c r="I32" s="110">
        <f t="shared" si="2"/>
        <v>2</v>
      </c>
      <c r="J32" s="1">
        <f t="shared" si="3"/>
        <v>0</v>
      </c>
      <c r="K32" s="1">
        <f t="shared" si="4"/>
        <v>0</v>
      </c>
      <c r="L32" s="1">
        <f t="shared" si="5"/>
        <v>0</v>
      </c>
      <c r="N32" s="63"/>
      <c r="O32" s="63"/>
      <c r="P32" s="63"/>
    </row>
    <row r="33" spans="1:16">
      <c r="A33" s="1">
        <v>31</v>
      </c>
      <c r="B33" s="1" t="s">
        <v>202</v>
      </c>
      <c r="C33" s="1" t="s">
        <v>202</v>
      </c>
      <c r="E33" s="1">
        <v>31</v>
      </c>
      <c r="F33" s="1">
        <f t="shared" si="1"/>
        <v>0</v>
      </c>
      <c r="G33" s="1">
        <f t="shared" si="1"/>
        <v>0</v>
      </c>
      <c r="H33" s="1">
        <f t="shared" si="1"/>
        <v>2</v>
      </c>
      <c r="I33" s="110">
        <f t="shared" si="2"/>
        <v>2</v>
      </c>
      <c r="J33" s="1">
        <f t="shared" si="3"/>
        <v>0</v>
      </c>
      <c r="K33" s="1">
        <f t="shared" si="4"/>
        <v>0</v>
      </c>
      <c r="L33" s="1">
        <f t="shared" si="5"/>
        <v>0</v>
      </c>
      <c r="N33" s="63"/>
      <c r="O33" s="64"/>
      <c r="P33" s="63"/>
    </row>
    <row r="34" spans="1:16">
      <c r="A34" s="1">
        <v>32</v>
      </c>
      <c r="B34" s="1" t="s">
        <v>202</v>
      </c>
      <c r="C34" s="1" t="s">
        <v>40</v>
      </c>
      <c r="E34" s="1">
        <v>32</v>
      </c>
      <c r="F34" s="1">
        <f t="shared" si="1"/>
        <v>1</v>
      </c>
      <c r="G34" s="1">
        <f t="shared" si="1"/>
        <v>0</v>
      </c>
      <c r="H34" s="1">
        <f t="shared" si="1"/>
        <v>1</v>
      </c>
      <c r="I34" s="110">
        <f t="shared" si="2"/>
        <v>2</v>
      </c>
      <c r="J34" s="1">
        <f t="shared" si="3"/>
        <v>0.5</v>
      </c>
      <c r="K34" s="1">
        <f t="shared" si="4"/>
        <v>0</v>
      </c>
      <c r="L34" s="1">
        <f t="shared" si="5"/>
        <v>0.5</v>
      </c>
      <c r="N34" s="63"/>
      <c r="O34" s="64"/>
      <c r="P34" s="63"/>
    </row>
    <row r="35" spans="1:16">
      <c r="A35" s="1">
        <v>33</v>
      </c>
      <c r="B35" s="1" t="s">
        <v>202</v>
      </c>
      <c r="C35" s="1" t="s">
        <v>202</v>
      </c>
      <c r="E35" s="1">
        <v>33</v>
      </c>
      <c r="F35" s="1">
        <f t="shared" si="1"/>
        <v>0</v>
      </c>
      <c r="G35" s="1">
        <f t="shared" si="1"/>
        <v>0</v>
      </c>
      <c r="H35" s="1">
        <f t="shared" si="1"/>
        <v>2</v>
      </c>
      <c r="I35" s="110">
        <f t="shared" si="2"/>
        <v>2</v>
      </c>
      <c r="J35" s="1">
        <f t="shared" si="3"/>
        <v>0</v>
      </c>
      <c r="K35" s="1">
        <f t="shared" si="4"/>
        <v>0</v>
      </c>
      <c r="L35" s="1">
        <f t="shared" si="5"/>
        <v>0</v>
      </c>
      <c r="N35" s="63"/>
      <c r="O35" s="63"/>
      <c r="P35" s="63"/>
    </row>
    <row r="36" spans="1:16">
      <c r="A36" s="1">
        <v>34</v>
      </c>
      <c r="B36" s="1" t="s">
        <v>34</v>
      </c>
      <c r="C36" s="1" t="s">
        <v>34</v>
      </c>
      <c r="E36" s="1">
        <v>34</v>
      </c>
      <c r="F36" s="1">
        <f t="shared" si="1"/>
        <v>0</v>
      </c>
      <c r="G36" s="1">
        <f t="shared" si="1"/>
        <v>2</v>
      </c>
      <c r="H36" s="1">
        <f t="shared" si="1"/>
        <v>0</v>
      </c>
      <c r="I36" s="110">
        <f t="shared" si="2"/>
        <v>2</v>
      </c>
      <c r="J36" s="1">
        <f t="shared" si="3"/>
        <v>0</v>
      </c>
      <c r="K36" s="1">
        <f t="shared" si="4"/>
        <v>0</v>
      </c>
      <c r="L36" s="1">
        <f t="shared" si="5"/>
        <v>0</v>
      </c>
      <c r="N36" s="63"/>
      <c r="O36" s="64"/>
      <c r="P36" s="63"/>
    </row>
    <row r="37" spans="1:16">
      <c r="A37" s="1">
        <v>35</v>
      </c>
      <c r="B37" s="1" t="s">
        <v>202</v>
      </c>
      <c r="C37" s="1" t="s">
        <v>202</v>
      </c>
      <c r="E37" s="1">
        <v>35</v>
      </c>
      <c r="F37" s="1">
        <f t="shared" si="1"/>
        <v>0</v>
      </c>
      <c r="G37" s="1">
        <f t="shared" si="1"/>
        <v>0</v>
      </c>
      <c r="H37" s="1">
        <f t="shared" si="1"/>
        <v>2</v>
      </c>
      <c r="I37" s="110">
        <f t="shared" si="2"/>
        <v>2</v>
      </c>
      <c r="J37" s="1">
        <f t="shared" si="3"/>
        <v>0</v>
      </c>
      <c r="K37" s="1">
        <f t="shared" si="4"/>
        <v>0</v>
      </c>
      <c r="L37" s="1">
        <f t="shared" si="5"/>
        <v>0</v>
      </c>
      <c r="N37" s="63"/>
      <c r="O37" s="64"/>
      <c r="P37" s="63"/>
    </row>
    <row r="38" spans="1:16">
      <c r="A38" s="1">
        <v>36</v>
      </c>
      <c r="B38" s="1" t="s">
        <v>202</v>
      </c>
      <c r="C38" s="1" t="s">
        <v>202</v>
      </c>
      <c r="E38" s="1">
        <v>36</v>
      </c>
      <c r="F38" s="1">
        <f t="shared" si="1"/>
        <v>0</v>
      </c>
      <c r="G38" s="1">
        <f t="shared" si="1"/>
        <v>0</v>
      </c>
      <c r="H38" s="1">
        <f t="shared" si="1"/>
        <v>2</v>
      </c>
      <c r="I38" s="110">
        <f t="shared" si="2"/>
        <v>2</v>
      </c>
      <c r="J38" s="1">
        <f t="shared" si="3"/>
        <v>0</v>
      </c>
      <c r="K38" s="1">
        <f t="shared" si="4"/>
        <v>0</v>
      </c>
      <c r="L38" s="1">
        <f t="shared" si="5"/>
        <v>0</v>
      </c>
    </row>
    <row r="39" spans="1:16">
      <c r="A39" s="1">
        <v>37</v>
      </c>
      <c r="B39" s="1" t="s">
        <v>202</v>
      </c>
      <c r="C39" s="1" t="s">
        <v>202</v>
      </c>
      <c r="E39" s="1">
        <v>37</v>
      </c>
      <c r="F39" s="1">
        <f t="shared" si="1"/>
        <v>0</v>
      </c>
      <c r="G39" s="1">
        <f t="shared" si="1"/>
        <v>0</v>
      </c>
      <c r="H39" s="1">
        <f t="shared" si="1"/>
        <v>2</v>
      </c>
      <c r="I39" s="110">
        <f t="shared" si="2"/>
        <v>2</v>
      </c>
      <c r="J39" s="1">
        <f t="shared" si="3"/>
        <v>0</v>
      </c>
      <c r="K39" s="1">
        <f t="shared" si="4"/>
        <v>0</v>
      </c>
      <c r="L39" s="1">
        <f t="shared" si="5"/>
        <v>0</v>
      </c>
    </row>
    <row r="40" spans="1:16">
      <c r="A40" s="1">
        <v>38</v>
      </c>
      <c r="B40" s="1" t="s">
        <v>202</v>
      </c>
      <c r="C40" s="1" t="s">
        <v>202</v>
      </c>
      <c r="E40" s="1">
        <v>38</v>
      </c>
      <c r="F40" s="1">
        <f t="shared" si="1"/>
        <v>0</v>
      </c>
      <c r="G40" s="1">
        <f t="shared" si="1"/>
        <v>0</v>
      </c>
      <c r="H40" s="1">
        <f t="shared" si="1"/>
        <v>2</v>
      </c>
      <c r="I40" s="110">
        <f t="shared" si="2"/>
        <v>2</v>
      </c>
      <c r="J40" s="1">
        <f t="shared" si="3"/>
        <v>0</v>
      </c>
      <c r="K40" s="1">
        <f t="shared" si="4"/>
        <v>0</v>
      </c>
      <c r="L40" s="1">
        <f t="shared" si="5"/>
        <v>0</v>
      </c>
    </row>
    <row r="41" spans="1:16">
      <c r="A41" s="1">
        <v>39</v>
      </c>
      <c r="B41" s="1" t="s">
        <v>34</v>
      </c>
      <c r="C41" s="1" t="s">
        <v>34</v>
      </c>
      <c r="E41" s="1">
        <v>39</v>
      </c>
      <c r="F41" s="1">
        <f t="shared" si="1"/>
        <v>0</v>
      </c>
      <c r="G41" s="1">
        <f t="shared" si="1"/>
        <v>2</v>
      </c>
      <c r="H41" s="1">
        <f t="shared" si="1"/>
        <v>0</v>
      </c>
      <c r="I41" s="110">
        <f t="shared" si="2"/>
        <v>2</v>
      </c>
      <c r="J41" s="1">
        <f t="shared" si="3"/>
        <v>0</v>
      </c>
      <c r="K41" s="1">
        <f t="shared" si="4"/>
        <v>0</v>
      </c>
      <c r="L41" s="1">
        <f t="shared" si="5"/>
        <v>0</v>
      </c>
    </row>
    <row r="42" spans="1:16">
      <c r="A42" s="1">
        <v>40</v>
      </c>
      <c r="B42" s="1" t="s">
        <v>202</v>
      </c>
      <c r="C42" s="1" t="s">
        <v>202</v>
      </c>
      <c r="E42" s="1">
        <v>40</v>
      </c>
      <c r="F42" s="1">
        <f t="shared" si="1"/>
        <v>0</v>
      </c>
      <c r="G42" s="1">
        <f t="shared" si="1"/>
        <v>0</v>
      </c>
      <c r="H42" s="1">
        <f t="shared" si="1"/>
        <v>2</v>
      </c>
      <c r="I42" s="110">
        <f t="shared" si="2"/>
        <v>2</v>
      </c>
      <c r="J42" s="1">
        <f t="shared" si="3"/>
        <v>0</v>
      </c>
      <c r="K42" s="1">
        <f t="shared" si="4"/>
        <v>0</v>
      </c>
      <c r="L42" s="1">
        <f t="shared" si="5"/>
        <v>0</v>
      </c>
    </row>
    <row r="43" spans="1:16">
      <c r="A43" s="1">
        <v>41</v>
      </c>
      <c r="B43" s="1" t="s">
        <v>34</v>
      </c>
      <c r="C43" s="1" t="s">
        <v>34</v>
      </c>
      <c r="E43" s="1">
        <v>41</v>
      </c>
      <c r="F43" s="1">
        <f t="shared" si="1"/>
        <v>0</v>
      </c>
      <c r="G43" s="1">
        <f t="shared" si="1"/>
        <v>2</v>
      </c>
      <c r="H43" s="1">
        <f t="shared" si="1"/>
        <v>0</v>
      </c>
      <c r="I43" s="110">
        <f t="shared" si="2"/>
        <v>2</v>
      </c>
      <c r="J43" s="1">
        <f t="shared" si="3"/>
        <v>0</v>
      </c>
      <c r="K43" s="1">
        <f t="shared" si="4"/>
        <v>0</v>
      </c>
      <c r="L43" s="1">
        <f t="shared" si="5"/>
        <v>0</v>
      </c>
    </row>
    <row r="44" spans="1:16">
      <c r="A44" s="1">
        <v>42</v>
      </c>
      <c r="B44" s="1" t="s">
        <v>202</v>
      </c>
      <c r="C44" s="1" t="s">
        <v>202</v>
      </c>
      <c r="E44" s="1">
        <v>42</v>
      </c>
      <c r="F44" s="1">
        <f t="shared" si="1"/>
        <v>0</v>
      </c>
      <c r="G44" s="1">
        <f t="shared" si="1"/>
        <v>0</v>
      </c>
      <c r="H44" s="1">
        <f t="shared" si="1"/>
        <v>2</v>
      </c>
      <c r="I44" s="110">
        <f t="shared" si="2"/>
        <v>2</v>
      </c>
      <c r="J44" s="1">
        <f t="shared" si="3"/>
        <v>0</v>
      </c>
      <c r="K44" s="1">
        <f t="shared" si="4"/>
        <v>0</v>
      </c>
      <c r="L44" s="1">
        <f t="shared" si="5"/>
        <v>0</v>
      </c>
    </row>
    <row r="45" spans="1:16">
      <c r="A45" s="1">
        <v>43</v>
      </c>
      <c r="B45" s="1" t="s">
        <v>202</v>
      </c>
      <c r="C45" s="1" t="s">
        <v>202</v>
      </c>
      <c r="E45" s="1">
        <v>43</v>
      </c>
      <c r="F45" s="1">
        <f t="shared" si="1"/>
        <v>0</v>
      </c>
      <c r="G45" s="1">
        <f t="shared" si="1"/>
        <v>0</v>
      </c>
      <c r="H45" s="1">
        <f t="shared" si="1"/>
        <v>2</v>
      </c>
      <c r="I45" s="110">
        <f t="shared" si="2"/>
        <v>2</v>
      </c>
      <c r="J45" s="1">
        <f t="shared" si="3"/>
        <v>0</v>
      </c>
      <c r="K45" s="1">
        <f t="shared" si="4"/>
        <v>0</v>
      </c>
      <c r="L45" s="1">
        <f t="shared" si="5"/>
        <v>0</v>
      </c>
    </row>
    <row r="46" spans="1:16">
      <c r="A46" s="1">
        <v>44</v>
      </c>
      <c r="B46" s="1" t="s">
        <v>202</v>
      </c>
      <c r="C46" s="1" t="s">
        <v>34</v>
      </c>
      <c r="E46" s="1">
        <v>44</v>
      </c>
      <c r="F46" s="1">
        <f t="shared" si="1"/>
        <v>0</v>
      </c>
      <c r="G46" s="1">
        <f t="shared" si="1"/>
        <v>1</v>
      </c>
      <c r="H46" s="1">
        <f t="shared" si="1"/>
        <v>1</v>
      </c>
      <c r="I46" s="110">
        <f t="shared" si="2"/>
        <v>2</v>
      </c>
      <c r="J46" s="1">
        <f t="shared" si="3"/>
        <v>0</v>
      </c>
      <c r="K46" s="1">
        <f t="shared" si="4"/>
        <v>0.5</v>
      </c>
      <c r="L46" s="1">
        <f t="shared" si="5"/>
        <v>0.5</v>
      </c>
    </row>
    <row r="47" spans="1:16">
      <c r="A47" s="1">
        <v>45</v>
      </c>
      <c r="B47" s="1" t="s">
        <v>40</v>
      </c>
      <c r="C47" s="1" t="s">
        <v>40</v>
      </c>
      <c r="E47" s="1">
        <v>45</v>
      </c>
      <c r="F47" s="1">
        <f t="shared" si="1"/>
        <v>2</v>
      </c>
      <c r="G47" s="1">
        <f t="shared" si="1"/>
        <v>0</v>
      </c>
      <c r="H47" s="1">
        <f t="shared" si="1"/>
        <v>0</v>
      </c>
      <c r="I47" s="110">
        <f t="shared" si="2"/>
        <v>2</v>
      </c>
      <c r="J47" s="1">
        <f t="shared" si="3"/>
        <v>0</v>
      </c>
      <c r="K47" s="1">
        <f t="shared" si="4"/>
        <v>0</v>
      </c>
      <c r="L47" s="1">
        <f t="shared" si="5"/>
        <v>0</v>
      </c>
    </row>
    <row r="48" spans="1:16">
      <c r="A48" s="1">
        <v>46</v>
      </c>
      <c r="B48" s="1" t="s">
        <v>202</v>
      </c>
      <c r="C48" s="1" t="s">
        <v>34</v>
      </c>
      <c r="E48" s="1">
        <v>46</v>
      </c>
      <c r="F48" s="1">
        <f t="shared" si="1"/>
        <v>0</v>
      </c>
      <c r="G48" s="1">
        <f t="shared" si="1"/>
        <v>1</v>
      </c>
      <c r="H48" s="1">
        <f t="shared" si="1"/>
        <v>1</v>
      </c>
      <c r="I48" s="110">
        <f t="shared" si="2"/>
        <v>2</v>
      </c>
      <c r="J48" s="1">
        <f t="shared" si="3"/>
        <v>0</v>
      </c>
      <c r="K48" s="1">
        <f t="shared" si="4"/>
        <v>0.5</v>
      </c>
      <c r="L48" s="1">
        <f t="shared" si="5"/>
        <v>0.5</v>
      </c>
    </row>
    <row r="49" spans="1:12">
      <c r="A49" s="1">
        <v>47</v>
      </c>
      <c r="B49" s="1" t="s">
        <v>34</v>
      </c>
      <c r="C49" s="1" t="s">
        <v>34</v>
      </c>
      <c r="E49" s="1">
        <v>47</v>
      </c>
      <c r="F49" s="1">
        <f t="shared" si="1"/>
        <v>0</v>
      </c>
      <c r="G49" s="1">
        <f t="shared" si="1"/>
        <v>2</v>
      </c>
      <c r="H49" s="1">
        <f t="shared" si="1"/>
        <v>0</v>
      </c>
      <c r="I49" s="110">
        <f t="shared" si="2"/>
        <v>2</v>
      </c>
      <c r="J49" s="1">
        <f t="shared" si="3"/>
        <v>0</v>
      </c>
      <c r="K49" s="1">
        <f t="shared" si="4"/>
        <v>0</v>
      </c>
      <c r="L49" s="1">
        <f t="shared" si="5"/>
        <v>0</v>
      </c>
    </row>
    <row r="50" spans="1:12">
      <c r="A50" s="1">
        <v>48</v>
      </c>
      <c r="B50" s="1" t="s">
        <v>202</v>
      </c>
      <c r="C50" s="1" t="s">
        <v>34</v>
      </c>
      <c r="E50" s="1">
        <v>48</v>
      </c>
      <c r="F50" s="1">
        <f t="shared" si="1"/>
        <v>0</v>
      </c>
      <c r="G50" s="1">
        <f t="shared" si="1"/>
        <v>1</v>
      </c>
      <c r="H50" s="1">
        <f t="shared" si="1"/>
        <v>1</v>
      </c>
      <c r="I50" s="110">
        <f t="shared" si="2"/>
        <v>2</v>
      </c>
      <c r="J50" s="1">
        <f t="shared" si="3"/>
        <v>0</v>
      </c>
      <c r="K50" s="1">
        <f t="shared" si="4"/>
        <v>0.5</v>
      </c>
      <c r="L50" s="1">
        <f t="shared" si="5"/>
        <v>0.5</v>
      </c>
    </row>
    <row r="51" spans="1:12">
      <c r="A51" s="1">
        <v>49</v>
      </c>
      <c r="B51" s="1" t="s">
        <v>34</v>
      </c>
      <c r="C51" s="1" t="s">
        <v>34</v>
      </c>
      <c r="E51" s="1">
        <v>49</v>
      </c>
      <c r="F51" s="1">
        <f t="shared" si="1"/>
        <v>0</v>
      </c>
      <c r="G51" s="1">
        <f t="shared" si="1"/>
        <v>2</v>
      </c>
      <c r="H51" s="1">
        <f t="shared" si="1"/>
        <v>0</v>
      </c>
      <c r="I51" s="110">
        <f t="shared" si="2"/>
        <v>2</v>
      </c>
      <c r="J51" s="1">
        <f t="shared" si="3"/>
        <v>0</v>
      </c>
      <c r="K51" s="1">
        <f t="shared" si="4"/>
        <v>0</v>
      </c>
      <c r="L51" s="1">
        <f t="shared" si="5"/>
        <v>0</v>
      </c>
    </row>
    <row r="52" spans="1:12">
      <c r="A52" s="1">
        <v>50</v>
      </c>
      <c r="B52" s="1" t="s">
        <v>34</v>
      </c>
      <c r="C52" s="1" t="s">
        <v>34</v>
      </c>
      <c r="E52" s="1">
        <v>50</v>
      </c>
      <c r="F52" s="1">
        <f t="shared" si="1"/>
        <v>0</v>
      </c>
      <c r="G52" s="1">
        <f t="shared" si="1"/>
        <v>2</v>
      </c>
      <c r="H52" s="1">
        <f t="shared" si="1"/>
        <v>0</v>
      </c>
      <c r="I52" s="110">
        <f t="shared" si="2"/>
        <v>2</v>
      </c>
      <c r="J52" s="1">
        <f t="shared" si="3"/>
        <v>0</v>
      </c>
      <c r="K52" s="1">
        <f t="shared" si="4"/>
        <v>0</v>
      </c>
      <c r="L52" s="1">
        <f t="shared" si="5"/>
        <v>0</v>
      </c>
    </row>
    <row r="53" spans="1:12">
      <c r="A53" s="1">
        <v>51</v>
      </c>
      <c r="B53" s="1" t="s">
        <v>202</v>
      </c>
      <c r="C53" s="1" t="s">
        <v>202</v>
      </c>
      <c r="E53" s="1">
        <v>51</v>
      </c>
      <c r="F53" s="1">
        <f t="shared" si="1"/>
        <v>0</v>
      </c>
      <c r="G53" s="1">
        <f t="shared" si="1"/>
        <v>0</v>
      </c>
      <c r="H53" s="1">
        <f t="shared" si="1"/>
        <v>2</v>
      </c>
      <c r="I53" s="110">
        <f t="shared" si="2"/>
        <v>2</v>
      </c>
      <c r="J53" s="1">
        <f t="shared" si="3"/>
        <v>0</v>
      </c>
      <c r="K53" s="1">
        <f t="shared" si="4"/>
        <v>0</v>
      </c>
      <c r="L53" s="1">
        <f t="shared" si="5"/>
        <v>0</v>
      </c>
    </row>
    <row r="54" spans="1:12">
      <c r="A54" s="1">
        <v>52</v>
      </c>
      <c r="B54" s="1" t="s">
        <v>34</v>
      </c>
      <c r="C54" s="1" t="s">
        <v>34</v>
      </c>
      <c r="E54" s="1">
        <v>52</v>
      </c>
      <c r="F54" s="1">
        <f t="shared" si="1"/>
        <v>0</v>
      </c>
      <c r="G54" s="1">
        <f t="shared" si="1"/>
        <v>2</v>
      </c>
      <c r="H54" s="1">
        <f t="shared" si="1"/>
        <v>0</v>
      </c>
      <c r="I54" s="110">
        <f t="shared" si="2"/>
        <v>2</v>
      </c>
      <c r="J54" s="1">
        <f t="shared" si="3"/>
        <v>0</v>
      </c>
      <c r="K54" s="1">
        <f t="shared" si="4"/>
        <v>0</v>
      </c>
      <c r="L54" s="1">
        <f t="shared" si="5"/>
        <v>0</v>
      </c>
    </row>
    <row r="55" spans="1:12">
      <c r="A55" s="1">
        <v>53</v>
      </c>
      <c r="B55" s="1" t="s">
        <v>34</v>
      </c>
      <c r="C55" s="1" t="s">
        <v>34</v>
      </c>
      <c r="E55" s="1">
        <v>53</v>
      </c>
      <c r="F55" s="1">
        <f t="shared" si="1"/>
        <v>0</v>
      </c>
      <c r="G55" s="1">
        <f t="shared" si="1"/>
        <v>2</v>
      </c>
      <c r="H55" s="1">
        <f t="shared" si="1"/>
        <v>0</v>
      </c>
      <c r="I55" s="110">
        <f t="shared" si="2"/>
        <v>2</v>
      </c>
      <c r="J55" s="1">
        <f t="shared" si="3"/>
        <v>0</v>
      </c>
      <c r="K55" s="1">
        <f t="shared" si="4"/>
        <v>0</v>
      </c>
      <c r="L55" s="1">
        <f t="shared" si="5"/>
        <v>0</v>
      </c>
    </row>
    <row r="56" spans="1:12">
      <c r="A56" s="1">
        <v>54</v>
      </c>
      <c r="B56" s="1" t="s">
        <v>34</v>
      </c>
      <c r="C56" s="1" t="s">
        <v>34</v>
      </c>
      <c r="E56" s="1">
        <v>54</v>
      </c>
      <c r="F56" s="1">
        <f t="shared" si="1"/>
        <v>0</v>
      </c>
      <c r="G56" s="1">
        <f t="shared" si="1"/>
        <v>2</v>
      </c>
      <c r="H56" s="1">
        <f t="shared" si="1"/>
        <v>0</v>
      </c>
      <c r="I56" s="110">
        <f t="shared" si="2"/>
        <v>2</v>
      </c>
      <c r="J56" s="1">
        <f t="shared" si="3"/>
        <v>0</v>
      </c>
      <c r="K56" s="1">
        <f t="shared" si="4"/>
        <v>0</v>
      </c>
      <c r="L56" s="1">
        <f t="shared" si="5"/>
        <v>0</v>
      </c>
    </row>
    <row r="57" spans="1:12">
      <c r="A57" s="1">
        <v>55</v>
      </c>
      <c r="B57" s="1" t="s">
        <v>40</v>
      </c>
      <c r="C57" s="1" t="s">
        <v>40</v>
      </c>
      <c r="E57" s="1">
        <v>55</v>
      </c>
      <c r="F57" s="1">
        <f t="shared" si="1"/>
        <v>2</v>
      </c>
      <c r="G57" s="1">
        <f t="shared" si="1"/>
        <v>0</v>
      </c>
      <c r="H57" s="1">
        <f t="shared" si="1"/>
        <v>0</v>
      </c>
      <c r="I57" s="110">
        <f t="shared" si="2"/>
        <v>2</v>
      </c>
      <c r="J57" s="1">
        <f t="shared" si="3"/>
        <v>0</v>
      </c>
      <c r="K57" s="1">
        <f t="shared" si="4"/>
        <v>0</v>
      </c>
      <c r="L57" s="1">
        <f t="shared" si="5"/>
        <v>0</v>
      </c>
    </row>
    <row r="58" spans="1:12">
      <c r="A58" s="1">
        <v>56</v>
      </c>
      <c r="B58" s="1" t="s">
        <v>34</v>
      </c>
      <c r="C58" s="1" t="s">
        <v>34</v>
      </c>
      <c r="E58" s="1">
        <v>56</v>
      </c>
      <c r="F58" s="1">
        <f t="shared" si="1"/>
        <v>0</v>
      </c>
      <c r="G58" s="1">
        <f t="shared" si="1"/>
        <v>2</v>
      </c>
      <c r="H58" s="1">
        <f t="shared" si="1"/>
        <v>0</v>
      </c>
      <c r="I58" s="110">
        <f t="shared" si="2"/>
        <v>2</v>
      </c>
      <c r="J58" s="1">
        <f t="shared" si="3"/>
        <v>0</v>
      </c>
      <c r="K58" s="1">
        <f t="shared" si="4"/>
        <v>0</v>
      </c>
      <c r="L58" s="1">
        <f t="shared" si="5"/>
        <v>0</v>
      </c>
    </row>
    <row r="59" spans="1:12">
      <c r="A59" s="1">
        <v>57</v>
      </c>
      <c r="B59" s="1" t="s">
        <v>34</v>
      </c>
      <c r="C59" s="1" t="s">
        <v>34</v>
      </c>
      <c r="E59" s="1">
        <v>57</v>
      </c>
      <c r="F59" s="1">
        <f t="shared" si="1"/>
        <v>0</v>
      </c>
      <c r="G59" s="1">
        <f t="shared" si="1"/>
        <v>2</v>
      </c>
      <c r="H59" s="1">
        <f t="shared" si="1"/>
        <v>0</v>
      </c>
      <c r="I59" s="110">
        <f t="shared" si="2"/>
        <v>2</v>
      </c>
      <c r="J59" s="1">
        <f t="shared" si="3"/>
        <v>0</v>
      </c>
      <c r="K59" s="1">
        <f t="shared" si="4"/>
        <v>0</v>
      </c>
      <c r="L59" s="1">
        <f t="shared" si="5"/>
        <v>0</v>
      </c>
    </row>
    <row r="60" spans="1:12">
      <c r="A60" s="1">
        <v>58</v>
      </c>
      <c r="B60" s="1" t="s">
        <v>202</v>
      </c>
      <c r="C60" s="1" t="s">
        <v>202</v>
      </c>
      <c r="E60" s="1">
        <v>58</v>
      </c>
      <c r="F60" s="1">
        <f t="shared" si="1"/>
        <v>0</v>
      </c>
      <c r="G60" s="1">
        <f t="shared" si="1"/>
        <v>0</v>
      </c>
      <c r="H60" s="1">
        <f t="shared" si="1"/>
        <v>2</v>
      </c>
      <c r="I60" s="110">
        <f t="shared" si="2"/>
        <v>2</v>
      </c>
      <c r="J60" s="1">
        <f t="shared" si="3"/>
        <v>0</v>
      </c>
      <c r="K60" s="1">
        <f t="shared" si="4"/>
        <v>0</v>
      </c>
      <c r="L60" s="1">
        <f t="shared" si="5"/>
        <v>0</v>
      </c>
    </row>
    <row r="61" spans="1:12">
      <c r="A61" s="1">
        <v>59</v>
      </c>
      <c r="B61" s="1" t="s">
        <v>202</v>
      </c>
      <c r="C61" s="1" t="s">
        <v>202</v>
      </c>
      <c r="E61" s="1">
        <v>59</v>
      </c>
      <c r="F61" s="1">
        <f t="shared" si="1"/>
        <v>0</v>
      </c>
      <c r="G61" s="1">
        <f t="shared" si="1"/>
        <v>0</v>
      </c>
      <c r="H61" s="1">
        <f t="shared" si="1"/>
        <v>2</v>
      </c>
      <c r="I61" s="110">
        <f t="shared" si="2"/>
        <v>2</v>
      </c>
      <c r="J61" s="1">
        <f t="shared" si="3"/>
        <v>0</v>
      </c>
      <c r="K61" s="1">
        <f t="shared" si="4"/>
        <v>0</v>
      </c>
      <c r="L61" s="1">
        <f t="shared" si="5"/>
        <v>0</v>
      </c>
    </row>
    <row r="62" spans="1:12">
      <c r="A62" s="1">
        <v>60</v>
      </c>
      <c r="B62" s="1" t="s">
        <v>40</v>
      </c>
      <c r="C62" s="1" t="s">
        <v>40</v>
      </c>
      <c r="E62" s="1">
        <v>60</v>
      </c>
      <c r="F62" s="1">
        <f t="shared" si="1"/>
        <v>2</v>
      </c>
      <c r="G62" s="1">
        <f t="shared" si="1"/>
        <v>0</v>
      </c>
      <c r="H62" s="1">
        <f t="shared" si="1"/>
        <v>0</v>
      </c>
      <c r="I62" s="110">
        <f t="shared" si="2"/>
        <v>2</v>
      </c>
      <c r="J62" s="1">
        <f t="shared" si="3"/>
        <v>0</v>
      </c>
      <c r="K62" s="1">
        <f t="shared" si="4"/>
        <v>0</v>
      </c>
      <c r="L62" s="1">
        <f t="shared" si="5"/>
        <v>0</v>
      </c>
    </row>
    <row r="63" spans="1:12">
      <c r="A63" s="1">
        <v>61</v>
      </c>
      <c r="B63" s="1" t="s">
        <v>202</v>
      </c>
      <c r="C63" s="1" t="s">
        <v>202</v>
      </c>
      <c r="E63" s="1">
        <v>61</v>
      </c>
      <c r="F63" s="1">
        <f t="shared" si="1"/>
        <v>0</v>
      </c>
      <c r="G63" s="1">
        <f t="shared" si="1"/>
        <v>0</v>
      </c>
      <c r="H63" s="1">
        <f t="shared" si="1"/>
        <v>2</v>
      </c>
      <c r="I63" s="110">
        <f t="shared" si="2"/>
        <v>2</v>
      </c>
      <c r="J63" s="1">
        <f t="shared" si="3"/>
        <v>0</v>
      </c>
      <c r="K63" s="1">
        <f t="shared" si="4"/>
        <v>0</v>
      </c>
      <c r="L63" s="1">
        <f t="shared" si="5"/>
        <v>0</v>
      </c>
    </row>
    <row r="64" spans="1:12">
      <c r="A64" s="1">
        <v>62</v>
      </c>
      <c r="B64" s="1" t="s">
        <v>34</v>
      </c>
      <c r="C64" s="1" t="s">
        <v>34</v>
      </c>
      <c r="E64" s="1">
        <v>62</v>
      </c>
      <c r="F64" s="1">
        <f t="shared" si="1"/>
        <v>0</v>
      </c>
      <c r="G64" s="1">
        <f t="shared" si="1"/>
        <v>2</v>
      </c>
      <c r="H64" s="1">
        <f t="shared" si="1"/>
        <v>0</v>
      </c>
      <c r="I64" s="110">
        <f t="shared" si="2"/>
        <v>2</v>
      </c>
      <c r="J64" s="1">
        <f t="shared" si="3"/>
        <v>0</v>
      </c>
      <c r="K64" s="1">
        <f t="shared" si="4"/>
        <v>0</v>
      </c>
      <c r="L64" s="1">
        <f t="shared" si="5"/>
        <v>0</v>
      </c>
    </row>
    <row r="65" spans="1:12">
      <c r="A65" s="1">
        <v>63</v>
      </c>
      <c r="B65" s="1" t="s">
        <v>40</v>
      </c>
      <c r="C65" s="1" t="s">
        <v>40</v>
      </c>
      <c r="E65" s="1">
        <v>63</v>
      </c>
      <c r="F65" s="1">
        <f t="shared" si="1"/>
        <v>2</v>
      </c>
      <c r="G65" s="1">
        <f t="shared" si="1"/>
        <v>0</v>
      </c>
      <c r="H65" s="1">
        <f t="shared" si="1"/>
        <v>0</v>
      </c>
      <c r="I65" s="110">
        <f t="shared" si="2"/>
        <v>2</v>
      </c>
      <c r="J65" s="1">
        <f t="shared" si="3"/>
        <v>0</v>
      </c>
      <c r="K65" s="1">
        <f t="shared" si="4"/>
        <v>0</v>
      </c>
      <c r="L65" s="1">
        <f t="shared" si="5"/>
        <v>0</v>
      </c>
    </row>
    <row r="66" spans="1:12">
      <c r="A66" s="1">
        <v>64</v>
      </c>
      <c r="B66" s="1" t="s">
        <v>40</v>
      </c>
      <c r="C66" s="1" t="s">
        <v>40</v>
      </c>
      <c r="E66" s="1">
        <v>64</v>
      </c>
      <c r="F66" s="1">
        <f t="shared" si="1"/>
        <v>2</v>
      </c>
      <c r="G66" s="1">
        <f t="shared" si="1"/>
        <v>0</v>
      </c>
      <c r="H66" s="1">
        <f t="shared" si="1"/>
        <v>0</v>
      </c>
      <c r="I66" s="110">
        <f t="shared" si="2"/>
        <v>2</v>
      </c>
      <c r="J66" s="1">
        <f t="shared" si="3"/>
        <v>0</v>
      </c>
      <c r="K66" s="1">
        <f t="shared" si="4"/>
        <v>0</v>
      </c>
      <c r="L66" s="1">
        <f t="shared" si="5"/>
        <v>0</v>
      </c>
    </row>
    <row r="67" spans="1:12">
      <c r="A67" s="1">
        <v>65</v>
      </c>
      <c r="B67" s="1" t="s">
        <v>202</v>
      </c>
      <c r="C67" s="1" t="s">
        <v>34</v>
      </c>
      <c r="E67" s="1">
        <v>65</v>
      </c>
      <c r="F67" s="1">
        <f t="shared" si="1"/>
        <v>0</v>
      </c>
      <c r="G67" s="1">
        <f t="shared" si="1"/>
        <v>1</v>
      </c>
      <c r="H67" s="1">
        <f t="shared" si="1"/>
        <v>1</v>
      </c>
      <c r="I67" s="110">
        <f t="shared" si="2"/>
        <v>2</v>
      </c>
      <c r="J67" s="1">
        <f t="shared" si="3"/>
        <v>0</v>
      </c>
      <c r="K67" s="1">
        <f t="shared" si="4"/>
        <v>0.5</v>
      </c>
      <c r="L67" s="1">
        <f t="shared" si="5"/>
        <v>0.5</v>
      </c>
    </row>
    <row r="68" spans="1:12">
      <c r="A68" s="1">
        <v>66</v>
      </c>
      <c r="B68" s="1" t="s">
        <v>34</v>
      </c>
      <c r="C68" s="1" t="s">
        <v>34</v>
      </c>
      <c r="E68" s="1">
        <v>66</v>
      </c>
      <c r="F68" s="1">
        <f t="shared" ref="F68:H131" si="6">COUNTIF($B68:$C68,F$2)</f>
        <v>0</v>
      </c>
      <c r="G68" s="1">
        <f t="shared" si="6"/>
        <v>2</v>
      </c>
      <c r="H68" s="1">
        <f t="shared" si="6"/>
        <v>0</v>
      </c>
      <c r="I68" s="110">
        <f t="shared" ref="I68:I131" si="7">SUM(F68:H68)</f>
        <v>2</v>
      </c>
      <c r="J68" s="1">
        <f t="shared" ref="J68:J131" si="8">F68*($I68-F68)/$I68</f>
        <v>0</v>
      </c>
      <c r="K68" s="1">
        <f t="shared" ref="K68:K131" si="9">G68*($I68-G68)/$I68</f>
        <v>0</v>
      </c>
      <c r="L68" s="1">
        <f t="shared" ref="L68:L131" si="10">H68*($I68-H68)/$I68</f>
        <v>0</v>
      </c>
    </row>
    <row r="69" spans="1:12">
      <c r="A69" s="1">
        <v>67</v>
      </c>
      <c r="B69" s="1" t="s">
        <v>34</v>
      </c>
      <c r="C69" s="1" t="s">
        <v>34</v>
      </c>
      <c r="E69" s="1">
        <v>67</v>
      </c>
      <c r="F69" s="1">
        <f t="shared" si="6"/>
        <v>0</v>
      </c>
      <c r="G69" s="1">
        <f t="shared" si="6"/>
        <v>2</v>
      </c>
      <c r="H69" s="1">
        <f t="shared" si="6"/>
        <v>0</v>
      </c>
      <c r="I69" s="110">
        <f t="shared" si="7"/>
        <v>2</v>
      </c>
      <c r="J69" s="1">
        <f t="shared" si="8"/>
        <v>0</v>
      </c>
      <c r="K69" s="1">
        <f t="shared" si="9"/>
        <v>0</v>
      </c>
      <c r="L69" s="1">
        <f t="shared" si="10"/>
        <v>0</v>
      </c>
    </row>
    <row r="70" spans="1:12">
      <c r="A70" s="1">
        <v>68</v>
      </c>
      <c r="B70" s="1" t="s">
        <v>202</v>
      </c>
      <c r="C70" s="1" t="s">
        <v>202</v>
      </c>
      <c r="E70" s="1">
        <v>68</v>
      </c>
      <c r="F70" s="1">
        <f t="shared" si="6"/>
        <v>0</v>
      </c>
      <c r="G70" s="1">
        <f t="shared" si="6"/>
        <v>0</v>
      </c>
      <c r="H70" s="1">
        <f t="shared" si="6"/>
        <v>2</v>
      </c>
      <c r="I70" s="110">
        <f t="shared" si="7"/>
        <v>2</v>
      </c>
      <c r="J70" s="1">
        <f t="shared" si="8"/>
        <v>0</v>
      </c>
      <c r="K70" s="1">
        <f t="shared" si="9"/>
        <v>0</v>
      </c>
      <c r="L70" s="1">
        <f t="shared" si="10"/>
        <v>0</v>
      </c>
    </row>
    <row r="71" spans="1:12">
      <c r="A71" s="1">
        <v>69</v>
      </c>
      <c r="B71" s="1" t="s">
        <v>40</v>
      </c>
      <c r="C71" s="1" t="s">
        <v>40</v>
      </c>
      <c r="E71" s="1">
        <v>69</v>
      </c>
      <c r="F71" s="1">
        <f t="shared" si="6"/>
        <v>2</v>
      </c>
      <c r="G71" s="1">
        <f t="shared" si="6"/>
        <v>0</v>
      </c>
      <c r="H71" s="1">
        <f t="shared" si="6"/>
        <v>0</v>
      </c>
      <c r="I71" s="110">
        <f t="shared" si="7"/>
        <v>2</v>
      </c>
      <c r="J71" s="1">
        <f t="shared" si="8"/>
        <v>0</v>
      </c>
      <c r="K71" s="1">
        <f t="shared" si="9"/>
        <v>0</v>
      </c>
      <c r="L71" s="1">
        <f t="shared" si="10"/>
        <v>0</v>
      </c>
    </row>
    <row r="72" spans="1:12">
      <c r="A72" s="1">
        <v>70</v>
      </c>
      <c r="B72" s="1" t="s">
        <v>34</v>
      </c>
      <c r="C72" s="1" t="s">
        <v>34</v>
      </c>
      <c r="E72" s="1">
        <v>70</v>
      </c>
      <c r="F72" s="1">
        <f t="shared" si="6"/>
        <v>0</v>
      </c>
      <c r="G72" s="1">
        <f t="shared" si="6"/>
        <v>2</v>
      </c>
      <c r="H72" s="1">
        <f t="shared" si="6"/>
        <v>0</v>
      </c>
      <c r="I72" s="110">
        <f t="shared" si="7"/>
        <v>2</v>
      </c>
      <c r="J72" s="1">
        <f t="shared" si="8"/>
        <v>0</v>
      </c>
      <c r="K72" s="1">
        <f t="shared" si="9"/>
        <v>0</v>
      </c>
      <c r="L72" s="1">
        <f t="shared" si="10"/>
        <v>0</v>
      </c>
    </row>
    <row r="73" spans="1:12">
      <c r="A73" s="1">
        <v>71</v>
      </c>
      <c r="B73" s="1" t="s">
        <v>202</v>
      </c>
      <c r="C73" s="1" t="s">
        <v>202</v>
      </c>
      <c r="E73" s="1">
        <v>71</v>
      </c>
      <c r="F73" s="1">
        <f t="shared" si="6"/>
        <v>0</v>
      </c>
      <c r="G73" s="1">
        <f t="shared" si="6"/>
        <v>0</v>
      </c>
      <c r="H73" s="1">
        <f t="shared" si="6"/>
        <v>2</v>
      </c>
      <c r="I73" s="110">
        <f t="shared" si="7"/>
        <v>2</v>
      </c>
      <c r="J73" s="1">
        <f t="shared" si="8"/>
        <v>0</v>
      </c>
      <c r="K73" s="1">
        <f t="shared" si="9"/>
        <v>0</v>
      </c>
      <c r="L73" s="1">
        <f t="shared" si="10"/>
        <v>0</v>
      </c>
    </row>
    <row r="74" spans="1:12">
      <c r="A74" s="1">
        <v>72</v>
      </c>
      <c r="B74" s="1" t="s">
        <v>34</v>
      </c>
      <c r="C74" s="1" t="s">
        <v>34</v>
      </c>
      <c r="E74" s="1">
        <v>72</v>
      </c>
      <c r="F74" s="1">
        <f t="shared" si="6"/>
        <v>0</v>
      </c>
      <c r="G74" s="1">
        <f t="shared" si="6"/>
        <v>2</v>
      </c>
      <c r="H74" s="1">
        <f t="shared" si="6"/>
        <v>0</v>
      </c>
      <c r="I74" s="110">
        <f t="shared" si="7"/>
        <v>2</v>
      </c>
      <c r="J74" s="1">
        <f t="shared" si="8"/>
        <v>0</v>
      </c>
      <c r="K74" s="1">
        <f t="shared" si="9"/>
        <v>0</v>
      </c>
      <c r="L74" s="1">
        <f t="shared" si="10"/>
        <v>0</v>
      </c>
    </row>
    <row r="75" spans="1:12">
      <c r="A75" s="1">
        <v>73</v>
      </c>
      <c r="B75" s="1" t="s">
        <v>34</v>
      </c>
      <c r="C75" s="1" t="s">
        <v>34</v>
      </c>
      <c r="E75" s="1">
        <v>73</v>
      </c>
      <c r="F75" s="1">
        <f t="shared" si="6"/>
        <v>0</v>
      </c>
      <c r="G75" s="1">
        <f t="shared" si="6"/>
        <v>2</v>
      </c>
      <c r="H75" s="1">
        <f t="shared" si="6"/>
        <v>0</v>
      </c>
      <c r="I75" s="110">
        <f t="shared" si="7"/>
        <v>2</v>
      </c>
      <c r="J75" s="1">
        <f t="shared" si="8"/>
        <v>0</v>
      </c>
      <c r="K75" s="1">
        <f t="shared" si="9"/>
        <v>0</v>
      </c>
      <c r="L75" s="1">
        <f t="shared" si="10"/>
        <v>0</v>
      </c>
    </row>
    <row r="76" spans="1:12">
      <c r="A76" s="1">
        <v>74</v>
      </c>
      <c r="B76" s="1" t="s">
        <v>202</v>
      </c>
      <c r="C76" s="1" t="s">
        <v>202</v>
      </c>
      <c r="E76" s="1">
        <v>74</v>
      </c>
      <c r="F76" s="1">
        <f t="shared" si="6"/>
        <v>0</v>
      </c>
      <c r="G76" s="1">
        <f t="shared" si="6"/>
        <v>0</v>
      </c>
      <c r="H76" s="1">
        <f t="shared" si="6"/>
        <v>2</v>
      </c>
      <c r="I76" s="110">
        <f t="shared" si="7"/>
        <v>2</v>
      </c>
      <c r="J76" s="1">
        <f t="shared" si="8"/>
        <v>0</v>
      </c>
      <c r="K76" s="1">
        <f t="shared" si="9"/>
        <v>0</v>
      </c>
      <c r="L76" s="1">
        <f t="shared" si="10"/>
        <v>0</v>
      </c>
    </row>
    <row r="77" spans="1:12">
      <c r="A77" s="1">
        <v>75</v>
      </c>
      <c r="B77" s="1" t="s">
        <v>40</v>
      </c>
      <c r="C77" s="1" t="s">
        <v>40</v>
      </c>
      <c r="E77" s="1">
        <v>75</v>
      </c>
      <c r="F77" s="1">
        <f t="shared" si="6"/>
        <v>2</v>
      </c>
      <c r="G77" s="1">
        <f t="shared" si="6"/>
        <v>0</v>
      </c>
      <c r="H77" s="1">
        <f t="shared" si="6"/>
        <v>0</v>
      </c>
      <c r="I77" s="110">
        <f t="shared" si="7"/>
        <v>2</v>
      </c>
      <c r="J77" s="1">
        <f t="shared" si="8"/>
        <v>0</v>
      </c>
      <c r="K77" s="1">
        <f t="shared" si="9"/>
        <v>0</v>
      </c>
      <c r="L77" s="1">
        <f t="shared" si="10"/>
        <v>0</v>
      </c>
    </row>
    <row r="78" spans="1:12">
      <c r="A78" s="1">
        <v>76</v>
      </c>
      <c r="B78" s="1" t="s">
        <v>34</v>
      </c>
      <c r="C78" s="1" t="s">
        <v>34</v>
      </c>
      <c r="E78" s="1">
        <v>76</v>
      </c>
      <c r="F78" s="1">
        <f t="shared" si="6"/>
        <v>0</v>
      </c>
      <c r="G78" s="1">
        <f t="shared" si="6"/>
        <v>2</v>
      </c>
      <c r="H78" s="1">
        <f t="shared" si="6"/>
        <v>0</v>
      </c>
      <c r="I78" s="110">
        <f t="shared" si="7"/>
        <v>2</v>
      </c>
      <c r="J78" s="1">
        <f t="shared" si="8"/>
        <v>0</v>
      </c>
      <c r="K78" s="1">
        <f t="shared" si="9"/>
        <v>0</v>
      </c>
      <c r="L78" s="1">
        <f t="shared" si="10"/>
        <v>0</v>
      </c>
    </row>
    <row r="79" spans="1:12">
      <c r="A79" s="1">
        <v>77</v>
      </c>
      <c r="B79" s="1" t="s">
        <v>40</v>
      </c>
      <c r="C79" s="1" t="s">
        <v>40</v>
      </c>
      <c r="E79" s="1">
        <v>77</v>
      </c>
      <c r="F79" s="1">
        <f t="shared" si="6"/>
        <v>2</v>
      </c>
      <c r="G79" s="1">
        <f t="shared" si="6"/>
        <v>0</v>
      </c>
      <c r="H79" s="1">
        <f t="shared" si="6"/>
        <v>0</v>
      </c>
      <c r="I79" s="110">
        <f t="shared" si="7"/>
        <v>2</v>
      </c>
      <c r="J79" s="1">
        <f t="shared" si="8"/>
        <v>0</v>
      </c>
      <c r="K79" s="1">
        <f t="shared" si="9"/>
        <v>0</v>
      </c>
      <c r="L79" s="1">
        <f t="shared" si="10"/>
        <v>0</v>
      </c>
    </row>
    <row r="80" spans="1:12">
      <c r="A80" s="1">
        <v>78</v>
      </c>
      <c r="B80" s="1" t="s">
        <v>34</v>
      </c>
      <c r="C80" s="1" t="s">
        <v>34</v>
      </c>
      <c r="E80" s="1">
        <v>78</v>
      </c>
      <c r="F80" s="1">
        <f t="shared" si="6"/>
        <v>0</v>
      </c>
      <c r="G80" s="1">
        <f t="shared" si="6"/>
        <v>2</v>
      </c>
      <c r="H80" s="1">
        <f t="shared" si="6"/>
        <v>0</v>
      </c>
      <c r="I80" s="110">
        <f t="shared" si="7"/>
        <v>2</v>
      </c>
      <c r="J80" s="1">
        <f t="shared" si="8"/>
        <v>0</v>
      </c>
      <c r="K80" s="1">
        <f t="shared" si="9"/>
        <v>0</v>
      </c>
      <c r="L80" s="1">
        <f t="shared" si="10"/>
        <v>0</v>
      </c>
    </row>
    <row r="81" spans="1:12">
      <c r="A81" s="1">
        <v>79</v>
      </c>
      <c r="B81" s="1" t="s">
        <v>202</v>
      </c>
      <c r="C81" s="1" t="s">
        <v>202</v>
      </c>
      <c r="E81" s="1">
        <v>79</v>
      </c>
      <c r="F81" s="1">
        <f t="shared" si="6"/>
        <v>0</v>
      </c>
      <c r="G81" s="1">
        <f t="shared" si="6"/>
        <v>0</v>
      </c>
      <c r="H81" s="1">
        <f t="shared" si="6"/>
        <v>2</v>
      </c>
      <c r="I81" s="110">
        <f t="shared" si="7"/>
        <v>2</v>
      </c>
      <c r="J81" s="1">
        <f t="shared" si="8"/>
        <v>0</v>
      </c>
      <c r="K81" s="1">
        <f t="shared" si="9"/>
        <v>0</v>
      </c>
      <c r="L81" s="1">
        <f t="shared" si="10"/>
        <v>0</v>
      </c>
    </row>
    <row r="82" spans="1:12">
      <c r="A82" s="1">
        <v>80</v>
      </c>
      <c r="B82" s="1" t="s">
        <v>202</v>
      </c>
      <c r="C82" s="1" t="s">
        <v>202</v>
      </c>
      <c r="E82" s="1">
        <v>80</v>
      </c>
      <c r="F82" s="1">
        <f t="shared" si="6"/>
        <v>0</v>
      </c>
      <c r="G82" s="1">
        <f t="shared" si="6"/>
        <v>0</v>
      </c>
      <c r="H82" s="1">
        <f t="shared" si="6"/>
        <v>2</v>
      </c>
      <c r="I82" s="110">
        <f t="shared" si="7"/>
        <v>2</v>
      </c>
      <c r="J82" s="1">
        <f t="shared" si="8"/>
        <v>0</v>
      </c>
      <c r="K82" s="1">
        <f t="shared" si="9"/>
        <v>0</v>
      </c>
      <c r="L82" s="1">
        <f t="shared" si="10"/>
        <v>0</v>
      </c>
    </row>
    <row r="83" spans="1:12">
      <c r="A83" s="1">
        <v>81</v>
      </c>
      <c r="B83" s="1" t="s">
        <v>34</v>
      </c>
      <c r="C83" s="1" t="s">
        <v>34</v>
      </c>
      <c r="E83" s="1">
        <v>81</v>
      </c>
      <c r="F83" s="1">
        <f t="shared" si="6"/>
        <v>0</v>
      </c>
      <c r="G83" s="1">
        <f t="shared" si="6"/>
        <v>2</v>
      </c>
      <c r="H83" s="1">
        <f t="shared" si="6"/>
        <v>0</v>
      </c>
      <c r="I83" s="110">
        <f t="shared" si="7"/>
        <v>2</v>
      </c>
      <c r="J83" s="1">
        <f t="shared" si="8"/>
        <v>0</v>
      </c>
      <c r="K83" s="1">
        <f t="shared" si="9"/>
        <v>0</v>
      </c>
      <c r="L83" s="1">
        <f t="shared" si="10"/>
        <v>0</v>
      </c>
    </row>
    <row r="84" spans="1:12">
      <c r="A84" s="1">
        <v>82</v>
      </c>
      <c r="B84" s="1" t="s">
        <v>34</v>
      </c>
      <c r="C84" s="1" t="s">
        <v>34</v>
      </c>
      <c r="E84" s="1">
        <v>82</v>
      </c>
      <c r="F84" s="1">
        <f t="shared" si="6"/>
        <v>0</v>
      </c>
      <c r="G84" s="1">
        <f t="shared" si="6"/>
        <v>2</v>
      </c>
      <c r="H84" s="1">
        <f t="shared" si="6"/>
        <v>0</v>
      </c>
      <c r="I84" s="110">
        <f t="shared" si="7"/>
        <v>2</v>
      </c>
      <c r="J84" s="1">
        <f t="shared" si="8"/>
        <v>0</v>
      </c>
      <c r="K84" s="1">
        <f t="shared" si="9"/>
        <v>0</v>
      </c>
      <c r="L84" s="1">
        <f t="shared" si="10"/>
        <v>0</v>
      </c>
    </row>
    <row r="85" spans="1:12">
      <c r="A85" s="1">
        <v>83</v>
      </c>
      <c r="B85" s="1" t="s">
        <v>202</v>
      </c>
      <c r="C85" s="1" t="s">
        <v>202</v>
      </c>
      <c r="E85" s="1">
        <v>83</v>
      </c>
      <c r="F85" s="1">
        <f t="shared" si="6"/>
        <v>0</v>
      </c>
      <c r="G85" s="1">
        <f t="shared" si="6"/>
        <v>0</v>
      </c>
      <c r="H85" s="1">
        <f t="shared" si="6"/>
        <v>2</v>
      </c>
      <c r="I85" s="110">
        <f t="shared" si="7"/>
        <v>2</v>
      </c>
      <c r="J85" s="1">
        <f t="shared" si="8"/>
        <v>0</v>
      </c>
      <c r="K85" s="1">
        <f t="shared" si="9"/>
        <v>0</v>
      </c>
      <c r="L85" s="1">
        <f t="shared" si="10"/>
        <v>0</v>
      </c>
    </row>
    <row r="86" spans="1:12">
      <c r="A86" s="1">
        <v>84</v>
      </c>
      <c r="B86" s="1" t="s">
        <v>34</v>
      </c>
      <c r="C86" s="1" t="s">
        <v>34</v>
      </c>
      <c r="E86" s="1">
        <v>84</v>
      </c>
      <c r="F86" s="1">
        <f t="shared" si="6"/>
        <v>0</v>
      </c>
      <c r="G86" s="1">
        <f t="shared" si="6"/>
        <v>2</v>
      </c>
      <c r="H86" s="1">
        <f t="shared" si="6"/>
        <v>0</v>
      </c>
      <c r="I86" s="110">
        <f t="shared" si="7"/>
        <v>2</v>
      </c>
      <c r="J86" s="1">
        <f t="shared" si="8"/>
        <v>0</v>
      </c>
      <c r="K86" s="1">
        <f t="shared" si="9"/>
        <v>0</v>
      </c>
      <c r="L86" s="1">
        <f t="shared" si="10"/>
        <v>0</v>
      </c>
    </row>
    <row r="87" spans="1:12">
      <c r="A87" s="1">
        <v>85</v>
      </c>
      <c r="B87" s="1" t="s">
        <v>34</v>
      </c>
      <c r="C87" s="1" t="s">
        <v>34</v>
      </c>
      <c r="E87" s="1">
        <v>85</v>
      </c>
      <c r="F87" s="1">
        <f t="shared" si="6"/>
        <v>0</v>
      </c>
      <c r="G87" s="1">
        <f t="shared" si="6"/>
        <v>2</v>
      </c>
      <c r="H87" s="1">
        <f t="shared" si="6"/>
        <v>0</v>
      </c>
      <c r="I87" s="110">
        <f t="shared" si="7"/>
        <v>2</v>
      </c>
      <c r="J87" s="1">
        <f t="shared" si="8"/>
        <v>0</v>
      </c>
      <c r="K87" s="1">
        <f t="shared" si="9"/>
        <v>0</v>
      </c>
      <c r="L87" s="1">
        <f t="shared" si="10"/>
        <v>0</v>
      </c>
    </row>
    <row r="88" spans="1:12">
      <c r="A88" s="1">
        <v>86</v>
      </c>
      <c r="B88" s="1" t="s">
        <v>34</v>
      </c>
      <c r="C88" s="1" t="s">
        <v>34</v>
      </c>
      <c r="E88" s="1">
        <v>86</v>
      </c>
      <c r="F88" s="1">
        <f t="shared" si="6"/>
        <v>0</v>
      </c>
      <c r="G88" s="1">
        <f t="shared" si="6"/>
        <v>2</v>
      </c>
      <c r="H88" s="1">
        <f t="shared" si="6"/>
        <v>0</v>
      </c>
      <c r="I88" s="110">
        <f t="shared" si="7"/>
        <v>2</v>
      </c>
      <c r="J88" s="1">
        <f t="shared" si="8"/>
        <v>0</v>
      </c>
      <c r="K88" s="1">
        <f t="shared" si="9"/>
        <v>0</v>
      </c>
      <c r="L88" s="1">
        <f t="shared" si="10"/>
        <v>0</v>
      </c>
    </row>
    <row r="89" spans="1:12">
      <c r="A89" s="1">
        <v>87</v>
      </c>
      <c r="B89" s="1" t="s">
        <v>202</v>
      </c>
      <c r="C89" s="1" t="s">
        <v>202</v>
      </c>
      <c r="E89" s="1">
        <v>87</v>
      </c>
      <c r="F89" s="1">
        <f t="shared" si="6"/>
        <v>0</v>
      </c>
      <c r="G89" s="1">
        <f t="shared" si="6"/>
        <v>0</v>
      </c>
      <c r="H89" s="1">
        <f t="shared" si="6"/>
        <v>2</v>
      </c>
      <c r="I89" s="110">
        <f t="shared" si="7"/>
        <v>2</v>
      </c>
      <c r="J89" s="1">
        <f t="shared" si="8"/>
        <v>0</v>
      </c>
      <c r="K89" s="1">
        <f t="shared" si="9"/>
        <v>0</v>
      </c>
      <c r="L89" s="1">
        <f t="shared" si="10"/>
        <v>0</v>
      </c>
    </row>
    <row r="90" spans="1:12">
      <c r="A90" s="1">
        <v>88</v>
      </c>
      <c r="B90" s="1" t="s">
        <v>40</v>
      </c>
      <c r="C90" s="1" t="s">
        <v>40</v>
      </c>
      <c r="E90" s="1">
        <v>88</v>
      </c>
      <c r="F90" s="1">
        <f t="shared" si="6"/>
        <v>2</v>
      </c>
      <c r="G90" s="1">
        <f t="shared" si="6"/>
        <v>0</v>
      </c>
      <c r="H90" s="1">
        <f t="shared" si="6"/>
        <v>0</v>
      </c>
      <c r="I90" s="110">
        <f t="shared" si="7"/>
        <v>2</v>
      </c>
      <c r="J90" s="1">
        <f t="shared" si="8"/>
        <v>0</v>
      </c>
      <c r="K90" s="1">
        <f t="shared" si="9"/>
        <v>0</v>
      </c>
      <c r="L90" s="1">
        <f t="shared" si="10"/>
        <v>0</v>
      </c>
    </row>
    <row r="91" spans="1:12">
      <c r="A91" s="1">
        <v>89</v>
      </c>
      <c r="B91" s="1" t="s">
        <v>202</v>
      </c>
      <c r="C91" s="1" t="s">
        <v>202</v>
      </c>
      <c r="E91" s="1">
        <v>89</v>
      </c>
      <c r="F91" s="1">
        <f t="shared" si="6"/>
        <v>0</v>
      </c>
      <c r="G91" s="1">
        <f t="shared" si="6"/>
        <v>0</v>
      </c>
      <c r="H91" s="1">
        <f t="shared" si="6"/>
        <v>2</v>
      </c>
      <c r="I91" s="110">
        <f t="shared" si="7"/>
        <v>2</v>
      </c>
      <c r="J91" s="1">
        <f t="shared" si="8"/>
        <v>0</v>
      </c>
      <c r="K91" s="1">
        <f t="shared" si="9"/>
        <v>0</v>
      </c>
      <c r="L91" s="1">
        <f t="shared" si="10"/>
        <v>0</v>
      </c>
    </row>
    <row r="92" spans="1:12">
      <c r="A92" s="1">
        <v>90</v>
      </c>
      <c r="B92" s="1" t="s">
        <v>202</v>
      </c>
      <c r="C92" s="1" t="s">
        <v>40</v>
      </c>
      <c r="E92" s="1">
        <v>90</v>
      </c>
      <c r="F92" s="1">
        <f t="shared" si="6"/>
        <v>1</v>
      </c>
      <c r="G92" s="1">
        <f t="shared" si="6"/>
        <v>0</v>
      </c>
      <c r="H92" s="1">
        <f t="shared" si="6"/>
        <v>1</v>
      </c>
      <c r="I92" s="110">
        <f t="shared" si="7"/>
        <v>2</v>
      </c>
      <c r="J92" s="1">
        <f t="shared" si="8"/>
        <v>0.5</v>
      </c>
      <c r="K92" s="1">
        <f t="shared" si="9"/>
        <v>0</v>
      </c>
      <c r="L92" s="1">
        <f t="shared" si="10"/>
        <v>0.5</v>
      </c>
    </row>
    <row r="93" spans="1:12">
      <c r="A93" s="1">
        <v>91</v>
      </c>
      <c r="B93" s="1" t="s">
        <v>34</v>
      </c>
      <c r="C93" s="1" t="s">
        <v>34</v>
      </c>
      <c r="E93" s="1">
        <v>91</v>
      </c>
      <c r="F93" s="1">
        <f t="shared" si="6"/>
        <v>0</v>
      </c>
      <c r="G93" s="1">
        <f t="shared" si="6"/>
        <v>2</v>
      </c>
      <c r="H93" s="1">
        <f t="shared" si="6"/>
        <v>0</v>
      </c>
      <c r="I93" s="110">
        <f t="shared" si="7"/>
        <v>2</v>
      </c>
      <c r="J93" s="1">
        <f t="shared" si="8"/>
        <v>0</v>
      </c>
      <c r="K93" s="1">
        <f t="shared" si="9"/>
        <v>0</v>
      </c>
      <c r="L93" s="1">
        <f t="shared" si="10"/>
        <v>0</v>
      </c>
    </row>
    <row r="94" spans="1:12">
      <c r="A94" s="1">
        <v>92</v>
      </c>
      <c r="B94" s="1" t="s">
        <v>34</v>
      </c>
      <c r="C94" s="1" t="s">
        <v>34</v>
      </c>
      <c r="E94" s="1">
        <v>92</v>
      </c>
      <c r="F94" s="1">
        <f t="shared" si="6"/>
        <v>0</v>
      </c>
      <c r="G94" s="1">
        <f t="shared" si="6"/>
        <v>2</v>
      </c>
      <c r="H94" s="1">
        <f t="shared" si="6"/>
        <v>0</v>
      </c>
      <c r="I94" s="110">
        <f t="shared" si="7"/>
        <v>2</v>
      </c>
      <c r="J94" s="1">
        <f t="shared" si="8"/>
        <v>0</v>
      </c>
      <c r="K94" s="1">
        <f t="shared" si="9"/>
        <v>0</v>
      </c>
      <c r="L94" s="1">
        <f t="shared" si="10"/>
        <v>0</v>
      </c>
    </row>
    <row r="95" spans="1:12">
      <c r="A95" s="1">
        <v>93</v>
      </c>
      <c r="B95" s="1" t="s">
        <v>34</v>
      </c>
      <c r="C95" s="1" t="s">
        <v>34</v>
      </c>
      <c r="E95" s="1">
        <v>93</v>
      </c>
      <c r="F95" s="1">
        <f t="shared" si="6"/>
        <v>0</v>
      </c>
      <c r="G95" s="1">
        <f t="shared" si="6"/>
        <v>2</v>
      </c>
      <c r="H95" s="1">
        <f t="shared" si="6"/>
        <v>0</v>
      </c>
      <c r="I95" s="110">
        <f t="shared" si="7"/>
        <v>2</v>
      </c>
      <c r="J95" s="1">
        <f t="shared" si="8"/>
        <v>0</v>
      </c>
      <c r="K95" s="1">
        <f t="shared" si="9"/>
        <v>0</v>
      </c>
      <c r="L95" s="1">
        <f t="shared" si="10"/>
        <v>0</v>
      </c>
    </row>
    <row r="96" spans="1:12">
      <c r="A96" s="1">
        <v>94</v>
      </c>
      <c r="B96" s="1" t="s">
        <v>202</v>
      </c>
      <c r="C96" s="1" t="s">
        <v>202</v>
      </c>
      <c r="E96" s="1">
        <v>94</v>
      </c>
      <c r="F96" s="1">
        <f t="shared" si="6"/>
        <v>0</v>
      </c>
      <c r="G96" s="1">
        <f t="shared" si="6"/>
        <v>0</v>
      </c>
      <c r="H96" s="1">
        <f t="shared" si="6"/>
        <v>2</v>
      </c>
      <c r="I96" s="110">
        <f t="shared" si="7"/>
        <v>2</v>
      </c>
      <c r="J96" s="1">
        <f t="shared" si="8"/>
        <v>0</v>
      </c>
      <c r="K96" s="1">
        <f t="shared" si="9"/>
        <v>0</v>
      </c>
      <c r="L96" s="1">
        <f t="shared" si="10"/>
        <v>0</v>
      </c>
    </row>
    <row r="97" spans="1:12">
      <c r="A97" s="1">
        <v>95</v>
      </c>
      <c r="B97" s="1" t="s">
        <v>34</v>
      </c>
      <c r="C97" s="1" t="s">
        <v>34</v>
      </c>
      <c r="E97" s="1">
        <v>95</v>
      </c>
      <c r="F97" s="1">
        <f t="shared" si="6"/>
        <v>0</v>
      </c>
      <c r="G97" s="1">
        <f t="shared" si="6"/>
        <v>2</v>
      </c>
      <c r="H97" s="1">
        <f t="shared" si="6"/>
        <v>0</v>
      </c>
      <c r="I97" s="110">
        <f t="shared" si="7"/>
        <v>2</v>
      </c>
      <c r="J97" s="1">
        <f t="shared" si="8"/>
        <v>0</v>
      </c>
      <c r="K97" s="1">
        <f t="shared" si="9"/>
        <v>0</v>
      </c>
      <c r="L97" s="1">
        <f t="shared" si="10"/>
        <v>0</v>
      </c>
    </row>
    <row r="98" spans="1:12">
      <c r="A98" s="1">
        <v>96</v>
      </c>
      <c r="B98" s="1" t="s">
        <v>40</v>
      </c>
      <c r="C98" s="1" t="s">
        <v>40</v>
      </c>
      <c r="E98" s="1">
        <v>96</v>
      </c>
      <c r="F98" s="1">
        <f t="shared" si="6"/>
        <v>2</v>
      </c>
      <c r="G98" s="1">
        <f t="shared" si="6"/>
        <v>0</v>
      </c>
      <c r="H98" s="1">
        <f t="shared" si="6"/>
        <v>0</v>
      </c>
      <c r="I98" s="110">
        <f t="shared" si="7"/>
        <v>2</v>
      </c>
      <c r="J98" s="1">
        <f t="shared" si="8"/>
        <v>0</v>
      </c>
      <c r="K98" s="1">
        <f t="shared" si="9"/>
        <v>0</v>
      </c>
      <c r="L98" s="1">
        <f t="shared" si="10"/>
        <v>0</v>
      </c>
    </row>
    <row r="99" spans="1:12">
      <c r="A99" s="1">
        <v>97</v>
      </c>
      <c r="B99" s="1" t="s">
        <v>34</v>
      </c>
      <c r="C99" s="1" t="s">
        <v>34</v>
      </c>
      <c r="E99" s="1">
        <v>97</v>
      </c>
      <c r="F99" s="1">
        <f t="shared" si="6"/>
        <v>0</v>
      </c>
      <c r="G99" s="1">
        <f t="shared" si="6"/>
        <v>2</v>
      </c>
      <c r="H99" s="1">
        <f t="shared" si="6"/>
        <v>0</v>
      </c>
      <c r="I99" s="110">
        <f t="shared" si="7"/>
        <v>2</v>
      </c>
      <c r="J99" s="1">
        <f t="shared" si="8"/>
        <v>0</v>
      </c>
      <c r="K99" s="1">
        <f t="shared" si="9"/>
        <v>0</v>
      </c>
      <c r="L99" s="1">
        <f t="shared" si="10"/>
        <v>0</v>
      </c>
    </row>
    <row r="100" spans="1:12">
      <c r="A100" s="1">
        <v>98</v>
      </c>
      <c r="B100" s="1" t="s">
        <v>202</v>
      </c>
      <c r="C100" s="1" t="s">
        <v>202</v>
      </c>
      <c r="E100" s="1">
        <v>98</v>
      </c>
      <c r="F100" s="1">
        <f t="shared" si="6"/>
        <v>0</v>
      </c>
      <c r="G100" s="1">
        <f t="shared" si="6"/>
        <v>0</v>
      </c>
      <c r="H100" s="1">
        <f t="shared" si="6"/>
        <v>2</v>
      </c>
      <c r="I100" s="110">
        <f t="shared" si="7"/>
        <v>2</v>
      </c>
      <c r="J100" s="1">
        <f t="shared" si="8"/>
        <v>0</v>
      </c>
      <c r="K100" s="1">
        <f t="shared" si="9"/>
        <v>0</v>
      </c>
      <c r="L100" s="1">
        <f t="shared" si="10"/>
        <v>0</v>
      </c>
    </row>
    <row r="101" spans="1:12">
      <c r="A101" s="1">
        <v>99</v>
      </c>
      <c r="B101" s="1" t="s">
        <v>202</v>
      </c>
      <c r="C101" s="1" t="s">
        <v>34</v>
      </c>
      <c r="E101" s="1">
        <v>99</v>
      </c>
      <c r="F101" s="1">
        <f t="shared" si="6"/>
        <v>0</v>
      </c>
      <c r="G101" s="1">
        <f t="shared" si="6"/>
        <v>1</v>
      </c>
      <c r="H101" s="1">
        <f t="shared" si="6"/>
        <v>1</v>
      </c>
      <c r="I101" s="110">
        <f t="shared" si="7"/>
        <v>2</v>
      </c>
      <c r="J101" s="1">
        <f t="shared" si="8"/>
        <v>0</v>
      </c>
      <c r="K101" s="1">
        <f t="shared" si="9"/>
        <v>0.5</v>
      </c>
      <c r="L101" s="1">
        <f t="shared" si="10"/>
        <v>0.5</v>
      </c>
    </row>
    <row r="102" spans="1:12">
      <c r="A102" s="1">
        <v>100</v>
      </c>
      <c r="B102" s="1" t="s">
        <v>34</v>
      </c>
      <c r="C102" s="1" t="s">
        <v>34</v>
      </c>
      <c r="E102" s="1">
        <v>100</v>
      </c>
      <c r="F102" s="1">
        <f t="shared" si="6"/>
        <v>0</v>
      </c>
      <c r="G102" s="1">
        <f t="shared" si="6"/>
        <v>2</v>
      </c>
      <c r="H102" s="1">
        <f t="shared" si="6"/>
        <v>0</v>
      </c>
      <c r="I102" s="110">
        <f t="shared" si="7"/>
        <v>2</v>
      </c>
      <c r="J102" s="1">
        <f t="shared" si="8"/>
        <v>0</v>
      </c>
      <c r="K102" s="1">
        <f t="shared" si="9"/>
        <v>0</v>
      </c>
      <c r="L102" s="1">
        <f t="shared" si="10"/>
        <v>0</v>
      </c>
    </row>
    <row r="103" spans="1:12">
      <c r="A103" s="1">
        <v>101</v>
      </c>
      <c r="B103" s="1" t="s">
        <v>202</v>
      </c>
      <c r="C103" s="1" t="s">
        <v>202</v>
      </c>
      <c r="E103" s="1">
        <v>101</v>
      </c>
      <c r="F103" s="1">
        <f t="shared" si="6"/>
        <v>0</v>
      </c>
      <c r="G103" s="1">
        <f t="shared" si="6"/>
        <v>0</v>
      </c>
      <c r="H103" s="1">
        <f t="shared" si="6"/>
        <v>2</v>
      </c>
      <c r="I103" s="110">
        <f t="shared" si="7"/>
        <v>2</v>
      </c>
      <c r="J103" s="1">
        <f t="shared" si="8"/>
        <v>0</v>
      </c>
      <c r="K103" s="1">
        <f t="shared" si="9"/>
        <v>0</v>
      </c>
      <c r="L103" s="1">
        <f t="shared" si="10"/>
        <v>0</v>
      </c>
    </row>
    <row r="104" spans="1:12">
      <c r="A104" s="1">
        <v>102</v>
      </c>
      <c r="B104" s="1" t="s">
        <v>202</v>
      </c>
      <c r="C104" s="1" t="s">
        <v>202</v>
      </c>
      <c r="E104" s="1">
        <v>102</v>
      </c>
      <c r="F104" s="1">
        <f t="shared" si="6"/>
        <v>0</v>
      </c>
      <c r="G104" s="1">
        <f t="shared" si="6"/>
        <v>0</v>
      </c>
      <c r="H104" s="1">
        <f t="shared" si="6"/>
        <v>2</v>
      </c>
      <c r="I104" s="110">
        <f t="shared" si="7"/>
        <v>2</v>
      </c>
      <c r="J104" s="1">
        <f t="shared" si="8"/>
        <v>0</v>
      </c>
      <c r="K104" s="1">
        <f t="shared" si="9"/>
        <v>0</v>
      </c>
      <c r="L104" s="1">
        <f t="shared" si="10"/>
        <v>0</v>
      </c>
    </row>
    <row r="105" spans="1:12">
      <c r="A105" s="1">
        <v>103</v>
      </c>
      <c r="B105" s="1" t="s">
        <v>34</v>
      </c>
      <c r="C105" s="1" t="s">
        <v>34</v>
      </c>
      <c r="E105" s="1">
        <v>103</v>
      </c>
      <c r="F105" s="1">
        <f t="shared" si="6"/>
        <v>0</v>
      </c>
      <c r="G105" s="1">
        <f t="shared" si="6"/>
        <v>2</v>
      </c>
      <c r="H105" s="1">
        <f t="shared" si="6"/>
        <v>0</v>
      </c>
      <c r="I105" s="110">
        <f t="shared" si="7"/>
        <v>2</v>
      </c>
      <c r="J105" s="1">
        <f t="shared" si="8"/>
        <v>0</v>
      </c>
      <c r="K105" s="1">
        <f t="shared" si="9"/>
        <v>0</v>
      </c>
      <c r="L105" s="1">
        <f t="shared" si="10"/>
        <v>0</v>
      </c>
    </row>
    <row r="106" spans="1:12">
      <c r="A106" s="1">
        <v>104</v>
      </c>
      <c r="B106" s="1" t="s">
        <v>34</v>
      </c>
      <c r="C106" s="1" t="s">
        <v>34</v>
      </c>
      <c r="E106" s="1">
        <v>104</v>
      </c>
      <c r="F106" s="1">
        <f t="shared" si="6"/>
        <v>0</v>
      </c>
      <c r="G106" s="1">
        <f t="shared" si="6"/>
        <v>2</v>
      </c>
      <c r="H106" s="1">
        <f t="shared" si="6"/>
        <v>0</v>
      </c>
      <c r="I106" s="110">
        <f t="shared" si="7"/>
        <v>2</v>
      </c>
      <c r="J106" s="1">
        <f t="shared" si="8"/>
        <v>0</v>
      </c>
      <c r="K106" s="1">
        <f t="shared" si="9"/>
        <v>0</v>
      </c>
      <c r="L106" s="1">
        <f t="shared" si="10"/>
        <v>0</v>
      </c>
    </row>
    <row r="107" spans="1:12">
      <c r="A107" s="1">
        <v>105</v>
      </c>
      <c r="B107" s="1" t="s">
        <v>34</v>
      </c>
      <c r="C107" s="1" t="s">
        <v>34</v>
      </c>
      <c r="E107" s="1">
        <v>105</v>
      </c>
      <c r="F107" s="1">
        <f t="shared" si="6"/>
        <v>0</v>
      </c>
      <c r="G107" s="1">
        <f t="shared" si="6"/>
        <v>2</v>
      </c>
      <c r="H107" s="1">
        <f t="shared" si="6"/>
        <v>0</v>
      </c>
      <c r="I107" s="110">
        <f t="shared" si="7"/>
        <v>2</v>
      </c>
      <c r="J107" s="1">
        <f t="shared" si="8"/>
        <v>0</v>
      </c>
      <c r="K107" s="1">
        <f t="shared" si="9"/>
        <v>0</v>
      </c>
      <c r="L107" s="1">
        <f t="shared" si="10"/>
        <v>0</v>
      </c>
    </row>
    <row r="108" spans="1:12">
      <c r="A108" s="1">
        <v>106</v>
      </c>
      <c r="B108" s="1" t="s">
        <v>202</v>
      </c>
      <c r="C108" s="1" t="s">
        <v>202</v>
      </c>
      <c r="E108" s="1">
        <v>106</v>
      </c>
      <c r="F108" s="1">
        <f t="shared" si="6"/>
        <v>0</v>
      </c>
      <c r="G108" s="1">
        <f t="shared" si="6"/>
        <v>0</v>
      </c>
      <c r="H108" s="1">
        <f t="shared" si="6"/>
        <v>2</v>
      </c>
      <c r="I108" s="110">
        <f t="shared" si="7"/>
        <v>2</v>
      </c>
      <c r="J108" s="1">
        <f t="shared" si="8"/>
        <v>0</v>
      </c>
      <c r="K108" s="1">
        <f t="shared" si="9"/>
        <v>0</v>
      </c>
      <c r="L108" s="1">
        <f t="shared" si="10"/>
        <v>0</v>
      </c>
    </row>
    <row r="109" spans="1:12">
      <c r="A109" s="1">
        <v>107</v>
      </c>
      <c r="B109" s="1" t="s">
        <v>202</v>
      </c>
      <c r="C109" s="1" t="s">
        <v>40</v>
      </c>
      <c r="E109" s="1">
        <v>107</v>
      </c>
      <c r="F109" s="1">
        <f t="shared" si="6"/>
        <v>1</v>
      </c>
      <c r="G109" s="1">
        <f t="shared" si="6"/>
        <v>0</v>
      </c>
      <c r="H109" s="1">
        <f t="shared" si="6"/>
        <v>1</v>
      </c>
      <c r="I109" s="110">
        <f t="shared" si="7"/>
        <v>2</v>
      </c>
      <c r="J109" s="1">
        <f t="shared" si="8"/>
        <v>0.5</v>
      </c>
      <c r="K109" s="1">
        <f t="shared" si="9"/>
        <v>0</v>
      </c>
      <c r="L109" s="1">
        <f t="shared" si="10"/>
        <v>0.5</v>
      </c>
    </row>
    <row r="110" spans="1:12">
      <c r="A110" s="1">
        <v>108</v>
      </c>
      <c r="B110" s="1" t="s">
        <v>202</v>
      </c>
      <c r="C110" s="1" t="s">
        <v>202</v>
      </c>
      <c r="E110" s="1">
        <v>108</v>
      </c>
      <c r="F110" s="1">
        <f t="shared" si="6"/>
        <v>0</v>
      </c>
      <c r="G110" s="1">
        <f t="shared" si="6"/>
        <v>0</v>
      </c>
      <c r="H110" s="1">
        <f t="shared" si="6"/>
        <v>2</v>
      </c>
      <c r="I110" s="110">
        <f t="shared" si="7"/>
        <v>2</v>
      </c>
      <c r="J110" s="1">
        <f t="shared" si="8"/>
        <v>0</v>
      </c>
      <c r="K110" s="1">
        <f t="shared" si="9"/>
        <v>0</v>
      </c>
      <c r="L110" s="1">
        <f t="shared" si="10"/>
        <v>0</v>
      </c>
    </row>
    <row r="111" spans="1:12">
      <c r="A111" s="1">
        <v>109</v>
      </c>
      <c r="B111" s="1" t="s">
        <v>34</v>
      </c>
      <c r="C111" s="1" t="s">
        <v>202</v>
      </c>
      <c r="E111" s="1">
        <v>109</v>
      </c>
      <c r="F111" s="1">
        <f t="shared" si="6"/>
        <v>0</v>
      </c>
      <c r="G111" s="1">
        <f t="shared" si="6"/>
        <v>1</v>
      </c>
      <c r="H111" s="1">
        <f t="shared" si="6"/>
        <v>1</v>
      </c>
      <c r="I111" s="110">
        <f t="shared" si="7"/>
        <v>2</v>
      </c>
      <c r="J111" s="1">
        <f t="shared" si="8"/>
        <v>0</v>
      </c>
      <c r="K111" s="1">
        <f t="shared" si="9"/>
        <v>0.5</v>
      </c>
      <c r="L111" s="1">
        <f t="shared" si="10"/>
        <v>0.5</v>
      </c>
    </row>
    <row r="112" spans="1:12">
      <c r="A112" s="1">
        <v>110</v>
      </c>
      <c r="B112" s="1" t="s">
        <v>34</v>
      </c>
      <c r="C112" s="1" t="s">
        <v>34</v>
      </c>
      <c r="E112" s="1">
        <v>110</v>
      </c>
      <c r="F112" s="1">
        <f t="shared" si="6"/>
        <v>0</v>
      </c>
      <c r="G112" s="1">
        <f t="shared" si="6"/>
        <v>2</v>
      </c>
      <c r="H112" s="1">
        <f t="shared" si="6"/>
        <v>0</v>
      </c>
      <c r="I112" s="110">
        <f t="shared" si="7"/>
        <v>2</v>
      </c>
      <c r="J112" s="1">
        <f t="shared" si="8"/>
        <v>0</v>
      </c>
      <c r="K112" s="1">
        <f t="shared" si="9"/>
        <v>0</v>
      </c>
      <c r="L112" s="1">
        <f t="shared" si="10"/>
        <v>0</v>
      </c>
    </row>
    <row r="113" spans="1:12">
      <c r="A113" s="1">
        <v>111</v>
      </c>
      <c r="B113" s="1" t="s">
        <v>202</v>
      </c>
      <c r="C113" s="1" t="s">
        <v>202</v>
      </c>
      <c r="E113" s="1">
        <v>111</v>
      </c>
      <c r="F113" s="1">
        <f t="shared" si="6"/>
        <v>0</v>
      </c>
      <c r="G113" s="1">
        <f t="shared" si="6"/>
        <v>0</v>
      </c>
      <c r="H113" s="1">
        <f t="shared" si="6"/>
        <v>2</v>
      </c>
      <c r="I113" s="110">
        <f t="shared" si="7"/>
        <v>2</v>
      </c>
      <c r="J113" s="1">
        <f t="shared" si="8"/>
        <v>0</v>
      </c>
      <c r="K113" s="1">
        <f t="shared" si="9"/>
        <v>0</v>
      </c>
      <c r="L113" s="1">
        <f t="shared" si="10"/>
        <v>0</v>
      </c>
    </row>
    <row r="114" spans="1:12">
      <c r="A114" s="1">
        <v>112</v>
      </c>
      <c r="B114" s="1" t="s">
        <v>40</v>
      </c>
      <c r="C114" s="1" t="s">
        <v>40</v>
      </c>
      <c r="E114" s="1">
        <v>112</v>
      </c>
      <c r="F114" s="1">
        <f t="shared" si="6"/>
        <v>2</v>
      </c>
      <c r="G114" s="1">
        <f t="shared" si="6"/>
        <v>0</v>
      </c>
      <c r="H114" s="1">
        <f t="shared" si="6"/>
        <v>0</v>
      </c>
      <c r="I114" s="110">
        <f t="shared" si="7"/>
        <v>2</v>
      </c>
      <c r="J114" s="1">
        <f t="shared" si="8"/>
        <v>0</v>
      </c>
      <c r="K114" s="1">
        <f t="shared" si="9"/>
        <v>0</v>
      </c>
      <c r="L114" s="1">
        <f t="shared" si="10"/>
        <v>0</v>
      </c>
    </row>
    <row r="115" spans="1:12">
      <c r="A115" s="1">
        <v>113</v>
      </c>
      <c r="B115" s="1" t="s">
        <v>202</v>
      </c>
      <c r="C115" s="1" t="s">
        <v>202</v>
      </c>
      <c r="E115" s="1">
        <v>113</v>
      </c>
      <c r="F115" s="1">
        <f t="shared" si="6"/>
        <v>0</v>
      </c>
      <c r="G115" s="1">
        <f t="shared" si="6"/>
        <v>0</v>
      </c>
      <c r="H115" s="1">
        <f t="shared" si="6"/>
        <v>2</v>
      </c>
      <c r="I115" s="110">
        <f t="shared" si="7"/>
        <v>2</v>
      </c>
      <c r="J115" s="1">
        <f t="shared" si="8"/>
        <v>0</v>
      </c>
      <c r="K115" s="1">
        <f t="shared" si="9"/>
        <v>0</v>
      </c>
      <c r="L115" s="1">
        <f t="shared" si="10"/>
        <v>0</v>
      </c>
    </row>
    <row r="116" spans="1:12">
      <c r="A116" s="1">
        <v>114</v>
      </c>
      <c r="B116" s="1" t="s">
        <v>40</v>
      </c>
      <c r="C116" s="1" t="s">
        <v>40</v>
      </c>
      <c r="E116" s="1">
        <v>114</v>
      </c>
      <c r="F116" s="1">
        <f t="shared" si="6"/>
        <v>2</v>
      </c>
      <c r="G116" s="1">
        <f t="shared" si="6"/>
        <v>0</v>
      </c>
      <c r="H116" s="1">
        <f t="shared" si="6"/>
        <v>0</v>
      </c>
      <c r="I116" s="110">
        <f t="shared" si="7"/>
        <v>2</v>
      </c>
      <c r="J116" s="1">
        <f t="shared" si="8"/>
        <v>0</v>
      </c>
      <c r="K116" s="1">
        <f t="shared" si="9"/>
        <v>0</v>
      </c>
      <c r="L116" s="1">
        <f t="shared" si="10"/>
        <v>0</v>
      </c>
    </row>
    <row r="117" spans="1:12">
      <c r="A117" s="1">
        <v>115</v>
      </c>
      <c r="B117" s="1" t="s">
        <v>202</v>
      </c>
      <c r="C117" s="1" t="s">
        <v>34</v>
      </c>
      <c r="E117" s="1">
        <v>115</v>
      </c>
      <c r="F117" s="1">
        <f t="shared" si="6"/>
        <v>0</v>
      </c>
      <c r="G117" s="1">
        <f t="shared" si="6"/>
        <v>1</v>
      </c>
      <c r="H117" s="1">
        <f t="shared" si="6"/>
        <v>1</v>
      </c>
      <c r="I117" s="110">
        <f t="shared" si="7"/>
        <v>2</v>
      </c>
      <c r="J117" s="1">
        <f t="shared" si="8"/>
        <v>0</v>
      </c>
      <c r="K117" s="1">
        <f t="shared" si="9"/>
        <v>0.5</v>
      </c>
      <c r="L117" s="1">
        <f t="shared" si="10"/>
        <v>0.5</v>
      </c>
    </row>
    <row r="118" spans="1:12">
      <c r="A118" s="1">
        <v>116</v>
      </c>
      <c r="B118" s="1" t="s">
        <v>34</v>
      </c>
      <c r="C118" s="1" t="s">
        <v>34</v>
      </c>
      <c r="E118" s="1">
        <v>116</v>
      </c>
      <c r="F118" s="1">
        <f t="shared" si="6"/>
        <v>0</v>
      </c>
      <c r="G118" s="1">
        <f t="shared" si="6"/>
        <v>2</v>
      </c>
      <c r="H118" s="1">
        <f t="shared" si="6"/>
        <v>0</v>
      </c>
      <c r="I118" s="110">
        <f t="shared" si="7"/>
        <v>2</v>
      </c>
      <c r="J118" s="1">
        <f t="shared" si="8"/>
        <v>0</v>
      </c>
      <c r="K118" s="1">
        <f t="shared" si="9"/>
        <v>0</v>
      </c>
      <c r="L118" s="1">
        <f t="shared" si="10"/>
        <v>0</v>
      </c>
    </row>
    <row r="119" spans="1:12">
      <c r="A119" s="1">
        <v>117</v>
      </c>
      <c r="B119" s="1" t="s">
        <v>202</v>
      </c>
      <c r="C119" s="1" t="s">
        <v>202</v>
      </c>
      <c r="E119" s="1">
        <v>117</v>
      </c>
      <c r="F119" s="1">
        <f t="shared" si="6"/>
        <v>0</v>
      </c>
      <c r="G119" s="1">
        <f t="shared" si="6"/>
        <v>0</v>
      </c>
      <c r="H119" s="1">
        <f t="shared" si="6"/>
        <v>2</v>
      </c>
      <c r="I119" s="110">
        <f t="shared" si="7"/>
        <v>2</v>
      </c>
      <c r="J119" s="1">
        <f t="shared" si="8"/>
        <v>0</v>
      </c>
      <c r="K119" s="1">
        <f t="shared" si="9"/>
        <v>0</v>
      </c>
      <c r="L119" s="1">
        <f t="shared" si="10"/>
        <v>0</v>
      </c>
    </row>
    <row r="120" spans="1:12">
      <c r="A120" s="1">
        <v>118</v>
      </c>
      <c r="B120" s="1" t="s">
        <v>34</v>
      </c>
      <c r="C120" s="1" t="s">
        <v>34</v>
      </c>
      <c r="E120" s="1">
        <v>118</v>
      </c>
      <c r="F120" s="1">
        <f t="shared" si="6"/>
        <v>0</v>
      </c>
      <c r="G120" s="1">
        <f t="shared" si="6"/>
        <v>2</v>
      </c>
      <c r="H120" s="1">
        <f t="shared" si="6"/>
        <v>0</v>
      </c>
      <c r="I120" s="110">
        <f t="shared" si="7"/>
        <v>2</v>
      </c>
      <c r="J120" s="1">
        <f t="shared" si="8"/>
        <v>0</v>
      </c>
      <c r="K120" s="1">
        <f t="shared" si="9"/>
        <v>0</v>
      </c>
      <c r="L120" s="1">
        <f t="shared" si="10"/>
        <v>0</v>
      </c>
    </row>
    <row r="121" spans="1:12">
      <c r="A121" s="1">
        <v>119</v>
      </c>
      <c r="B121" s="1" t="s">
        <v>202</v>
      </c>
      <c r="C121" s="1" t="s">
        <v>202</v>
      </c>
      <c r="E121" s="1">
        <v>119</v>
      </c>
      <c r="F121" s="1">
        <f t="shared" si="6"/>
        <v>0</v>
      </c>
      <c r="G121" s="1">
        <f t="shared" si="6"/>
        <v>0</v>
      </c>
      <c r="H121" s="1">
        <f t="shared" si="6"/>
        <v>2</v>
      </c>
      <c r="I121" s="110">
        <f t="shared" si="7"/>
        <v>2</v>
      </c>
      <c r="J121" s="1">
        <f t="shared" si="8"/>
        <v>0</v>
      </c>
      <c r="K121" s="1">
        <f t="shared" si="9"/>
        <v>0</v>
      </c>
      <c r="L121" s="1">
        <f t="shared" si="10"/>
        <v>0</v>
      </c>
    </row>
    <row r="122" spans="1:12">
      <c r="A122" s="1">
        <v>120</v>
      </c>
      <c r="B122" s="1" t="s">
        <v>34</v>
      </c>
      <c r="C122" s="1" t="s">
        <v>34</v>
      </c>
      <c r="E122" s="1">
        <v>120</v>
      </c>
      <c r="F122" s="1">
        <f t="shared" si="6"/>
        <v>0</v>
      </c>
      <c r="G122" s="1">
        <f t="shared" si="6"/>
        <v>2</v>
      </c>
      <c r="H122" s="1">
        <f t="shared" si="6"/>
        <v>0</v>
      </c>
      <c r="I122" s="110">
        <f t="shared" si="7"/>
        <v>2</v>
      </c>
      <c r="J122" s="1">
        <f t="shared" si="8"/>
        <v>0</v>
      </c>
      <c r="K122" s="1">
        <f t="shared" si="9"/>
        <v>0</v>
      </c>
      <c r="L122" s="1">
        <f t="shared" si="10"/>
        <v>0</v>
      </c>
    </row>
    <row r="123" spans="1:12">
      <c r="A123" s="1">
        <v>121</v>
      </c>
      <c r="B123" s="1" t="s">
        <v>40</v>
      </c>
      <c r="C123" s="1" t="s">
        <v>40</v>
      </c>
      <c r="E123" s="1">
        <v>121</v>
      </c>
      <c r="F123" s="1">
        <f t="shared" si="6"/>
        <v>2</v>
      </c>
      <c r="G123" s="1">
        <f t="shared" si="6"/>
        <v>0</v>
      </c>
      <c r="H123" s="1">
        <f t="shared" si="6"/>
        <v>0</v>
      </c>
      <c r="I123" s="110">
        <f t="shared" si="7"/>
        <v>2</v>
      </c>
      <c r="J123" s="1">
        <f t="shared" si="8"/>
        <v>0</v>
      </c>
      <c r="K123" s="1">
        <f t="shared" si="9"/>
        <v>0</v>
      </c>
      <c r="L123" s="1">
        <f t="shared" si="10"/>
        <v>0</v>
      </c>
    </row>
    <row r="124" spans="1:12">
      <c r="A124" s="1">
        <v>122</v>
      </c>
      <c r="B124" s="1" t="s">
        <v>34</v>
      </c>
      <c r="C124" s="1" t="s">
        <v>34</v>
      </c>
      <c r="E124" s="1">
        <v>122</v>
      </c>
      <c r="F124" s="1">
        <f t="shared" si="6"/>
        <v>0</v>
      </c>
      <c r="G124" s="1">
        <f t="shared" si="6"/>
        <v>2</v>
      </c>
      <c r="H124" s="1">
        <f t="shared" si="6"/>
        <v>0</v>
      </c>
      <c r="I124" s="110">
        <f t="shared" si="7"/>
        <v>2</v>
      </c>
      <c r="J124" s="1">
        <f t="shared" si="8"/>
        <v>0</v>
      </c>
      <c r="K124" s="1">
        <f t="shared" si="9"/>
        <v>0</v>
      </c>
      <c r="L124" s="1">
        <f t="shared" si="10"/>
        <v>0</v>
      </c>
    </row>
    <row r="125" spans="1:12">
      <c r="A125" s="1">
        <v>123</v>
      </c>
      <c r="B125" s="1" t="s">
        <v>34</v>
      </c>
      <c r="C125" s="1" t="s">
        <v>34</v>
      </c>
      <c r="E125" s="1">
        <v>123</v>
      </c>
      <c r="F125" s="1">
        <f t="shared" si="6"/>
        <v>0</v>
      </c>
      <c r="G125" s="1">
        <f t="shared" si="6"/>
        <v>2</v>
      </c>
      <c r="H125" s="1">
        <f t="shared" si="6"/>
        <v>0</v>
      </c>
      <c r="I125" s="110">
        <f t="shared" si="7"/>
        <v>2</v>
      </c>
      <c r="J125" s="1">
        <f t="shared" si="8"/>
        <v>0</v>
      </c>
      <c r="K125" s="1">
        <f t="shared" si="9"/>
        <v>0</v>
      </c>
      <c r="L125" s="1">
        <f t="shared" si="10"/>
        <v>0</v>
      </c>
    </row>
    <row r="126" spans="1:12">
      <c r="A126" s="1">
        <v>124</v>
      </c>
      <c r="B126" s="1" t="s">
        <v>202</v>
      </c>
      <c r="C126" s="1" t="s">
        <v>34</v>
      </c>
      <c r="E126" s="1">
        <v>124</v>
      </c>
      <c r="F126" s="1">
        <f t="shared" si="6"/>
        <v>0</v>
      </c>
      <c r="G126" s="1">
        <f t="shared" si="6"/>
        <v>1</v>
      </c>
      <c r="H126" s="1">
        <f t="shared" si="6"/>
        <v>1</v>
      </c>
      <c r="I126" s="110">
        <f t="shared" si="7"/>
        <v>2</v>
      </c>
      <c r="J126" s="1">
        <f t="shared" si="8"/>
        <v>0</v>
      </c>
      <c r="K126" s="1">
        <f t="shared" si="9"/>
        <v>0.5</v>
      </c>
      <c r="L126" s="1">
        <f t="shared" si="10"/>
        <v>0.5</v>
      </c>
    </row>
    <row r="127" spans="1:12">
      <c r="A127" s="1">
        <v>125</v>
      </c>
      <c r="B127" s="1" t="s">
        <v>202</v>
      </c>
      <c r="C127" s="1" t="s">
        <v>202</v>
      </c>
      <c r="E127" s="1">
        <v>125</v>
      </c>
      <c r="F127" s="1">
        <f t="shared" si="6"/>
        <v>0</v>
      </c>
      <c r="G127" s="1">
        <f t="shared" si="6"/>
        <v>0</v>
      </c>
      <c r="H127" s="1">
        <f t="shared" si="6"/>
        <v>2</v>
      </c>
      <c r="I127" s="110">
        <f t="shared" si="7"/>
        <v>2</v>
      </c>
      <c r="J127" s="1">
        <f t="shared" si="8"/>
        <v>0</v>
      </c>
      <c r="K127" s="1">
        <f t="shared" si="9"/>
        <v>0</v>
      </c>
      <c r="L127" s="1">
        <f t="shared" si="10"/>
        <v>0</v>
      </c>
    </row>
    <row r="128" spans="1:12">
      <c r="A128" s="1">
        <v>126</v>
      </c>
      <c r="B128" s="1" t="s">
        <v>202</v>
      </c>
      <c r="C128" s="1" t="s">
        <v>202</v>
      </c>
      <c r="E128" s="1">
        <v>126</v>
      </c>
      <c r="F128" s="1">
        <f t="shared" si="6"/>
        <v>0</v>
      </c>
      <c r="G128" s="1">
        <f t="shared" si="6"/>
        <v>0</v>
      </c>
      <c r="H128" s="1">
        <f t="shared" si="6"/>
        <v>2</v>
      </c>
      <c r="I128" s="110">
        <f t="shared" si="7"/>
        <v>2</v>
      </c>
      <c r="J128" s="1">
        <f t="shared" si="8"/>
        <v>0</v>
      </c>
      <c r="K128" s="1">
        <f t="shared" si="9"/>
        <v>0</v>
      </c>
      <c r="L128" s="1">
        <f t="shared" si="10"/>
        <v>0</v>
      </c>
    </row>
    <row r="129" spans="1:12">
      <c r="A129" s="1">
        <v>127</v>
      </c>
      <c r="B129" s="1" t="s">
        <v>202</v>
      </c>
      <c r="C129" s="1" t="s">
        <v>202</v>
      </c>
      <c r="E129" s="1">
        <v>127</v>
      </c>
      <c r="F129" s="1">
        <f t="shared" si="6"/>
        <v>0</v>
      </c>
      <c r="G129" s="1">
        <f t="shared" si="6"/>
        <v>0</v>
      </c>
      <c r="H129" s="1">
        <f t="shared" si="6"/>
        <v>2</v>
      </c>
      <c r="I129" s="110">
        <f t="shared" si="7"/>
        <v>2</v>
      </c>
      <c r="J129" s="1">
        <f t="shared" si="8"/>
        <v>0</v>
      </c>
      <c r="K129" s="1">
        <f t="shared" si="9"/>
        <v>0</v>
      </c>
      <c r="L129" s="1">
        <f t="shared" si="10"/>
        <v>0</v>
      </c>
    </row>
    <row r="130" spans="1:12">
      <c r="A130" s="1">
        <v>128</v>
      </c>
      <c r="B130" s="1" t="s">
        <v>202</v>
      </c>
      <c r="C130" s="1" t="s">
        <v>40</v>
      </c>
      <c r="E130" s="1">
        <v>128</v>
      </c>
      <c r="F130" s="1">
        <f t="shared" si="6"/>
        <v>1</v>
      </c>
      <c r="G130" s="1">
        <f t="shared" si="6"/>
        <v>0</v>
      </c>
      <c r="H130" s="1">
        <f t="shared" si="6"/>
        <v>1</v>
      </c>
      <c r="I130" s="110">
        <f t="shared" si="7"/>
        <v>2</v>
      </c>
      <c r="J130" s="1">
        <f t="shared" si="8"/>
        <v>0.5</v>
      </c>
      <c r="K130" s="1">
        <f t="shared" si="9"/>
        <v>0</v>
      </c>
      <c r="L130" s="1">
        <f t="shared" si="10"/>
        <v>0.5</v>
      </c>
    </row>
    <row r="131" spans="1:12">
      <c r="A131" s="1">
        <v>129</v>
      </c>
      <c r="B131" s="1" t="s">
        <v>34</v>
      </c>
      <c r="C131" s="1" t="s">
        <v>34</v>
      </c>
      <c r="E131" s="1">
        <v>129</v>
      </c>
      <c r="F131" s="1">
        <f t="shared" si="6"/>
        <v>0</v>
      </c>
      <c r="G131" s="1">
        <f t="shared" si="6"/>
        <v>2</v>
      </c>
      <c r="H131" s="1">
        <f t="shared" si="6"/>
        <v>0</v>
      </c>
      <c r="I131" s="110">
        <f t="shared" si="7"/>
        <v>2</v>
      </c>
      <c r="J131" s="1">
        <f t="shared" si="8"/>
        <v>0</v>
      </c>
      <c r="K131" s="1">
        <f t="shared" si="9"/>
        <v>0</v>
      </c>
      <c r="L131" s="1">
        <f t="shared" si="10"/>
        <v>0</v>
      </c>
    </row>
    <row r="132" spans="1:12">
      <c r="A132" s="1">
        <v>130</v>
      </c>
      <c r="B132" s="1" t="s">
        <v>40</v>
      </c>
      <c r="C132" s="1" t="s">
        <v>40</v>
      </c>
      <c r="E132" s="1">
        <v>130</v>
      </c>
      <c r="F132" s="1">
        <f t="shared" ref="F132:H195" si="11">COUNTIF($B132:$C132,F$2)</f>
        <v>2</v>
      </c>
      <c r="G132" s="1">
        <f t="shared" si="11"/>
        <v>0</v>
      </c>
      <c r="H132" s="1">
        <f t="shared" si="11"/>
        <v>0</v>
      </c>
      <c r="I132" s="110">
        <f t="shared" ref="I132:I195" si="12">SUM(F132:H132)</f>
        <v>2</v>
      </c>
      <c r="J132" s="1">
        <f t="shared" ref="J132:J195" si="13">F132*($I132-F132)/$I132</f>
        <v>0</v>
      </c>
      <c r="K132" s="1">
        <f t="shared" ref="K132:K195" si="14">G132*($I132-G132)/$I132</f>
        <v>0</v>
      </c>
      <c r="L132" s="1">
        <f t="shared" ref="L132:L195" si="15">H132*($I132-H132)/$I132</f>
        <v>0</v>
      </c>
    </row>
    <row r="133" spans="1:12">
      <c r="A133" s="1">
        <v>131</v>
      </c>
      <c r="B133" s="1" t="s">
        <v>202</v>
      </c>
      <c r="C133" s="1" t="s">
        <v>40</v>
      </c>
      <c r="E133" s="1">
        <v>131</v>
      </c>
      <c r="F133" s="1">
        <f t="shared" si="11"/>
        <v>1</v>
      </c>
      <c r="G133" s="1">
        <f t="shared" si="11"/>
        <v>0</v>
      </c>
      <c r="H133" s="1">
        <f t="shared" si="11"/>
        <v>1</v>
      </c>
      <c r="I133" s="110">
        <f t="shared" si="12"/>
        <v>2</v>
      </c>
      <c r="J133" s="1">
        <f t="shared" si="13"/>
        <v>0.5</v>
      </c>
      <c r="K133" s="1">
        <f t="shared" si="14"/>
        <v>0</v>
      </c>
      <c r="L133" s="1">
        <f t="shared" si="15"/>
        <v>0.5</v>
      </c>
    </row>
    <row r="134" spans="1:12">
      <c r="A134" s="1">
        <v>132</v>
      </c>
      <c r="B134" s="1" t="s">
        <v>40</v>
      </c>
      <c r="C134" s="1" t="s">
        <v>40</v>
      </c>
      <c r="E134" s="1">
        <v>132</v>
      </c>
      <c r="F134" s="1">
        <f t="shared" si="11"/>
        <v>2</v>
      </c>
      <c r="G134" s="1">
        <f t="shared" si="11"/>
        <v>0</v>
      </c>
      <c r="H134" s="1">
        <f t="shared" si="11"/>
        <v>0</v>
      </c>
      <c r="I134" s="110">
        <f t="shared" si="12"/>
        <v>2</v>
      </c>
      <c r="J134" s="1">
        <f t="shared" si="13"/>
        <v>0</v>
      </c>
      <c r="K134" s="1">
        <f t="shared" si="14"/>
        <v>0</v>
      </c>
      <c r="L134" s="1">
        <f t="shared" si="15"/>
        <v>0</v>
      </c>
    </row>
    <row r="135" spans="1:12">
      <c r="A135" s="1">
        <v>133</v>
      </c>
      <c r="B135" s="1" t="s">
        <v>34</v>
      </c>
      <c r="C135" s="1" t="s">
        <v>34</v>
      </c>
      <c r="E135" s="1">
        <v>133</v>
      </c>
      <c r="F135" s="1">
        <f t="shared" si="11"/>
        <v>0</v>
      </c>
      <c r="G135" s="1">
        <f t="shared" si="11"/>
        <v>2</v>
      </c>
      <c r="H135" s="1">
        <f t="shared" si="11"/>
        <v>0</v>
      </c>
      <c r="I135" s="110">
        <f t="shared" si="12"/>
        <v>2</v>
      </c>
      <c r="J135" s="1">
        <f t="shared" si="13"/>
        <v>0</v>
      </c>
      <c r="K135" s="1">
        <f t="shared" si="14"/>
        <v>0</v>
      </c>
      <c r="L135" s="1">
        <f t="shared" si="15"/>
        <v>0</v>
      </c>
    </row>
    <row r="136" spans="1:12">
      <c r="A136" s="1">
        <v>134</v>
      </c>
      <c r="B136" s="1" t="s">
        <v>202</v>
      </c>
      <c r="C136" s="1" t="s">
        <v>202</v>
      </c>
      <c r="E136" s="1">
        <v>134</v>
      </c>
      <c r="F136" s="1">
        <f t="shared" si="11"/>
        <v>0</v>
      </c>
      <c r="G136" s="1">
        <f t="shared" si="11"/>
        <v>0</v>
      </c>
      <c r="H136" s="1">
        <f t="shared" si="11"/>
        <v>2</v>
      </c>
      <c r="I136" s="110">
        <f t="shared" si="12"/>
        <v>2</v>
      </c>
      <c r="J136" s="1">
        <f t="shared" si="13"/>
        <v>0</v>
      </c>
      <c r="K136" s="1">
        <f t="shared" si="14"/>
        <v>0</v>
      </c>
      <c r="L136" s="1">
        <f t="shared" si="15"/>
        <v>0</v>
      </c>
    </row>
    <row r="137" spans="1:12">
      <c r="A137" s="1">
        <v>135</v>
      </c>
      <c r="B137" s="1" t="s">
        <v>202</v>
      </c>
      <c r="C137" s="1" t="s">
        <v>202</v>
      </c>
      <c r="E137" s="1">
        <v>135</v>
      </c>
      <c r="F137" s="1">
        <f t="shared" si="11"/>
        <v>0</v>
      </c>
      <c r="G137" s="1">
        <f t="shared" si="11"/>
        <v>0</v>
      </c>
      <c r="H137" s="1">
        <f t="shared" si="11"/>
        <v>2</v>
      </c>
      <c r="I137" s="110">
        <f t="shared" si="12"/>
        <v>2</v>
      </c>
      <c r="J137" s="1">
        <f t="shared" si="13"/>
        <v>0</v>
      </c>
      <c r="K137" s="1">
        <f t="shared" si="14"/>
        <v>0</v>
      </c>
      <c r="L137" s="1">
        <f t="shared" si="15"/>
        <v>0</v>
      </c>
    </row>
    <row r="138" spans="1:12">
      <c r="A138" s="1">
        <v>136</v>
      </c>
      <c r="B138" s="1" t="s">
        <v>34</v>
      </c>
      <c r="C138" s="1" t="s">
        <v>34</v>
      </c>
      <c r="E138" s="1">
        <v>136</v>
      </c>
      <c r="F138" s="1">
        <f t="shared" si="11"/>
        <v>0</v>
      </c>
      <c r="G138" s="1">
        <f t="shared" si="11"/>
        <v>2</v>
      </c>
      <c r="H138" s="1">
        <f t="shared" si="11"/>
        <v>0</v>
      </c>
      <c r="I138" s="110">
        <f t="shared" si="12"/>
        <v>2</v>
      </c>
      <c r="J138" s="1">
        <f t="shared" si="13"/>
        <v>0</v>
      </c>
      <c r="K138" s="1">
        <f t="shared" si="14"/>
        <v>0</v>
      </c>
      <c r="L138" s="1">
        <f t="shared" si="15"/>
        <v>0</v>
      </c>
    </row>
    <row r="139" spans="1:12">
      <c r="A139" s="1">
        <v>137</v>
      </c>
      <c r="B139" s="1" t="s">
        <v>34</v>
      </c>
      <c r="C139" s="1" t="s">
        <v>34</v>
      </c>
      <c r="E139" s="1">
        <v>137</v>
      </c>
      <c r="F139" s="1">
        <f t="shared" si="11"/>
        <v>0</v>
      </c>
      <c r="G139" s="1">
        <f t="shared" si="11"/>
        <v>2</v>
      </c>
      <c r="H139" s="1">
        <f t="shared" si="11"/>
        <v>0</v>
      </c>
      <c r="I139" s="110">
        <f t="shared" si="12"/>
        <v>2</v>
      </c>
      <c r="J139" s="1">
        <f t="shared" si="13"/>
        <v>0</v>
      </c>
      <c r="K139" s="1">
        <f t="shared" si="14"/>
        <v>0</v>
      </c>
      <c r="L139" s="1">
        <f t="shared" si="15"/>
        <v>0</v>
      </c>
    </row>
    <row r="140" spans="1:12">
      <c r="A140" s="1">
        <v>138</v>
      </c>
      <c r="B140" s="1" t="s">
        <v>202</v>
      </c>
      <c r="C140" s="1" t="s">
        <v>34</v>
      </c>
      <c r="E140" s="1">
        <v>138</v>
      </c>
      <c r="F140" s="1">
        <f t="shared" si="11"/>
        <v>0</v>
      </c>
      <c r="G140" s="1">
        <f t="shared" si="11"/>
        <v>1</v>
      </c>
      <c r="H140" s="1">
        <f t="shared" si="11"/>
        <v>1</v>
      </c>
      <c r="I140" s="110">
        <f t="shared" si="12"/>
        <v>2</v>
      </c>
      <c r="J140" s="1">
        <f t="shared" si="13"/>
        <v>0</v>
      </c>
      <c r="K140" s="1">
        <f t="shared" si="14"/>
        <v>0.5</v>
      </c>
      <c r="L140" s="1">
        <f t="shared" si="15"/>
        <v>0.5</v>
      </c>
    </row>
    <row r="141" spans="1:12">
      <c r="A141" s="1">
        <v>139</v>
      </c>
      <c r="B141" s="1" t="s">
        <v>34</v>
      </c>
      <c r="C141" s="1" t="s">
        <v>34</v>
      </c>
      <c r="E141" s="1">
        <v>139</v>
      </c>
      <c r="F141" s="1">
        <f t="shared" si="11"/>
        <v>0</v>
      </c>
      <c r="G141" s="1">
        <f t="shared" si="11"/>
        <v>2</v>
      </c>
      <c r="H141" s="1">
        <f t="shared" si="11"/>
        <v>0</v>
      </c>
      <c r="I141" s="110">
        <f t="shared" si="12"/>
        <v>2</v>
      </c>
      <c r="J141" s="1">
        <f t="shared" si="13"/>
        <v>0</v>
      </c>
      <c r="K141" s="1">
        <f t="shared" si="14"/>
        <v>0</v>
      </c>
      <c r="L141" s="1">
        <f t="shared" si="15"/>
        <v>0</v>
      </c>
    </row>
    <row r="142" spans="1:12">
      <c r="A142" s="1">
        <v>140</v>
      </c>
      <c r="B142" s="1" t="s">
        <v>34</v>
      </c>
      <c r="C142" s="1" t="s">
        <v>34</v>
      </c>
      <c r="E142" s="1">
        <v>140</v>
      </c>
      <c r="F142" s="1">
        <f t="shared" si="11"/>
        <v>0</v>
      </c>
      <c r="G142" s="1">
        <f t="shared" si="11"/>
        <v>2</v>
      </c>
      <c r="H142" s="1">
        <f t="shared" si="11"/>
        <v>0</v>
      </c>
      <c r="I142" s="110">
        <f t="shared" si="12"/>
        <v>2</v>
      </c>
      <c r="J142" s="1">
        <f t="shared" si="13"/>
        <v>0</v>
      </c>
      <c r="K142" s="1">
        <f t="shared" si="14"/>
        <v>0</v>
      </c>
      <c r="L142" s="1">
        <f t="shared" si="15"/>
        <v>0</v>
      </c>
    </row>
    <row r="143" spans="1:12">
      <c r="A143" s="1">
        <v>141</v>
      </c>
      <c r="B143" s="1" t="s">
        <v>34</v>
      </c>
      <c r="C143" s="1" t="s">
        <v>34</v>
      </c>
      <c r="E143" s="1">
        <v>141</v>
      </c>
      <c r="F143" s="1">
        <f t="shared" si="11"/>
        <v>0</v>
      </c>
      <c r="G143" s="1">
        <f t="shared" si="11"/>
        <v>2</v>
      </c>
      <c r="H143" s="1">
        <f t="shared" si="11"/>
        <v>0</v>
      </c>
      <c r="I143" s="110">
        <f t="shared" si="12"/>
        <v>2</v>
      </c>
      <c r="J143" s="1">
        <f t="shared" si="13"/>
        <v>0</v>
      </c>
      <c r="K143" s="1">
        <f t="shared" si="14"/>
        <v>0</v>
      </c>
      <c r="L143" s="1">
        <f t="shared" si="15"/>
        <v>0</v>
      </c>
    </row>
    <row r="144" spans="1:12">
      <c r="A144" s="1">
        <v>142</v>
      </c>
      <c r="B144" s="1" t="s">
        <v>40</v>
      </c>
      <c r="C144" s="1" t="s">
        <v>40</v>
      </c>
      <c r="E144" s="1">
        <v>142</v>
      </c>
      <c r="F144" s="1">
        <f t="shared" si="11"/>
        <v>2</v>
      </c>
      <c r="G144" s="1">
        <f t="shared" si="11"/>
        <v>0</v>
      </c>
      <c r="H144" s="1">
        <f t="shared" si="11"/>
        <v>0</v>
      </c>
      <c r="I144" s="110">
        <f t="shared" si="12"/>
        <v>2</v>
      </c>
      <c r="J144" s="1">
        <f t="shared" si="13"/>
        <v>0</v>
      </c>
      <c r="K144" s="1">
        <f t="shared" si="14"/>
        <v>0</v>
      </c>
      <c r="L144" s="1">
        <f t="shared" si="15"/>
        <v>0</v>
      </c>
    </row>
    <row r="145" spans="1:12">
      <c r="A145" s="1">
        <v>143</v>
      </c>
      <c r="B145" s="1" t="s">
        <v>202</v>
      </c>
      <c r="C145" s="1" t="s">
        <v>202</v>
      </c>
      <c r="E145" s="1">
        <v>143</v>
      </c>
      <c r="F145" s="1">
        <f t="shared" si="11"/>
        <v>0</v>
      </c>
      <c r="G145" s="1">
        <f t="shared" si="11"/>
        <v>0</v>
      </c>
      <c r="H145" s="1">
        <f t="shared" si="11"/>
        <v>2</v>
      </c>
      <c r="I145" s="110">
        <f t="shared" si="12"/>
        <v>2</v>
      </c>
      <c r="J145" s="1">
        <f t="shared" si="13"/>
        <v>0</v>
      </c>
      <c r="K145" s="1">
        <f t="shared" si="14"/>
        <v>0</v>
      </c>
      <c r="L145" s="1">
        <f t="shared" si="15"/>
        <v>0</v>
      </c>
    </row>
    <row r="146" spans="1:12">
      <c r="A146" s="1">
        <v>144</v>
      </c>
      <c r="B146" s="1" t="s">
        <v>202</v>
      </c>
      <c r="C146" s="1" t="s">
        <v>202</v>
      </c>
      <c r="E146" s="1">
        <v>144</v>
      </c>
      <c r="F146" s="1">
        <f t="shared" si="11"/>
        <v>0</v>
      </c>
      <c r="G146" s="1">
        <f t="shared" si="11"/>
        <v>0</v>
      </c>
      <c r="H146" s="1">
        <f t="shared" si="11"/>
        <v>2</v>
      </c>
      <c r="I146" s="110">
        <f t="shared" si="12"/>
        <v>2</v>
      </c>
      <c r="J146" s="1">
        <f t="shared" si="13"/>
        <v>0</v>
      </c>
      <c r="K146" s="1">
        <f t="shared" si="14"/>
        <v>0</v>
      </c>
      <c r="L146" s="1">
        <f t="shared" si="15"/>
        <v>0</v>
      </c>
    </row>
    <row r="147" spans="1:12">
      <c r="A147" s="1">
        <v>145</v>
      </c>
      <c r="B147" s="1" t="s">
        <v>34</v>
      </c>
      <c r="C147" s="1" t="s">
        <v>34</v>
      </c>
      <c r="E147" s="1">
        <v>145</v>
      </c>
      <c r="F147" s="1">
        <f t="shared" si="11"/>
        <v>0</v>
      </c>
      <c r="G147" s="1">
        <f t="shared" si="11"/>
        <v>2</v>
      </c>
      <c r="H147" s="1">
        <f t="shared" si="11"/>
        <v>0</v>
      </c>
      <c r="I147" s="110">
        <f t="shared" si="12"/>
        <v>2</v>
      </c>
      <c r="J147" s="1">
        <f t="shared" si="13"/>
        <v>0</v>
      </c>
      <c r="K147" s="1">
        <f t="shared" si="14"/>
        <v>0</v>
      </c>
      <c r="L147" s="1">
        <f t="shared" si="15"/>
        <v>0</v>
      </c>
    </row>
    <row r="148" spans="1:12">
      <c r="A148" s="1">
        <v>146</v>
      </c>
      <c r="B148" s="1" t="s">
        <v>202</v>
      </c>
      <c r="C148" s="1" t="s">
        <v>40</v>
      </c>
      <c r="E148" s="1">
        <v>146</v>
      </c>
      <c r="F148" s="1">
        <f t="shared" si="11"/>
        <v>1</v>
      </c>
      <c r="G148" s="1">
        <f t="shared" si="11"/>
        <v>0</v>
      </c>
      <c r="H148" s="1">
        <f t="shared" si="11"/>
        <v>1</v>
      </c>
      <c r="I148" s="110">
        <f t="shared" si="12"/>
        <v>2</v>
      </c>
      <c r="J148" s="1">
        <f t="shared" si="13"/>
        <v>0.5</v>
      </c>
      <c r="K148" s="1">
        <f t="shared" si="14"/>
        <v>0</v>
      </c>
      <c r="L148" s="1">
        <f t="shared" si="15"/>
        <v>0.5</v>
      </c>
    </row>
    <row r="149" spans="1:12">
      <c r="A149" s="1">
        <v>147</v>
      </c>
      <c r="B149" s="1" t="s">
        <v>202</v>
      </c>
      <c r="C149" s="1" t="s">
        <v>202</v>
      </c>
      <c r="E149" s="1">
        <v>147</v>
      </c>
      <c r="F149" s="1">
        <f t="shared" si="11"/>
        <v>0</v>
      </c>
      <c r="G149" s="1">
        <f t="shared" si="11"/>
        <v>0</v>
      </c>
      <c r="H149" s="1">
        <f t="shared" si="11"/>
        <v>2</v>
      </c>
      <c r="I149" s="110">
        <f t="shared" si="12"/>
        <v>2</v>
      </c>
      <c r="J149" s="1">
        <f t="shared" si="13"/>
        <v>0</v>
      </c>
      <c r="K149" s="1">
        <f t="shared" si="14"/>
        <v>0</v>
      </c>
      <c r="L149" s="1">
        <f t="shared" si="15"/>
        <v>0</v>
      </c>
    </row>
    <row r="150" spans="1:12">
      <c r="A150" s="1">
        <v>148</v>
      </c>
      <c r="B150" s="1" t="s">
        <v>34</v>
      </c>
      <c r="C150" s="1" t="s">
        <v>34</v>
      </c>
      <c r="E150" s="1">
        <v>148</v>
      </c>
      <c r="F150" s="1">
        <f t="shared" si="11"/>
        <v>0</v>
      </c>
      <c r="G150" s="1">
        <f t="shared" si="11"/>
        <v>2</v>
      </c>
      <c r="H150" s="1">
        <f t="shared" si="11"/>
        <v>0</v>
      </c>
      <c r="I150" s="110">
        <f t="shared" si="12"/>
        <v>2</v>
      </c>
      <c r="J150" s="1">
        <f t="shared" si="13"/>
        <v>0</v>
      </c>
      <c r="K150" s="1">
        <f t="shared" si="14"/>
        <v>0</v>
      </c>
      <c r="L150" s="1">
        <f t="shared" si="15"/>
        <v>0</v>
      </c>
    </row>
    <row r="151" spans="1:12">
      <c r="A151" s="1">
        <v>149</v>
      </c>
      <c r="B151" s="1" t="s">
        <v>202</v>
      </c>
      <c r="C151" s="1" t="s">
        <v>202</v>
      </c>
      <c r="E151" s="1">
        <v>149</v>
      </c>
      <c r="F151" s="1">
        <f t="shared" si="11"/>
        <v>0</v>
      </c>
      <c r="G151" s="1">
        <f t="shared" si="11"/>
        <v>0</v>
      </c>
      <c r="H151" s="1">
        <f t="shared" si="11"/>
        <v>2</v>
      </c>
      <c r="I151" s="110">
        <f t="shared" si="12"/>
        <v>2</v>
      </c>
      <c r="J151" s="1">
        <f t="shared" si="13"/>
        <v>0</v>
      </c>
      <c r="K151" s="1">
        <f t="shared" si="14"/>
        <v>0</v>
      </c>
      <c r="L151" s="1">
        <f t="shared" si="15"/>
        <v>0</v>
      </c>
    </row>
    <row r="152" spans="1:12">
      <c r="A152" s="1">
        <v>150</v>
      </c>
      <c r="B152" s="1" t="s">
        <v>34</v>
      </c>
      <c r="C152" s="1" t="s">
        <v>34</v>
      </c>
      <c r="E152" s="1">
        <v>150</v>
      </c>
      <c r="F152" s="1">
        <f t="shared" si="11"/>
        <v>0</v>
      </c>
      <c r="G152" s="1">
        <f t="shared" si="11"/>
        <v>2</v>
      </c>
      <c r="H152" s="1">
        <f t="shared" si="11"/>
        <v>0</v>
      </c>
      <c r="I152" s="110">
        <f t="shared" si="12"/>
        <v>2</v>
      </c>
      <c r="J152" s="1">
        <f t="shared" si="13"/>
        <v>0</v>
      </c>
      <c r="K152" s="1">
        <f t="shared" si="14"/>
        <v>0</v>
      </c>
      <c r="L152" s="1">
        <f t="shared" si="15"/>
        <v>0</v>
      </c>
    </row>
    <row r="153" spans="1:12">
      <c r="A153" s="1">
        <v>151</v>
      </c>
      <c r="B153" s="1" t="s">
        <v>34</v>
      </c>
      <c r="C153" s="1" t="s">
        <v>34</v>
      </c>
      <c r="E153" s="1">
        <v>151</v>
      </c>
      <c r="F153" s="1">
        <f t="shared" si="11"/>
        <v>0</v>
      </c>
      <c r="G153" s="1">
        <f t="shared" si="11"/>
        <v>2</v>
      </c>
      <c r="H153" s="1">
        <f t="shared" si="11"/>
        <v>0</v>
      </c>
      <c r="I153" s="110">
        <f t="shared" si="12"/>
        <v>2</v>
      </c>
      <c r="J153" s="1">
        <f t="shared" si="13"/>
        <v>0</v>
      </c>
      <c r="K153" s="1">
        <f t="shared" si="14"/>
        <v>0</v>
      </c>
      <c r="L153" s="1">
        <f t="shared" si="15"/>
        <v>0</v>
      </c>
    </row>
    <row r="154" spans="1:12">
      <c r="A154" s="1">
        <v>152</v>
      </c>
      <c r="B154" s="1" t="s">
        <v>34</v>
      </c>
      <c r="C154" s="1" t="s">
        <v>34</v>
      </c>
      <c r="E154" s="1">
        <v>152</v>
      </c>
      <c r="F154" s="1">
        <f t="shared" si="11"/>
        <v>0</v>
      </c>
      <c r="G154" s="1">
        <f t="shared" si="11"/>
        <v>2</v>
      </c>
      <c r="H154" s="1">
        <f t="shared" si="11"/>
        <v>0</v>
      </c>
      <c r="I154" s="110">
        <f t="shared" si="12"/>
        <v>2</v>
      </c>
      <c r="J154" s="1">
        <f t="shared" si="13"/>
        <v>0</v>
      </c>
      <c r="K154" s="1">
        <f t="shared" si="14"/>
        <v>0</v>
      </c>
      <c r="L154" s="1">
        <f t="shared" si="15"/>
        <v>0</v>
      </c>
    </row>
    <row r="155" spans="1:12">
      <c r="A155" s="1">
        <v>153</v>
      </c>
      <c r="B155" s="1" t="s">
        <v>202</v>
      </c>
      <c r="C155" s="1" t="s">
        <v>202</v>
      </c>
      <c r="E155" s="1">
        <v>153</v>
      </c>
      <c r="F155" s="1">
        <f t="shared" si="11"/>
        <v>0</v>
      </c>
      <c r="G155" s="1">
        <f t="shared" si="11"/>
        <v>0</v>
      </c>
      <c r="H155" s="1">
        <f t="shared" si="11"/>
        <v>2</v>
      </c>
      <c r="I155" s="110">
        <f t="shared" si="12"/>
        <v>2</v>
      </c>
      <c r="J155" s="1">
        <f t="shared" si="13"/>
        <v>0</v>
      </c>
      <c r="K155" s="1">
        <f t="shared" si="14"/>
        <v>0</v>
      </c>
      <c r="L155" s="1">
        <f t="shared" si="15"/>
        <v>0</v>
      </c>
    </row>
    <row r="156" spans="1:12">
      <c r="A156" s="1">
        <v>154</v>
      </c>
      <c r="B156" s="1" t="s">
        <v>202</v>
      </c>
      <c r="C156" s="1" t="s">
        <v>202</v>
      </c>
      <c r="E156" s="1">
        <v>154</v>
      </c>
      <c r="F156" s="1">
        <f t="shared" si="11"/>
        <v>0</v>
      </c>
      <c r="G156" s="1">
        <f t="shared" si="11"/>
        <v>0</v>
      </c>
      <c r="H156" s="1">
        <f t="shared" si="11"/>
        <v>2</v>
      </c>
      <c r="I156" s="110">
        <f t="shared" si="12"/>
        <v>2</v>
      </c>
      <c r="J156" s="1">
        <f t="shared" si="13"/>
        <v>0</v>
      </c>
      <c r="K156" s="1">
        <f t="shared" si="14"/>
        <v>0</v>
      </c>
      <c r="L156" s="1">
        <f t="shared" si="15"/>
        <v>0</v>
      </c>
    </row>
    <row r="157" spans="1:12">
      <c r="A157" s="1">
        <v>155</v>
      </c>
      <c r="B157" s="1" t="s">
        <v>202</v>
      </c>
      <c r="C157" s="1" t="s">
        <v>202</v>
      </c>
      <c r="E157" s="1">
        <v>155</v>
      </c>
      <c r="F157" s="1">
        <f t="shared" si="11"/>
        <v>0</v>
      </c>
      <c r="G157" s="1">
        <f t="shared" si="11"/>
        <v>0</v>
      </c>
      <c r="H157" s="1">
        <f t="shared" si="11"/>
        <v>2</v>
      </c>
      <c r="I157" s="110">
        <f t="shared" si="12"/>
        <v>2</v>
      </c>
      <c r="J157" s="1">
        <f t="shared" si="13"/>
        <v>0</v>
      </c>
      <c r="K157" s="1">
        <f t="shared" si="14"/>
        <v>0</v>
      </c>
      <c r="L157" s="1">
        <f t="shared" si="15"/>
        <v>0</v>
      </c>
    </row>
    <row r="158" spans="1:12">
      <c r="A158" s="1">
        <v>156</v>
      </c>
      <c r="B158" s="1" t="s">
        <v>202</v>
      </c>
      <c r="C158" s="1" t="s">
        <v>40</v>
      </c>
      <c r="E158" s="1">
        <v>156</v>
      </c>
      <c r="F158" s="1">
        <f t="shared" si="11"/>
        <v>1</v>
      </c>
      <c r="G158" s="1">
        <f t="shared" si="11"/>
        <v>0</v>
      </c>
      <c r="H158" s="1">
        <f t="shared" si="11"/>
        <v>1</v>
      </c>
      <c r="I158" s="110">
        <f t="shared" si="12"/>
        <v>2</v>
      </c>
      <c r="J158" s="1">
        <f t="shared" si="13"/>
        <v>0.5</v>
      </c>
      <c r="K158" s="1">
        <f t="shared" si="14"/>
        <v>0</v>
      </c>
      <c r="L158" s="1">
        <f t="shared" si="15"/>
        <v>0.5</v>
      </c>
    </row>
    <row r="159" spans="1:12">
      <c r="A159" s="1">
        <v>157</v>
      </c>
      <c r="B159" s="1" t="s">
        <v>34</v>
      </c>
      <c r="C159" s="1" t="s">
        <v>34</v>
      </c>
      <c r="E159" s="1">
        <v>157</v>
      </c>
      <c r="F159" s="1">
        <f t="shared" si="11"/>
        <v>0</v>
      </c>
      <c r="G159" s="1">
        <f t="shared" si="11"/>
        <v>2</v>
      </c>
      <c r="H159" s="1">
        <f t="shared" si="11"/>
        <v>0</v>
      </c>
      <c r="I159" s="110">
        <f t="shared" si="12"/>
        <v>2</v>
      </c>
      <c r="J159" s="1">
        <f t="shared" si="13"/>
        <v>0</v>
      </c>
      <c r="K159" s="1">
        <f t="shared" si="14"/>
        <v>0</v>
      </c>
      <c r="L159" s="1">
        <f t="shared" si="15"/>
        <v>0</v>
      </c>
    </row>
    <row r="160" spans="1:12">
      <c r="A160" s="1">
        <v>158</v>
      </c>
      <c r="B160" s="1" t="s">
        <v>40</v>
      </c>
      <c r="C160" s="1" t="s">
        <v>40</v>
      </c>
      <c r="E160" s="1">
        <v>158</v>
      </c>
      <c r="F160" s="1">
        <f t="shared" si="11"/>
        <v>2</v>
      </c>
      <c r="G160" s="1">
        <f t="shared" si="11"/>
        <v>0</v>
      </c>
      <c r="H160" s="1">
        <f t="shared" si="11"/>
        <v>0</v>
      </c>
      <c r="I160" s="110">
        <f t="shared" si="12"/>
        <v>2</v>
      </c>
      <c r="J160" s="1">
        <f t="shared" si="13"/>
        <v>0</v>
      </c>
      <c r="K160" s="1">
        <f t="shared" si="14"/>
        <v>0</v>
      </c>
      <c r="L160" s="1">
        <f t="shared" si="15"/>
        <v>0</v>
      </c>
    </row>
    <row r="161" spans="1:12">
      <c r="A161" s="1">
        <v>159</v>
      </c>
      <c r="B161" s="1" t="s">
        <v>202</v>
      </c>
      <c r="C161" s="1" t="s">
        <v>202</v>
      </c>
      <c r="E161" s="1">
        <v>159</v>
      </c>
      <c r="F161" s="1">
        <f t="shared" si="11"/>
        <v>0</v>
      </c>
      <c r="G161" s="1">
        <f t="shared" si="11"/>
        <v>0</v>
      </c>
      <c r="H161" s="1">
        <f t="shared" si="11"/>
        <v>2</v>
      </c>
      <c r="I161" s="110">
        <f t="shared" si="12"/>
        <v>2</v>
      </c>
      <c r="J161" s="1">
        <f t="shared" si="13"/>
        <v>0</v>
      </c>
      <c r="K161" s="1">
        <f t="shared" si="14"/>
        <v>0</v>
      </c>
      <c r="L161" s="1">
        <f t="shared" si="15"/>
        <v>0</v>
      </c>
    </row>
    <row r="162" spans="1:12">
      <c r="A162" s="1">
        <v>160</v>
      </c>
      <c r="B162" s="1" t="s">
        <v>34</v>
      </c>
      <c r="C162" s="1" t="s">
        <v>34</v>
      </c>
      <c r="E162" s="1">
        <v>160</v>
      </c>
      <c r="F162" s="1">
        <f t="shared" si="11"/>
        <v>0</v>
      </c>
      <c r="G162" s="1">
        <f t="shared" si="11"/>
        <v>2</v>
      </c>
      <c r="H162" s="1">
        <f t="shared" si="11"/>
        <v>0</v>
      </c>
      <c r="I162" s="110">
        <f t="shared" si="12"/>
        <v>2</v>
      </c>
      <c r="J162" s="1">
        <f t="shared" si="13"/>
        <v>0</v>
      </c>
      <c r="K162" s="1">
        <f t="shared" si="14"/>
        <v>0</v>
      </c>
      <c r="L162" s="1">
        <f t="shared" si="15"/>
        <v>0</v>
      </c>
    </row>
    <row r="163" spans="1:12">
      <c r="A163" s="1">
        <v>161</v>
      </c>
      <c r="B163" s="1" t="s">
        <v>34</v>
      </c>
      <c r="C163" s="1" t="s">
        <v>34</v>
      </c>
      <c r="E163" s="1">
        <v>161</v>
      </c>
      <c r="F163" s="1">
        <f t="shared" si="11"/>
        <v>0</v>
      </c>
      <c r="G163" s="1">
        <f t="shared" si="11"/>
        <v>2</v>
      </c>
      <c r="H163" s="1">
        <f t="shared" si="11"/>
        <v>0</v>
      </c>
      <c r="I163" s="110">
        <f t="shared" si="12"/>
        <v>2</v>
      </c>
      <c r="J163" s="1">
        <f t="shared" si="13"/>
        <v>0</v>
      </c>
      <c r="K163" s="1">
        <f t="shared" si="14"/>
        <v>0</v>
      </c>
      <c r="L163" s="1">
        <f t="shared" si="15"/>
        <v>0</v>
      </c>
    </row>
    <row r="164" spans="1:12">
      <c r="A164" s="1">
        <v>162</v>
      </c>
      <c r="B164" s="1" t="s">
        <v>202</v>
      </c>
      <c r="C164" s="1" t="s">
        <v>202</v>
      </c>
      <c r="E164" s="1">
        <v>162</v>
      </c>
      <c r="F164" s="1">
        <f t="shared" si="11"/>
        <v>0</v>
      </c>
      <c r="G164" s="1">
        <f t="shared" si="11"/>
        <v>0</v>
      </c>
      <c r="H164" s="1">
        <f t="shared" si="11"/>
        <v>2</v>
      </c>
      <c r="I164" s="110">
        <f t="shared" si="12"/>
        <v>2</v>
      </c>
      <c r="J164" s="1">
        <f t="shared" si="13"/>
        <v>0</v>
      </c>
      <c r="K164" s="1">
        <f t="shared" si="14"/>
        <v>0</v>
      </c>
      <c r="L164" s="1">
        <f t="shared" si="15"/>
        <v>0</v>
      </c>
    </row>
    <row r="165" spans="1:12">
      <c r="A165" s="1">
        <v>163</v>
      </c>
      <c r="B165" s="1" t="s">
        <v>34</v>
      </c>
      <c r="C165" s="1" t="s">
        <v>34</v>
      </c>
      <c r="E165" s="1">
        <v>163</v>
      </c>
      <c r="F165" s="1">
        <f t="shared" si="11"/>
        <v>0</v>
      </c>
      <c r="G165" s="1">
        <f t="shared" si="11"/>
        <v>2</v>
      </c>
      <c r="H165" s="1">
        <f t="shared" si="11"/>
        <v>0</v>
      </c>
      <c r="I165" s="110">
        <f t="shared" si="12"/>
        <v>2</v>
      </c>
      <c r="J165" s="1">
        <f t="shared" si="13"/>
        <v>0</v>
      </c>
      <c r="K165" s="1">
        <f t="shared" si="14"/>
        <v>0</v>
      </c>
      <c r="L165" s="1">
        <f t="shared" si="15"/>
        <v>0</v>
      </c>
    </row>
    <row r="166" spans="1:12">
      <c r="A166" s="1">
        <v>164</v>
      </c>
      <c r="B166" s="1" t="s">
        <v>202</v>
      </c>
      <c r="C166" s="1" t="s">
        <v>40</v>
      </c>
      <c r="E166" s="1">
        <v>164</v>
      </c>
      <c r="F166" s="1">
        <f t="shared" si="11"/>
        <v>1</v>
      </c>
      <c r="G166" s="1">
        <f t="shared" si="11"/>
        <v>0</v>
      </c>
      <c r="H166" s="1">
        <f t="shared" si="11"/>
        <v>1</v>
      </c>
      <c r="I166" s="110">
        <f t="shared" si="12"/>
        <v>2</v>
      </c>
      <c r="J166" s="1">
        <f t="shared" si="13"/>
        <v>0.5</v>
      </c>
      <c r="K166" s="1">
        <f t="shared" si="14"/>
        <v>0</v>
      </c>
      <c r="L166" s="1">
        <f t="shared" si="15"/>
        <v>0.5</v>
      </c>
    </row>
    <row r="167" spans="1:12">
      <c r="A167" s="1">
        <v>165</v>
      </c>
      <c r="B167" s="1" t="s">
        <v>202</v>
      </c>
      <c r="C167" s="1" t="s">
        <v>202</v>
      </c>
      <c r="E167" s="1">
        <v>165</v>
      </c>
      <c r="F167" s="1">
        <f t="shared" si="11"/>
        <v>0</v>
      </c>
      <c r="G167" s="1">
        <f t="shared" si="11"/>
        <v>0</v>
      </c>
      <c r="H167" s="1">
        <f t="shared" si="11"/>
        <v>2</v>
      </c>
      <c r="I167" s="110">
        <f t="shared" si="12"/>
        <v>2</v>
      </c>
      <c r="J167" s="1">
        <f t="shared" si="13"/>
        <v>0</v>
      </c>
      <c r="K167" s="1">
        <f t="shared" si="14"/>
        <v>0</v>
      </c>
      <c r="L167" s="1">
        <f t="shared" si="15"/>
        <v>0</v>
      </c>
    </row>
    <row r="168" spans="1:12">
      <c r="A168" s="1">
        <v>166</v>
      </c>
      <c r="B168" s="1" t="s">
        <v>34</v>
      </c>
      <c r="C168" s="1" t="s">
        <v>34</v>
      </c>
      <c r="E168" s="1">
        <v>166</v>
      </c>
      <c r="F168" s="1">
        <f t="shared" si="11"/>
        <v>0</v>
      </c>
      <c r="G168" s="1">
        <f t="shared" si="11"/>
        <v>2</v>
      </c>
      <c r="H168" s="1">
        <f t="shared" si="11"/>
        <v>0</v>
      </c>
      <c r="I168" s="110">
        <f t="shared" si="12"/>
        <v>2</v>
      </c>
      <c r="J168" s="1">
        <f t="shared" si="13"/>
        <v>0</v>
      </c>
      <c r="K168" s="1">
        <f t="shared" si="14"/>
        <v>0</v>
      </c>
      <c r="L168" s="1">
        <f t="shared" si="15"/>
        <v>0</v>
      </c>
    </row>
    <row r="169" spans="1:12">
      <c r="A169" s="1">
        <v>167</v>
      </c>
      <c r="B169" s="1" t="s">
        <v>40</v>
      </c>
      <c r="C169" s="1" t="s">
        <v>40</v>
      </c>
      <c r="E169" s="1">
        <v>167</v>
      </c>
      <c r="F169" s="1">
        <f t="shared" si="11"/>
        <v>2</v>
      </c>
      <c r="G169" s="1">
        <f t="shared" si="11"/>
        <v>0</v>
      </c>
      <c r="H169" s="1">
        <f t="shared" si="11"/>
        <v>0</v>
      </c>
      <c r="I169" s="110">
        <f t="shared" si="12"/>
        <v>2</v>
      </c>
      <c r="J169" s="1">
        <f t="shared" si="13"/>
        <v>0</v>
      </c>
      <c r="K169" s="1">
        <f t="shared" si="14"/>
        <v>0</v>
      </c>
      <c r="L169" s="1">
        <f t="shared" si="15"/>
        <v>0</v>
      </c>
    </row>
    <row r="170" spans="1:12">
      <c r="A170" s="1">
        <v>168</v>
      </c>
      <c r="B170" s="1" t="s">
        <v>202</v>
      </c>
      <c r="C170" s="1" t="s">
        <v>34</v>
      </c>
      <c r="E170" s="1">
        <v>168</v>
      </c>
      <c r="F170" s="1">
        <f t="shared" si="11"/>
        <v>0</v>
      </c>
      <c r="G170" s="1">
        <f t="shared" si="11"/>
        <v>1</v>
      </c>
      <c r="H170" s="1">
        <f t="shared" si="11"/>
        <v>1</v>
      </c>
      <c r="I170" s="110">
        <f t="shared" si="12"/>
        <v>2</v>
      </c>
      <c r="J170" s="1">
        <f t="shared" si="13"/>
        <v>0</v>
      </c>
      <c r="K170" s="1">
        <f t="shared" si="14"/>
        <v>0.5</v>
      </c>
      <c r="L170" s="1">
        <f t="shared" si="15"/>
        <v>0.5</v>
      </c>
    </row>
    <row r="171" spans="1:12">
      <c r="A171" s="1">
        <v>169</v>
      </c>
      <c r="B171" s="1" t="s">
        <v>34</v>
      </c>
      <c r="C171" s="1" t="s">
        <v>34</v>
      </c>
      <c r="E171" s="1">
        <v>169</v>
      </c>
      <c r="F171" s="1">
        <f t="shared" si="11"/>
        <v>0</v>
      </c>
      <c r="G171" s="1">
        <f t="shared" si="11"/>
        <v>2</v>
      </c>
      <c r="H171" s="1">
        <f t="shared" si="11"/>
        <v>0</v>
      </c>
      <c r="I171" s="110">
        <f t="shared" si="12"/>
        <v>2</v>
      </c>
      <c r="J171" s="1">
        <f t="shared" si="13"/>
        <v>0</v>
      </c>
      <c r="K171" s="1">
        <f t="shared" si="14"/>
        <v>0</v>
      </c>
      <c r="L171" s="1">
        <f t="shared" si="15"/>
        <v>0</v>
      </c>
    </row>
    <row r="172" spans="1:12">
      <c r="A172" s="1">
        <v>170</v>
      </c>
      <c r="B172" s="1" t="s">
        <v>202</v>
      </c>
      <c r="C172" s="1" t="s">
        <v>202</v>
      </c>
      <c r="E172" s="1">
        <v>170</v>
      </c>
      <c r="F172" s="1">
        <f t="shared" si="11"/>
        <v>0</v>
      </c>
      <c r="G172" s="1">
        <f t="shared" si="11"/>
        <v>0</v>
      </c>
      <c r="H172" s="1">
        <f t="shared" si="11"/>
        <v>2</v>
      </c>
      <c r="I172" s="110">
        <f t="shared" si="12"/>
        <v>2</v>
      </c>
      <c r="J172" s="1">
        <f t="shared" si="13"/>
        <v>0</v>
      </c>
      <c r="K172" s="1">
        <f t="shared" si="14"/>
        <v>0</v>
      </c>
      <c r="L172" s="1">
        <f t="shared" si="15"/>
        <v>0</v>
      </c>
    </row>
    <row r="173" spans="1:12">
      <c r="A173" s="1">
        <v>171</v>
      </c>
      <c r="B173" s="1" t="s">
        <v>40</v>
      </c>
      <c r="C173" s="1" t="s">
        <v>40</v>
      </c>
      <c r="E173" s="1">
        <v>171</v>
      </c>
      <c r="F173" s="1">
        <f t="shared" si="11"/>
        <v>2</v>
      </c>
      <c r="G173" s="1">
        <f t="shared" si="11"/>
        <v>0</v>
      </c>
      <c r="H173" s="1">
        <f t="shared" si="11"/>
        <v>0</v>
      </c>
      <c r="I173" s="110">
        <f t="shared" si="12"/>
        <v>2</v>
      </c>
      <c r="J173" s="1">
        <f t="shared" si="13"/>
        <v>0</v>
      </c>
      <c r="K173" s="1">
        <f t="shared" si="14"/>
        <v>0</v>
      </c>
      <c r="L173" s="1">
        <f t="shared" si="15"/>
        <v>0</v>
      </c>
    </row>
    <row r="174" spans="1:12">
      <c r="A174" s="1">
        <v>172</v>
      </c>
      <c r="B174" s="1" t="s">
        <v>34</v>
      </c>
      <c r="C174" s="1" t="s">
        <v>34</v>
      </c>
      <c r="E174" s="1">
        <v>172</v>
      </c>
      <c r="F174" s="1">
        <f t="shared" si="11"/>
        <v>0</v>
      </c>
      <c r="G174" s="1">
        <f t="shared" si="11"/>
        <v>2</v>
      </c>
      <c r="H174" s="1">
        <f t="shared" si="11"/>
        <v>0</v>
      </c>
      <c r="I174" s="110">
        <f t="shared" si="12"/>
        <v>2</v>
      </c>
      <c r="J174" s="1">
        <f t="shared" si="13"/>
        <v>0</v>
      </c>
      <c r="K174" s="1">
        <f t="shared" si="14"/>
        <v>0</v>
      </c>
      <c r="L174" s="1">
        <f t="shared" si="15"/>
        <v>0</v>
      </c>
    </row>
    <row r="175" spans="1:12">
      <c r="A175" s="1">
        <v>173</v>
      </c>
      <c r="B175" s="1" t="s">
        <v>202</v>
      </c>
      <c r="C175" s="1" t="s">
        <v>202</v>
      </c>
      <c r="E175" s="1">
        <v>173</v>
      </c>
      <c r="F175" s="1">
        <f t="shared" si="11"/>
        <v>0</v>
      </c>
      <c r="G175" s="1">
        <f t="shared" si="11"/>
        <v>0</v>
      </c>
      <c r="H175" s="1">
        <f t="shared" si="11"/>
        <v>2</v>
      </c>
      <c r="I175" s="110">
        <f t="shared" si="12"/>
        <v>2</v>
      </c>
      <c r="J175" s="1">
        <f t="shared" si="13"/>
        <v>0</v>
      </c>
      <c r="K175" s="1">
        <f t="shared" si="14"/>
        <v>0</v>
      </c>
      <c r="L175" s="1">
        <f t="shared" si="15"/>
        <v>0</v>
      </c>
    </row>
    <row r="176" spans="1:12">
      <c r="A176" s="1">
        <v>174</v>
      </c>
      <c r="B176" s="1" t="s">
        <v>34</v>
      </c>
      <c r="C176" s="1" t="s">
        <v>34</v>
      </c>
      <c r="E176" s="1">
        <v>174</v>
      </c>
      <c r="F176" s="1">
        <f t="shared" si="11"/>
        <v>0</v>
      </c>
      <c r="G176" s="1">
        <f t="shared" si="11"/>
        <v>2</v>
      </c>
      <c r="H176" s="1">
        <f t="shared" si="11"/>
        <v>0</v>
      </c>
      <c r="I176" s="110">
        <f t="shared" si="12"/>
        <v>2</v>
      </c>
      <c r="J176" s="1">
        <f t="shared" si="13"/>
        <v>0</v>
      </c>
      <c r="K176" s="1">
        <f t="shared" si="14"/>
        <v>0</v>
      </c>
      <c r="L176" s="1">
        <f t="shared" si="15"/>
        <v>0</v>
      </c>
    </row>
    <row r="177" spans="1:12">
      <c r="A177" s="1">
        <v>175</v>
      </c>
      <c r="B177" s="1" t="s">
        <v>202</v>
      </c>
      <c r="C177" s="1" t="s">
        <v>40</v>
      </c>
      <c r="E177" s="1">
        <v>175</v>
      </c>
      <c r="F177" s="1">
        <f t="shared" si="11"/>
        <v>1</v>
      </c>
      <c r="G177" s="1">
        <f t="shared" si="11"/>
        <v>0</v>
      </c>
      <c r="H177" s="1">
        <f t="shared" si="11"/>
        <v>1</v>
      </c>
      <c r="I177" s="110">
        <f t="shared" si="12"/>
        <v>2</v>
      </c>
      <c r="J177" s="1">
        <f t="shared" si="13"/>
        <v>0.5</v>
      </c>
      <c r="K177" s="1">
        <f t="shared" si="14"/>
        <v>0</v>
      </c>
      <c r="L177" s="1">
        <f t="shared" si="15"/>
        <v>0.5</v>
      </c>
    </row>
    <row r="178" spans="1:12">
      <c r="A178" s="1">
        <v>176</v>
      </c>
      <c r="B178" s="1" t="s">
        <v>202</v>
      </c>
      <c r="C178" s="1" t="s">
        <v>202</v>
      </c>
      <c r="E178" s="1">
        <v>176</v>
      </c>
      <c r="F178" s="1">
        <f t="shared" si="11"/>
        <v>0</v>
      </c>
      <c r="G178" s="1">
        <f t="shared" si="11"/>
        <v>0</v>
      </c>
      <c r="H178" s="1">
        <f t="shared" si="11"/>
        <v>2</v>
      </c>
      <c r="I178" s="110">
        <f t="shared" si="12"/>
        <v>2</v>
      </c>
      <c r="J178" s="1">
        <f t="shared" si="13"/>
        <v>0</v>
      </c>
      <c r="K178" s="1">
        <f t="shared" si="14"/>
        <v>0</v>
      </c>
      <c r="L178" s="1">
        <f t="shared" si="15"/>
        <v>0</v>
      </c>
    </row>
    <row r="179" spans="1:12">
      <c r="A179" s="1">
        <v>177</v>
      </c>
      <c r="B179" s="1" t="s">
        <v>202</v>
      </c>
      <c r="C179" s="1" t="s">
        <v>202</v>
      </c>
      <c r="E179" s="1">
        <v>177</v>
      </c>
      <c r="F179" s="1">
        <f t="shared" si="11"/>
        <v>0</v>
      </c>
      <c r="G179" s="1">
        <f t="shared" si="11"/>
        <v>0</v>
      </c>
      <c r="H179" s="1">
        <f t="shared" si="11"/>
        <v>2</v>
      </c>
      <c r="I179" s="110">
        <f t="shared" si="12"/>
        <v>2</v>
      </c>
      <c r="J179" s="1">
        <f t="shared" si="13"/>
        <v>0</v>
      </c>
      <c r="K179" s="1">
        <f t="shared" si="14"/>
        <v>0</v>
      </c>
      <c r="L179" s="1">
        <f t="shared" si="15"/>
        <v>0</v>
      </c>
    </row>
    <row r="180" spans="1:12">
      <c r="A180" s="1">
        <v>178</v>
      </c>
      <c r="B180" s="1" t="s">
        <v>202</v>
      </c>
      <c r="C180" s="1" t="s">
        <v>34</v>
      </c>
      <c r="E180" s="1">
        <v>178</v>
      </c>
      <c r="F180" s="1">
        <f t="shared" si="11"/>
        <v>0</v>
      </c>
      <c r="G180" s="1">
        <f t="shared" si="11"/>
        <v>1</v>
      </c>
      <c r="H180" s="1">
        <f t="shared" si="11"/>
        <v>1</v>
      </c>
      <c r="I180" s="110">
        <f t="shared" si="12"/>
        <v>2</v>
      </c>
      <c r="J180" s="1">
        <f t="shared" si="13"/>
        <v>0</v>
      </c>
      <c r="K180" s="1">
        <f t="shared" si="14"/>
        <v>0.5</v>
      </c>
      <c r="L180" s="1">
        <f t="shared" si="15"/>
        <v>0.5</v>
      </c>
    </row>
    <row r="181" spans="1:12">
      <c r="A181" s="1">
        <v>179</v>
      </c>
      <c r="B181" s="1" t="s">
        <v>34</v>
      </c>
      <c r="C181" s="1" t="s">
        <v>34</v>
      </c>
      <c r="E181" s="1">
        <v>179</v>
      </c>
      <c r="F181" s="1">
        <f t="shared" si="11"/>
        <v>0</v>
      </c>
      <c r="G181" s="1">
        <f t="shared" si="11"/>
        <v>2</v>
      </c>
      <c r="H181" s="1">
        <f t="shared" si="11"/>
        <v>0</v>
      </c>
      <c r="I181" s="110">
        <f t="shared" si="12"/>
        <v>2</v>
      </c>
      <c r="J181" s="1">
        <f t="shared" si="13"/>
        <v>0</v>
      </c>
      <c r="K181" s="1">
        <f t="shared" si="14"/>
        <v>0</v>
      </c>
      <c r="L181" s="1">
        <f t="shared" si="15"/>
        <v>0</v>
      </c>
    </row>
    <row r="182" spans="1:12">
      <c r="A182" s="1">
        <v>180</v>
      </c>
      <c r="B182" s="1" t="s">
        <v>202</v>
      </c>
      <c r="C182" s="1" t="s">
        <v>202</v>
      </c>
      <c r="E182" s="1">
        <v>180</v>
      </c>
      <c r="F182" s="1">
        <f t="shared" si="11"/>
        <v>0</v>
      </c>
      <c r="G182" s="1">
        <f t="shared" si="11"/>
        <v>0</v>
      </c>
      <c r="H182" s="1">
        <f t="shared" si="11"/>
        <v>2</v>
      </c>
      <c r="I182" s="110">
        <f t="shared" si="12"/>
        <v>2</v>
      </c>
      <c r="J182" s="1">
        <f t="shared" si="13"/>
        <v>0</v>
      </c>
      <c r="K182" s="1">
        <f t="shared" si="14"/>
        <v>0</v>
      </c>
      <c r="L182" s="1">
        <f t="shared" si="15"/>
        <v>0</v>
      </c>
    </row>
    <row r="183" spans="1:12">
      <c r="A183" s="1">
        <v>181</v>
      </c>
      <c r="B183" s="1" t="s">
        <v>202</v>
      </c>
      <c r="C183" s="1" t="s">
        <v>202</v>
      </c>
      <c r="E183" s="1">
        <v>181</v>
      </c>
      <c r="F183" s="1">
        <f t="shared" si="11"/>
        <v>0</v>
      </c>
      <c r="G183" s="1">
        <f t="shared" si="11"/>
        <v>0</v>
      </c>
      <c r="H183" s="1">
        <f t="shared" si="11"/>
        <v>2</v>
      </c>
      <c r="I183" s="110">
        <f t="shared" si="12"/>
        <v>2</v>
      </c>
      <c r="J183" s="1">
        <f t="shared" si="13"/>
        <v>0</v>
      </c>
      <c r="K183" s="1">
        <f t="shared" si="14"/>
        <v>0</v>
      </c>
      <c r="L183" s="1">
        <f t="shared" si="15"/>
        <v>0</v>
      </c>
    </row>
    <row r="184" spans="1:12">
      <c r="A184" s="1">
        <v>182</v>
      </c>
      <c r="B184" s="1" t="s">
        <v>202</v>
      </c>
      <c r="C184" s="1" t="s">
        <v>40</v>
      </c>
      <c r="E184" s="1">
        <v>182</v>
      </c>
      <c r="F184" s="1">
        <f t="shared" si="11"/>
        <v>1</v>
      </c>
      <c r="G184" s="1">
        <f t="shared" si="11"/>
        <v>0</v>
      </c>
      <c r="H184" s="1">
        <f t="shared" si="11"/>
        <v>1</v>
      </c>
      <c r="I184" s="110">
        <f t="shared" si="12"/>
        <v>2</v>
      </c>
      <c r="J184" s="1">
        <f t="shared" si="13"/>
        <v>0.5</v>
      </c>
      <c r="K184" s="1">
        <f t="shared" si="14"/>
        <v>0</v>
      </c>
      <c r="L184" s="1">
        <f t="shared" si="15"/>
        <v>0.5</v>
      </c>
    </row>
    <row r="185" spans="1:12">
      <c r="A185" s="1">
        <v>183</v>
      </c>
      <c r="B185" s="1" t="s">
        <v>40</v>
      </c>
      <c r="C185" s="1" t="s">
        <v>40</v>
      </c>
      <c r="E185" s="1">
        <v>183</v>
      </c>
      <c r="F185" s="1">
        <f t="shared" si="11"/>
        <v>2</v>
      </c>
      <c r="G185" s="1">
        <f t="shared" si="11"/>
        <v>0</v>
      </c>
      <c r="H185" s="1">
        <f t="shared" si="11"/>
        <v>0</v>
      </c>
      <c r="I185" s="110">
        <f t="shared" si="12"/>
        <v>2</v>
      </c>
      <c r="J185" s="1">
        <f t="shared" si="13"/>
        <v>0</v>
      </c>
      <c r="K185" s="1">
        <f t="shared" si="14"/>
        <v>0</v>
      </c>
      <c r="L185" s="1">
        <f t="shared" si="15"/>
        <v>0</v>
      </c>
    </row>
    <row r="186" spans="1:12">
      <c r="A186" s="1">
        <v>184</v>
      </c>
      <c r="B186" s="1" t="s">
        <v>34</v>
      </c>
      <c r="C186" s="1" t="s">
        <v>34</v>
      </c>
      <c r="E186" s="1">
        <v>184</v>
      </c>
      <c r="F186" s="1">
        <f t="shared" si="11"/>
        <v>0</v>
      </c>
      <c r="G186" s="1">
        <f t="shared" si="11"/>
        <v>2</v>
      </c>
      <c r="H186" s="1">
        <f t="shared" si="11"/>
        <v>0</v>
      </c>
      <c r="I186" s="110">
        <f t="shared" si="12"/>
        <v>2</v>
      </c>
      <c r="J186" s="1">
        <f t="shared" si="13"/>
        <v>0</v>
      </c>
      <c r="K186" s="1">
        <f t="shared" si="14"/>
        <v>0</v>
      </c>
      <c r="L186" s="1">
        <f t="shared" si="15"/>
        <v>0</v>
      </c>
    </row>
    <row r="187" spans="1:12">
      <c r="A187" s="1">
        <v>185</v>
      </c>
      <c r="B187" s="1" t="s">
        <v>202</v>
      </c>
      <c r="C187" s="1" t="s">
        <v>40</v>
      </c>
      <c r="E187" s="1">
        <v>185</v>
      </c>
      <c r="F187" s="1">
        <f t="shared" si="11"/>
        <v>1</v>
      </c>
      <c r="G187" s="1">
        <f t="shared" si="11"/>
        <v>0</v>
      </c>
      <c r="H187" s="1">
        <f t="shared" si="11"/>
        <v>1</v>
      </c>
      <c r="I187" s="110">
        <f t="shared" si="12"/>
        <v>2</v>
      </c>
      <c r="J187" s="1">
        <f t="shared" si="13"/>
        <v>0.5</v>
      </c>
      <c r="K187" s="1">
        <f t="shared" si="14"/>
        <v>0</v>
      </c>
      <c r="L187" s="1">
        <f t="shared" si="15"/>
        <v>0.5</v>
      </c>
    </row>
    <row r="188" spans="1:12">
      <c r="A188" s="1">
        <v>186</v>
      </c>
      <c r="B188" s="1" t="s">
        <v>34</v>
      </c>
      <c r="C188" s="1" t="s">
        <v>34</v>
      </c>
      <c r="E188" s="1">
        <v>186</v>
      </c>
      <c r="F188" s="1">
        <f t="shared" si="11"/>
        <v>0</v>
      </c>
      <c r="G188" s="1">
        <f t="shared" si="11"/>
        <v>2</v>
      </c>
      <c r="H188" s="1">
        <f t="shared" si="11"/>
        <v>0</v>
      </c>
      <c r="I188" s="110">
        <f t="shared" si="12"/>
        <v>2</v>
      </c>
      <c r="J188" s="1">
        <f t="shared" si="13"/>
        <v>0</v>
      </c>
      <c r="K188" s="1">
        <f t="shared" si="14"/>
        <v>0</v>
      </c>
      <c r="L188" s="1">
        <f t="shared" si="15"/>
        <v>0</v>
      </c>
    </row>
    <row r="189" spans="1:12">
      <c r="A189" s="1">
        <v>187</v>
      </c>
      <c r="B189" s="1" t="s">
        <v>202</v>
      </c>
      <c r="C189" s="1" t="s">
        <v>202</v>
      </c>
      <c r="E189" s="1">
        <v>187</v>
      </c>
      <c r="F189" s="1">
        <f t="shared" si="11"/>
        <v>0</v>
      </c>
      <c r="G189" s="1">
        <f t="shared" si="11"/>
        <v>0</v>
      </c>
      <c r="H189" s="1">
        <f t="shared" si="11"/>
        <v>2</v>
      </c>
      <c r="I189" s="110">
        <f t="shared" si="12"/>
        <v>2</v>
      </c>
      <c r="J189" s="1">
        <f t="shared" si="13"/>
        <v>0</v>
      </c>
      <c r="K189" s="1">
        <f t="shared" si="14"/>
        <v>0</v>
      </c>
      <c r="L189" s="1">
        <f t="shared" si="15"/>
        <v>0</v>
      </c>
    </row>
    <row r="190" spans="1:12">
      <c r="A190" s="1">
        <v>188</v>
      </c>
      <c r="B190" s="1" t="s">
        <v>202</v>
      </c>
      <c r="C190" s="1" t="s">
        <v>34</v>
      </c>
      <c r="E190" s="1">
        <v>188</v>
      </c>
      <c r="F190" s="1">
        <f t="shared" si="11"/>
        <v>0</v>
      </c>
      <c r="G190" s="1">
        <f t="shared" si="11"/>
        <v>1</v>
      </c>
      <c r="H190" s="1">
        <f t="shared" si="11"/>
        <v>1</v>
      </c>
      <c r="I190" s="110">
        <f t="shared" si="12"/>
        <v>2</v>
      </c>
      <c r="J190" s="1">
        <f t="shared" si="13"/>
        <v>0</v>
      </c>
      <c r="K190" s="1">
        <f t="shared" si="14"/>
        <v>0.5</v>
      </c>
      <c r="L190" s="1">
        <f t="shared" si="15"/>
        <v>0.5</v>
      </c>
    </row>
    <row r="191" spans="1:12">
      <c r="A191" s="1">
        <v>189</v>
      </c>
      <c r="B191" s="1" t="s">
        <v>202</v>
      </c>
      <c r="C191" s="1" t="s">
        <v>202</v>
      </c>
      <c r="E191" s="1">
        <v>189</v>
      </c>
      <c r="F191" s="1">
        <f t="shared" si="11"/>
        <v>0</v>
      </c>
      <c r="G191" s="1">
        <f t="shared" si="11"/>
        <v>0</v>
      </c>
      <c r="H191" s="1">
        <f t="shared" si="11"/>
        <v>2</v>
      </c>
      <c r="I191" s="110">
        <f t="shared" si="12"/>
        <v>2</v>
      </c>
      <c r="J191" s="1">
        <f t="shared" si="13"/>
        <v>0</v>
      </c>
      <c r="K191" s="1">
        <f t="shared" si="14"/>
        <v>0</v>
      </c>
      <c r="L191" s="1">
        <f t="shared" si="15"/>
        <v>0</v>
      </c>
    </row>
    <row r="192" spans="1:12">
      <c r="A192" s="1">
        <v>190</v>
      </c>
      <c r="B192" s="1" t="s">
        <v>40</v>
      </c>
      <c r="C192" s="1" t="s">
        <v>40</v>
      </c>
      <c r="E192" s="1">
        <v>190</v>
      </c>
      <c r="F192" s="1">
        <f t="shared" si="11"/>
        <v>2</v>
      </c>
      <c r="G192" s="1">
        <f t="shared" si="11"/>
        <v>0</v>
      </c>
      <c r="H192" s="1">
        <f t="shared" si="11"/>
        <v>0</v>
      </c>
      <c r="I192" s="110">
        <f t="shared" si="12"/>
        <v>2</v>
      </c>
      <c r="J192" s="1">
        <f t="shared" si="13"/>
        <v>0</v>
      </c>
      <c r="K192" s="1">
        <f t="shared" si="14"/>
        <v>0</v>
      </c>
      <c r="L192" s="1">
        <f t="shared" si="15"/>
        <v>0</v>
      </c>
    </row>
    <row r="193" spans="1:12">
      <c r="A193" s="1">
        <v>191</v>
      </c>
      <c r="B193" s="1" t="s">
        <v>34</v>
      </c>
      <c r="C193" s="1" t="s">
        <v>34</v>
      </c>
      <c r="E193" s="1">
        <v>191</v>
      </c>
      <c r="F193" s="1">
        <f t="shared" si="11"/>
        <v>0</v>
      </c>
      <c r="G193" s="1">
        <f t="shared" si="11"/>
        <v>2</v>
      </c>
      <c r="H193" s="1">
        <f t="shared" si="11"/>
        <v>0</v>
      </c>
      <c r="I193" s="110">
        <f t="shared" si="12"/>
        <v>2</v>
      </c>
      <c r="J193" s="1">
        <f t="shared" si="13"/>
        <v>0</v>
      </c>
      <c r="K193" s="1">
        <f t="shared" si="14"/>
        <v>0</v>
      </c>
      <c r="L193" s="1">
        <f t="shared" si="15"/>
        <v>0</v>
      </c>
    </row>
    <row r="194" spans="1:12">
      <c r="A194" s="1">
        <v>192</v>
      </c>
      <c r="B194" s="1" t="s">
        <v>40</v>
      </c>
      <c r="C194" s="1" t="s">
        <v>40</v>
      </c>
      <c r="E194" s="1">
        <v>192</v>
      </c>
      <c r="F194" s="1">
        <f t="shared" si="11"/>
        <v>2</v>
      </c>
      <c r="G194" s="1">
        <f t="shared" si="11"/>
        <v>0</v>
      </c>
      <c r="H194" s="1">
        <f t="shared" si="11"/>
        <v>0</v>
      </c>
      <c r="I194" s="110">
        <f t="shared" si="12"/>
        <v>2</v>
      </c>
      <c r="J194" s="1">
        <f t="shared" si="13"/>
        <v>0</v>
      </c>
      <c r="K194" s="1">
        <f t="shared" si="14"/>
        <v>0</v>
      </c>
      <c r="L194" s="1">
        <f t="shared" si="15"/>
        <v>0</v>
      </c>
    </row>
    <row r="195" spans="1:12">
      <c r="A195" s="1">
        <v>193</v>
      </c>
      <c r="B195" s="1" t="s">
        <v>202</v>
      </c>
      <c r="C195" s="1" t="s">
        <v>202</v>
      </c>
      <c r="E195" s="1">
        <v>193</v>
      </c>
      <c r="F195" s="1">
        <f t="shared" si="11"/>
        <v>0</v>
      </c>
      <c r="G195" s="1">
        <f t="shared" si="11"/>
        <v>0</v>
      </c>
      <c r="H195" s="1">
        <f t="shared" si="11"/>
        <v>2</v>
      </c>
      <c r="I195" s="110">
        <f t="shared" si="12"/>
        <v>2</v>
      </c>
      <c r="J195" s="1">
        <f t="shared" si="13"/>
        <v>0</v>
      </c>
      <c r="K195" s="1">
        <f t="shared" si="14"/>
        <v>0</v>
      </c>
      <c r="L195" s="1">
        <f t="shared" si="15"/>
        <v>0</v>
      </c>
    </row>
    <row r="196" spans="1:12">
      <c r="A196" s="1">
        <v>194</v>
      </c>
      <c r="B196" s="1" t="s">
        <v>34</v>
      </c>
      <c r="C196" s="1" t="s">
        <v>34</v>
      </c>
      <c r="E196" s="1">
        <v>194</v>
      </c>
      <c r="F196" s="1">
        <f t="shared" ref="F196:H259" si="16">COUNTIF($B196:$C196,F$2)</f>
        <v>0</v>
      </c>
      <c r="G196" s="1">
        <f t="shared" si="16"/>
        <v>2</v>
      </c>
      <c r="H196" s="1">
        <f t="shared" si="16"/>
        <v>0</v>
      </c>
      <c r="I196" s="110">
        <f t="shared" ref="I196:I259" si="17">SUM(F196:H196)</f>
        <v>2</v>
      </c>
      <c r="J196" s="1">
        <f t="shared" ref="J196:J259" si="18">F196*($I196-F196)/$I196</f>
        <v>0</v>
      </c>
      <c r="K196" s="1">
        <f t="shared" ref="K196:K259" si="19">G196*($I196-G196)/$I196</f>
        <v>0</v>
      </c>
      <c r="L196" s="1">
        <f t="shared" ref="L196:L259" si="20">H196*($I196-H196)/$I196</f>
        <v>0</v>
      </c>
    </row>
    <row r="197" spans="1:12">
      <c r="A197" s="1">
        <v>195</v>
      </c>
      <c r="B197" s="1" t="s">
        <v>202</v>
      </c>
      <c r="C197" s="1" t="s">
        <v>202</v>
      </c>
      <c r="E197" s="1">
        <v>195</v>
      </c>
      <c r="F197" s="1">
        <f t="shared" si="16"/>
        <v>0</v>
      </c>
      <c r="G197" s="1">
        <f t="shared" si="16"/>
        <v>0</v>
      </c>
      <c r="H197" s="1">
        <f t="shared" si="16"/>
        <v>2</v>
      </c>
      <c r="I197" s="110">
        <f t="shared" si="17"/>
        <v>2</v>
      </c>
      <c r="J197" s="1">
        <f t="shared" si="18"/>
        <v>0</v>
      </c>
      <c r="K197" s="1">
        <f t="shared" si="19"/>
        <v>0</v>
      </c>
      <c r="L197" s="1">
        <f t="shared" si="20"/>
        <v>0</v>
      </c>
    </row>
    <row r="198" spans="1:12">
      <c r="A198" s="1">
        <v>196</v>
      </c>
      <c r="B198" s="1" t="s">
        <v>34</v>
      </c>
      <c r="C198" s="1" t="s">
        <v>202</v>
      </c>
      <c r="E198" s="1">
        <v>196</v>
      </c>
      <c r="F198" s="1">
        <f t="shared" si="16"/>
        <v>0</v>
      </c>
      <c r="G198" s="1">
        <f t="shared" si="16"/>
        <v>1</v>
      </c>
      <c r="H198" s="1">
        <f t="shared" si="16"/>
        <v>1</v>
      </c>
      <c r="I198" s="110">
        <f t="shared" si="17"/>
        <v>2</v>
      </c>
      <c r="J198" s="1">
        <f t="shared" si="18"/>
        <v>0</v>
      </c>
      <c r="K198" s="1">
        <f t="shared" si="19"/>
        <v>0.5</v>
      </c>
      <c r="L198" s="1">
        <f t="shared" si="20"/>
        <v>0.5</v>
      </c>
    </row>
    <row r="199" spans="1:12">
      <c r="A199" s="1">
        <v>197</v>
      </c>
      <c r="B199" s="1" t="s">
        <v>34</v>
      </c>
      <c r="C199" s="1" t="s">
        <v>34</v>
      </c>
      <c r="E199" s="1">
        <v>197</v>
      </c>
      <c r="F199" s="1">
        <f t="shared" si="16"/>
        <v>0</v>
      </c>
      <c r="G199" s="1">
        <f t="shared" si="16"/>
        <v>2</v>
      </c>
      <c r="H199" s="1">
        <f t="shared" si="16"/>
        <v>0</v>
      </c>
      <c r="I199" s="110">
        <f t="shared" si="17"/>
        <v>2</v>
      </c>
      <c r="J199" s="1">
        <f t="shared" si="18"/>
        <v>0</v>
      </c>
      <c r="K199" s="1">
        <f t="shared" si="19"/>
        <v>0</v>
      </c>
      <c r="L199" s="1">
        <f t="shared" si="20"/>
        <v>0</v>
      </c>
    </row>
    <row r="200" spans="1:12">
      <c r="A200" s="1">
        <v>198</v>
      </c>
      <c r="B200" s="1" t="s">
        <v>40</v>
      </c>
      <c r="C200" s="1" t="s">
        <v>40</v>
      </c>
      <c r="E200" s="1">
        <v>198</v>
      </c>
      <c r="F200" s="1">
        <f t="shared" si="16"/>
        <v>2</v>
      </c>
      <c r="G200" s="1">
        <f t="shared" si="16"/>
        <v>0</v>
      </c>
      <c r="H200" s="1">
        <f t="shared" si="16"/>
        <v>0</v>
      </c>
      <c r="I200" s="110">
        <f t="shared" si="17"/>
        <v>2</v>
      </c>
      <c r="J200" s="1">
        <f t="shared" si="18"/>
        <v>0</v>
      </c>
      <c r="K200" s="1">
        <f t="shared" si="19"/>
        <v>0</v>
      </c>
      <c r="L200" s="1">
        <f t="shared" si="20"/>
        <v>0</v>
      </c>
    </row>
    <row r="201" spans="1:12">
      <c r="A201" s="1">
        <v>199</v>
      </c>
      <c r="B201" s="1" t="s">
        <v>34</v>
      </c>
      <c r="C201" s="1" t="s">
        <v>34</v>
      </c>
      <c r="E201" s="1">
        <v>199</v>
      </c>
      <c r="F201" s="1">
        <f t="shared" si="16"/>
        <v>0</v>
      </c>
      <c r="G201" s="1">
        <f t="shared" si="16"/>
        <v>2</v>
      </c>
      <c r="H201" s="1">
        <f t="shared" si="16"/>
        <v>0</v>
      </c>
      <c r="I201" s="110">
        <f t="shared" si="17"/>
        <v>2</v>
      </c>
      <c r="J201" s="1">
        <f t="shared" si="18"/>
        <v>0</v>
      </c>
      <c r="K201" s="1">
        <f t="shared" si="19"/>
        <v>0</v>
      </c>
      <c r="L201" s="1">
        <f t="shared" si="20"/>
        <v>0</v>
      </c>
    </row>
    <row r="202" spans="1:12">
      <c r="A202" s="1">
        <v>200</v>
      </c>
      <c r="B202" s="1" t="s">
        <v>202</v>
      </c>
      <c r="C202" s="1" t="s">
        <v>202</v>
      </c>
      <c r="E202" s="1">
        <v>200</v>
      </c>
      <c r="F202" s="1">
        <f t="shared" si="16"/>
        <v>0</v>
      </c>
      <c r="G202" s="1">
        <f t="shared" si="16"/>
        <v>0</v>
      </c>
      <c r="H202" s="1">
        <f t="shared" si="16"/>
        <v>2</v>
      </c>
      <c r="I202" s="110">
        <f t="shared" si="17"/>
        <v>2</v>
      </c>
      <c r="J202" s="1">
        <f t="shared" si="18"/>
        <v>0</v>
      </c>
      <c r="K202" s="1">
        <f t="shared" si="19"/>
        <v>0</v>
      </c>
      <c r="L202" s="1">
        <f t="shared" si="20"/>
        <v>0</v>
      </c>
    </row>
    <row r="203" spans="1:12">
      <c r="A203" s="1">
        <v>201</v>
      </c>
      <c r="B203" s="1" t="s">
        <v>34</v>
      </c>
      <c r="C203" s="1" t="s">
        <v>34</v>
      </c>
      <c r="E203" s="1">
        <v>201</v>
      </c>
      <c r="F203" s="1">
        <f t="shared" si="16"/>
        <v>0</v>
      </c>
      <c r="G203" s="1">
        <f t="shared" si="16"/>
        <v>2</v>
      </c>
      <c r="H203" s="1">
        <f t="shared" si="16"/>
        <v>0</v>
      </c>
      <c r="I203" s="110">
        <f t="shared" si="17"/>
        <v>2</v>
      </c>
      <c r="J203" s="1">
        <f t="shared" si="18"/>
        <v>0</v>
      </c>
      <c r="K203" s="1">
        <f t="shared" si="19"/>
        <v>0</v>
      </c>
      <c r="L203" s="1">
        <f t="shared" si="20"/>
        <v>0</v>
      </c>
    </row>
    <row r="204" spans="1:12">
      <c r="A204" s="1">
        <v>202</v>
      </c>
      <c r="B204" s="1" t="s">
        <v>202</v>
      </c>
      <c r="C204" s="1" t="s">
        <v>40</v>
      </c>
      <c r="E204" s="1">
        <v>202</v>
      </c>
      <c r="F204" s="1">
        <f t="shared" si="16"/>
        <v>1</v>
      </c>
      <c r="G204" s="1">
        <f t="shared" si="16"/>
        <v>0</v>
      </c>
      <c r="H204" s="1">
        <f t="shared" si="16"/>
        <v>1</v>
      </c>
      <c r="I204" s="110">
        <f t="shared" si="17"/>
        <v>2</v>
      </c>
      <c r="J204" s="1">
        <f t="shared" si="18"/>
        <v>0.5</v>
      </c>
      <c r="K204" s="1">
        <f t="shared" si="19"/>
        <v>0</v>
      </c>
      <c r="L204" s="1">
        <f t="shared" si="20"/>
        <v>0.5</v>
      </c>
    </row>
    <row r="205" spans="1:12">
      <c r="A205" s="1">
        <v>203</v>
      </c>
      <c r="B205" s="1" t="s">
        <v>34</v>
      </c>
      <c r="C205" s="1" t="s">
        <v>34</v>
      </c>
      <c r="E205" s="1">
        <v>203</v>
      </c>
      <c r="F205" s="1">
        <f t="shared" si="16"/>
        <v>0</v>
      </c>
      <c r="G205" s="1">
        <f t="shared" si="16"/>
        <v>2</v>
      </c>
      <c r="H205" s="1">
        <f t="shared" si="16"/>
        <v>0</v>
      </c>
      <c r="I205" s="110">
        <f t="shared" si="17"/>
        <v>2</v>
      </c>
      <c r="J205" s="1">
        <f t="shared" si="18"/>
        <v>0</v>
      </c>
      <c r="K205" s="1">
        <f t="shared" si="19"/>
        <v>0</v>
      </c>
      <c r="L205" s="1">
        <f t="shared" si="20"/>
        <v>0</v>
      </c>
    </row>
    <row r="206" spans="1:12">
      <c r="A206" s="1">
        <v>204</v>
      </c>
      <c r="B206" s="1" t="s">
        <v>202</v>
      </c>
      <c r="C206" s="1" t="s">
        <v>202</v>
      </c>
      <c r="E206" s="1">
        <v>204</v>
      </c>
      <c r="F206" s="1">
        <f t="shared" si="16"/>
        <v>0</v>
      </c>
      <c r="G206" s="1">
        <f t="shared" si="16"/>
        <v>0</v>
      </c>
      <c r="H206" s="1">
        <f t="shared" si="16"/>
        <v>2</v>
      </c>
      <c r="I206" s="110">
        <f t="shared" si="17"/>
        <v>2</v>
      </c>
      <c r="J206" s="1">
        <f t="shared" si="18"/>
        <v>0</v>
      </c>
      <c r="K206" s="1">
        <f t="shared" si="19"/>
        <v>0</v>
      </c>
      <c r="L206" s="1">
        <f t="shared" si="20"/>
        <v>0</v>
      </c>
    </row>
    <row r="207" spans="1:12">
      <c r="A207" s="1">
        <v>205</v>
      </c>
      <c r="B207" s="1" t="s">
        <v>34</v>
      </c>
      <c r="C207" s="1" t="s">
        <v>34</v>
      </c>
      <c r="E207" s="1">
        <v>205</v>
      </c>
      <c r="F207" s="1">
        <f t="shared" si="16"/>
        <v>0</v>
      </c>
      <c r="G207" s="1">
        <f t="shared" si="16"/>
        <v>2</v>
      </c>
      <c r="H207" s="1">
        <f t="shared" si="16"/>
        <v>0</v>
      </c>
      <c r="I207" s="110">
        <f t="shared" si="17"/>
        <v>2</v>
      </c>
      <c r="J207" s="1">
        <f t="shared" si="18"/>
        <v>0</v>
      </c>
      <c r="K207" s="1">
        <f t="shared" si="19"/>
        <v>0</v>
      </c>
      <c r="L207" s="1">
        <f t="shared" si="20"/>
        <v>0</v>
      </c>
    </row>
    <row r="208" spans="1:12">
      <c r="A208" s="1">
        <v>206</v>
      </c>
      <c r="B208" s="1" t="s">
        <v>202</v>
      </c>
      <c r="C208" s="1" t="s">
        <v>40</v>
      </c>
      <c r="E208" s="1">
        <v>206</v>
      </c>
      <c r="F208" s="1">
        <f t="shared" si="16"/>
        <v>1</v>
      </c>
      <c r="G208" s="1">
        <f t="shared" si="16"/>
        <v>0</v>
      </c>
      <c r="H208" s="1">
        <f t="shared" si="16"/>
        <v>1</v>
      </c>
      <c r="I208" s="110">
        <f t="shared" si="17"/>
        <v>2</v>
      </c>
      <c r="J208" s="1">
        <f t="shared" si="18"/>
        <v>0.5</v>
      </c>
      <c r="K208" s="1">
        <f t="shared" si="19"/>
        <v>0</v>
      </c>
      <c r="L208" s="1">
        <f t="shared" si="20"/>
        <v>0.5</v>
      </c>
    </row>
    <row r="209" spans="1:12">
      <c r="A209" s="1">
        <v>207</v>
      </c>
      <c r="B209" s="1" t="s">
        <v>34</v>
      </c>
      <c r="C209" s="1" t="s">
        <v>34</v>
      </c>
      <c r="E209" s="1">
        <v>207</v>
      </c>
      <c r="F209" s="1">
        <f t="shared" si="16"/>
        <v>0</v>
      </c>
      <c r="G209" s="1">
        <f t="shared" si="16"/>
        <v>2</v>
      </c>
      <c r="H209" s="1">
        <f t="shared" si="16"/>
        <v>0</v>
      </c>
      <c r="I209" s="110">
        <f t="shared" si="17"/>
        <v>2</v>
      </c>
      <c r="J209" s="1">
        <f t="shared" si="18"/>
        <v>0</v>
      </c>
      <c r="K209" s="1">
        <f t="shared" si="19"/>
        <v>0</v>
      </c>
      <c r="L209" s="1">
        <f t="shared" si="20"/>
        <v>0</v>
      </c>
    </row>
    <row r="210" spans="1:12">
      <c r="A210" s="1">
        <v>208</v>
      </c>
      <c r="B210" s="1" t="s">
        <v>202</v>
      </c>
      <c r="C210" s="1" t="s">
        <v>34</v>
      </c>
      <c r="E210" s="1">
        <v>208</v>
      </c>
      <c r="F210" s="1">
        <f t="shared" si="16"/>
        <v>0</v>
      </c>
      <c r="G210" s="1">
        <f t="shared" si="16"/>
        <v>1</v>
      </c>
      <c r="H210" s="1">
        <f t="shared" si="16"/>
        <v>1</v>
      </c>
      <c r="I210" s="110">
        <f t="shared" si="17"/>
        <v>2</v>
      </c>
      <c r="J210" s="1">
        <f t="shared" si="18"/>
        <v>0</v>
      </c>
      <c r="K210" s="1">
        <f t="shared" si="19"/>
        <v>0.5</v>
      </c>
      <c r="L210" s="1">
        <f t="shared" si="20"/>
        <v>0.5</v>
      </c>
    </row>
    <row r="211" spans="1:12">
      <c r="A211" s="1">
        <v>209</v>
      </c>
      <c r="B211" s="1" t="s">
        <v>40</v>
      </c>
      <c r="C211" s="1" t="s">
        <v>40</v>
      </c>
      <c r="E211" s="1">
        <v>209</v>
      </c>
      <c r="F211" s="1">
        <f t="shared" si="16"/>
        <v>2</v>
      </c>
      <c r="G211" s="1">
        <f t="shared" si="16"/>
        <v>0</v>
      </c>
      <c r="H211" s="1">
        <f t="shared" si="16"/>
        <v>0</v>
      </c>
      <c r="I211" s="110">
        <f t="shared" si="17"/>
        <v>2</v>
      </c>
      <c r="J211" s="1">
        <f t="shared" si="18"/>
        <v>0</v>
      </c>
      <c r="K211" s="1">
        <f t="shared" si="19"/>
        <v>0</v>
      </c>
      <c r="L211" s="1">
        <f t="shared" si="20"/>
        <v>0</v>
      </c>
    </row>
    <row r="212" spans="1:12">
      <c r="A212" s="1">
        <v>210</v>
      </c>
      <c r="B212" s="1" t="s">
        <v>34</v>
      </c>
      <c r="C212" s="1" t="s">
        <v>34</v>
      </c>
      <c r="E212" s="1">
        <v>210</v>
      </c>
      <c r="F212" s="1">
        <f t="shared" si="16"/>
        <v>0</v>
      </c>
      <c r="G212" s="1">
        <f t="shared" si="16"/>
        <v>2</v>
      </c>
      <c r="H212" s="1">
        <f t="shared" si="16"/>
        <v>0</v>
      </c>
      <c r="I212" s="110">
        <f t="shared" si="17"/>
        <v>2</v>
      </c>
      <c r="J212" s="1">
        <f t="shared" si="18"/>
        <v>0</v>
      </c>
      <c r="K212" s="1">
        <f t="shared" si="19"/>
        <v>0</v>
      </c>
      <c r="L212" s="1">
        <f t="shared" si="20"/>
        <v>0</v>
      </c>
    </row>
    <row r="213" spans="1:12">
      <c r="A213" s="1">
        <v>211</v>
      </c>
      <c r="B213" s="1" t="s">
        <v>34</v>
      </c>
      <c r="C213" s="1" t="s">
        <v>34</v>
      </c>
      <c r="E213" s="1">
        <v>211</v>
      </c>
      <c r="F213" s="1">
        <f t="shared" si="16"/>
        <v>0</v>
      </c>
      <c r="G213" s="1">
        <f t="shared" si="16"/>
        <v>2</v>
      </c>
      <c r="H213" s="1">
        <f t="shared" si="16"/>
        <v>0</v>
      </c>
      <c r="I213" s="110">
        <f t="shared" si="17"/>
        <v>2</v>
      </c>
      <c r="J213" s="1">
        <f t="shared" si="18"/>
        <v>0</v>
      </c>
      <c r="K213" s="1">
        <f t="shared" si="19"/>
        <v>0</v>
      </c>
      <c r="L213" s="1">
        <f t="shared" si="20"/>
        <v>0</v>
      </c>
    </row>
    <row r="214" spans="1:12">
      <c r="A214" s="1">
        <v>212</v>
      </c>
      <c r="B214" s="1" t="s">
        <v>34</v>
      </c>
      <c r="C214" s="1" t="s">
        <v>34</v>
      </c>
      <c r="E214" s="1">
        <v>212</v>
      </c>
      <c r="F214" s="1">
        <f t="shared" si="16"/>
        <v>0</v>
      </c>
      <c r="G214" s="1">
        <f t="shared" si="16"/>
        <v>2</v>
      </c>
      <c r="H214" s="1">
        <f t="shared" si="16"/>
        <v>0</v>
      </c>
      <c r="I214" s="110">
        <f t="shared" si="17"/>
        <v>2</v>
      </c>
      <c r="J214" s="1">
        <f t="shared" si="18"/>
        <v>0</v>
      </c>
      <c r="K214" s="1">
        <f t="shared" si="19"/>
        <v>0</v>
      </c>
      <c r="L214" s="1">
        <f t="shared" si="20"/>
        <v>0</v>
      </c>
    </row>
    <row r="215" spans="1:12">
      <c r="A215" s="1">
        <v>213</v>
      </c>
      <c r="B215" s="1" t="s">
        <v>40</v>
      </c>
      <c r="C215" s="1" t="s">
        <v>40</v>
      </c>
      <c r="E215" s="1">
        <v>213</v>
      </c>
      <c r="F215" s="1">
        <f t="shared" si="16"/>
        <v>2</v>
      </c>
      <c r="G215" s="1">
        <f t="shared" si="16"/>
        <v>0</v>
      </c>
      <c r="H215" s="1">
        <f t="shared" si="16"/>
        <v>0</v>
      </c>
      <c r="I215" s="110">
        <f t="shared" si="17"/>
        <v>2</v>
      </c>
      <c r="J215" s="1">
        <f t="shared" si="18"/>
        <v>0</v>
      </c>
      <c r="K215" s="1">
        <f t="shared" si="19"/>
        <v>0</v>
      </c>
      <c r="L215" s="1">
        <f t="shared" si="20"/>
        <v>0</v>
      </c>
    </row>
    <row r="216" spans="1:12">
      <c r="A216" s="1">
        <v>214</v>
      </c>
      <c r="B216" s="1" t="s">
        <v>34</v>
      </c>
      <c r="C216" s="1" t="s">
        <v>34</v>
      </c>
      <c r="E216" s="1">
        <v>214</v>
      </c>
      <c r="F216" s="1">
        <f t="shared" si="16"/>
        <v>0</v>
      </c>
      <c r="G216" s="1">
        <f t="shared" si="16"/>
        <v>2</v>
      </c>
      <c r="H216" s="1">
        <f t="shared" si="16"/>
        <v>0</v>
      </c>
      <c r="I216" s="110">
        <f t="shared" si="17"/>
        <v>2</v>
      </c>
      <c r="J216" s="1">
        <f t="shared" si="18"/>
        <v>0</v>
      </c>
      <c r="K216" s="1">
        <f t="shared" si="19"/>
        <v>0</v>
      </c>
      <c r="L216" s="1">
        <f t="shared" si="20"/>
        <v>0</v>
      </c>
    </row>
    <row r="217" spans="1:12">
      <c r="A217" s="1">
        <v>215</v>
      </c>
      <c r="B217" s="1" t="s">
        <v>34</v>
      </c>
      <c r="C217" s="1" t="s">
        <v>34</v>
      </c>
      <c r="E217" s="1">
        <v>215</v>
      </c>
      <c r="F217" s="1">
        <f t="shared" si="16"/>
        <v>0</v>
      </c>
      <c r="G217" s="1">
        <f t="shared" si="16"/>
        <v>2</v>
      </c>
      <c r="H217" s="1">
        <f t="shared" si="16"/>
        <v>0</v>
      </c>
      <c r="I217" s="110">
        <f t="shared" si="17"/>
        <v>2</v>
      </c>
      <c r="J217" s="1">
        <f t="shared" si="18"/>
        <v>0</v>
      </c>
      <c r="K217" s="1">
        <f t="shared" si="19"/>
        <v>0</v>
      </c>
      <c r="L217" s="1">
        <f t="shared" si="20"/>
        <v>0</v>
      </c>
    </row>
    <row r="218" spans="1:12">
      <c r="A218" s="1">
        <v>216</v>
      </c>
      <c r="B218" s="1" t="s">
        <v>34</v>
      </c>
      <c r="C218" s="1" t="s">
        <v>34</v>
      </c>
      <c r="E218" s="1">
        <v>216</v>
      </c>
      <c r="F218" s="1">
        <f t="shared" si="16"/>
        <v>0</v>
      </c>
      <c r="G218" s="1">
        <f t="shared" si="16"/>
        <v>2</v>
      </c>
      <c r="H218" s="1">
        <f t="shared" si="16"/>
        <v>0</v>
      </c>
      <c r="I218" s="110">
        <f t="shared" si="17"/>
        <v>2</v>
      </c>
      <c r="J218" s="1">
        <f t="shared" si="18"/>
        <v>0</v>
      </c>
      <c r="K218" s="1">
        <f t="shared" si="19"/>
        <v>0</v>
      </c>
      <c r="L218" s="1">
        <f t="shared" si="20"/>
        <v>0</v>
      </c>
    </row>
    <row r="219" spans="1:12">
      <c r="A219" s="1">
        <v>217</v>
      </c>
      <c r="B219" s="1" t="s">
        <v>202</v>
      </c>
      <c r="C219" s="1" t="s">
        <v>40</v>
      </c>
      <c r="E219" s="1">
        <v>217</v>
      </c>
      <c r="F219" s="1">
        <f t="shared" si="16"/>
        <v>1</v>
      </c>
      <c r="G219" s="1">
        <f t="shared" si="16"/>
        <v>0</v>
      </c>
      <c r="H219" s="1">
        <f t="shared" si="16"/>
        <v>1</v>
      </c>
      <c r="I219" s="110">
        <f t="shared" si="17"/>
        <v>2</v>
      </c>
      <c r="J219" s="1">
        <f t="shared" si="18"/>
        <v>0.5</v>
      </c>
      <c r="K219" s="1">
        <f t="shared" si="19"/>
        <v>0</v>
      </c>
      <c r="L219" s="1">
        <f t="shared" si="20"/>
        <v>0.5</v>
      </c>
    </row>
    <row r="220" spans="1:12">
      <c r="A220" s="1">
        <v>218</v>
      </c>
      <c r="B220" s="1" t="s">
        <v>34</v>
      </c>
      <c r="C220" s="1" t="s">
        <v>34</v>
      </c>
      <c r="E220" s="1">
        <v>218</v>
      </c>
      <c r="F220" s="1">
        <f t="shared" si="16"/>
        <v>0</v>
      </c>
      <c r="G220" s="1">
        <f t="shared" si="16"/>
        <v>2</v>
      </c>
      <c r="H220" s="1">
        <f t="shared" si="16"/>
        <v>0</v>
      </c>
      <c r="I220" s="110">
        <f t="shared" si="17"/>
        <v>2</v>
      </c>
      <c r="J220" s="1">
        <f t="shared" si="18"/>
        <v>0</v>
      </c>
      <c r="K220" s="1">
        <f t="shared" si="19"/>
        <v>0</v>
      </c>
      <c r="L220" s="1">
        <f t="shared" si="20"/>
        <v>0</v>
      </c>
    </row>
    <row r="221" spans="1:12">
      <c r="A221" s="1">
        <v>219</v>
      </c>
      <c r="B221" s="1" t="s">
        <v>40</v>
      </c>
      <c r="C221" s="1" t="s">
        <v>40</v>
      </c>
      <c r="E221" s="1">
        <v>219</v>
      </c>
      <c r="F221" s="1">
        <f t="shared" si="16"/>
        <v>2</v>
      </c>
      <c r="G221" s="1">
        <f t="shared" si="16"/>
        <v>0</v>
      </c>
      <c r="H221" s="1">
        <f t="shared" si="16"/>
        <v>0</v>
      </c>
      <c r="I221" s="110">
        <f t="shared" si="17"/>
        <v>2</v>
      </c>
      <c r="J221" s="1">
        <f t="shared" si="18"/>
        <v>0</v>
      </c>
      <c r="K221" s="1">
        <f t="shared" si="19"/>
        <v>0</v>
      </c>
      <c r="L221" s="1">
        <f t="shared" si="20"/>
        <v>0</v>
      </c>
    </row>
    <row r="222" spans="1:12">
      <c r="A222" s="1">
        <v>220</v>
      </c>
      <c r="B222" s="1" t="s">
        <v>34</v>
      </c>
      <c r="C222" s="1" t="s">
        <v>34</v>
      </c>
      <c r="E222" s="1">
        <v>220</v>
      </c>
      <c r="F222" s="1">
        <f t="shared" si="16"/>
        <v>0</v>
      </c>
      <c r="G222" s="1">
        <f t="shared" si="16"/>
        <v>2</v>
      </c>
      <c r="H222" s="1">
        <f t="shared" si="16"/>
        <v>0</v>
      </c>
      <c r="I222" s="110">
        <f t="shared" si="17"/>
        <v>2</v>
      </c>
      <c r="J222" s="1">
        <f t="shared" si="18"/>
        <v>0</v>
      </c>
      <c r="K222" s="1">
        <f t="shared" si="19"/>
        <v>0</v>
      </c>
      <c r="L222" s="1">
        <f t="shared" si="20"/>
        <v>0</v>
      </c>
    </row>
    <row r="223" spans="1:12">
      <c r="A223" s="1">
        <v>221</v>
      </c>
      <c r="B223" s="1" t="s">
        <v>202</v>
      </c>
      <c r="C223" s="1" t="s">
        <v>202</v>
      </c>
      <c r="E223" s="1">
        <v>221</v>
      </c>
      <c r="F223" s="1">
        <f t="shared" si="16"/>
        <v>0</v>
      </c>
      <c r="G223" s="1">
        <f t="shared" si="16"/>
        <v>0</v>
      </c>
      <c r="H223" s="1">
        <f t="shared" si="16"/>
        <v>2</v>
      </c>
      <c r="I223" s="110">
        <f t="shared" si="17"/>
        <v>2</v>
      </c>
      <c r="J223" s="1">
        <f t="shared" si="18"/>
        <v>0</v>
      </c>
      <c r="K223" s="1">
        <f t="shared" si="19"/>
        <v>0</v>
      </c>
      <c r="L223" s="1">
        <f t="shared" si="20"/>
        <v>0</v>
      </c>
    </row>
    <row r="224" spans="1:12">
      <c r="A224" s="1">
        <v>222</v>
      </c>
      <c r="B224" s="1" t="s">
        <v>40</v>
      </c>
      <c r="C224" s="1" t="s">
        <v>40</v>
      </c>
      <c r="E224" s="1">
        <v>222</v>
      </c>
      <c r="F224" s="1">
        <f t="shared" si="16"/>
        <v>2</v>
      </c>
      <c r="G224" s="1">
        <f t="shared" si="16"/>
        <v>0</v>
      </c>
      <c r="H224" s="1">
        <f t="shared" si="16"/>
        <v>0</v>
      </c>
      <c r="I224" s="110">
        <f t="shared" si="17"/>
        <v>2</v>
      </c>
      <c r="J224" s="1">
        <f t="shared" si="18"/>
        <v>0</v>
      </c>
      <c r="K224" s="1">
        <f t="shared" si="19"/>
        <v>0</v>
      </c>
      <c r="L224" s="1">
        <f t="shared" si="20"/>
        <v>0</v>
      </c>
    </row>
    <row r="225" spans="1:12">
      <c r="A225" s="1">
        <v>223</v>
      </c>
      <c r="B225" s="1" t="s">
        <v>202</v>
      </c>
      <c r="C225" s="1" t="s">
        <v>202</v>
      </c>
      <c r="E225" s="1">
        <v>223</v>
      </c>
      <c r="F225" s="1">
        <f t="shared" si="16"/>
        <v>0</v>
      </c>
      <c r="G225" s="1">
        <f t="shared" si="16"/>
        <v>0</v>
      </c>
      <c r="H225" s="1">
        <f t="shared" si="16"/>
        <v>2</v>
      </c>
      <c r="I225" s="110">
        <f t="shared" si="17"/>
        <v>2</v>
      </c>
      <c r="J225" s="1">
        <f t="shared" si="18"/>
        <v>0</v>
      </c>
      <c r="K225" s="1">
        <f t="shared" si="19"/>
        <v>0</v>
      </c>
      <c r="L225" s="1">
        <f t="shared" si="20"/>
        <v>0</v>
      </c>
    </row>
    <row r="226" spans="1:12">
      <c r="A226" s="1">
        <v>224</v>
      </c>
      <c r="B226" s="1" t="s">
        <v>34</v>
      </c>
      <c r="C226" s="1" t="s">
        <v>34</v>
      </c>
      <c r="E226" s="1">
        <v>224</v>
      </c>
      <c r="F226" s="1">
        <f t="shared" si="16"/>
        <v>0</v>
      </c>
      <c r="G226" s="1">
        <f t="shared" si="16"/>
        <v>2</v>
      </c>
      <c r="H226" s="1">
        <f t="shared" si="16"/>
        <v>0</v>
      </c>
      <c r="I226" s="110">
        <f t="shared" si="17"/>
        <v>2</v>
      </c>
      <c r="J226" s="1">
        <f t="shared" si="18"/>
        <v>0</v>
      </c>
      <c r="K226" s="1">
        <f t="shared" si="19"/>
        <v>0</v>
      </c>
      <c r="L226" s="1">
        <f t="shared" si="20"/>
        <v>0</v>
      </c>
    </row>
    <row r="227" spans="1:12">
      <c r="A227" s="1">
        <v>225</v>
      </c>
      <c r="B227" s="1" t="s">
        <v>34</v>
      </c>
      <c r="C227" s="1" t="s">
        <v>34</v>
      </c>
      <c r="E227" s="1">
        <v>225</v>
      </c>
      <c r="F227" s="1">
        <f t="shared" si="16"/>
        <v>0</v>
      </c>
      <c r="G227" s="1">
        <f t="shared" si="16"/>
        <v>2</v>
      </c>
      <c r="H227" s="1">
        <f t="shared" si="16"/>
        <v>0</v>
      </c>
      <c r="I227" s="110">
        <f t="shared" si="17"/>
        <v>2</v>
      </c>
      <c r="J227" s="1">
        <f t="shared" si="18"/>
        <v>0</v>
      </c>
      <c r="K227" s="1">
        <f t="shared" si="19"/>
        <v>0</v>
      </c>
      <c r="L227" s="1">
        <f t="shared" si="20"/>
        <v>0</v>
      </c>
    </row>
    <row r="228" spans="1:12">
      <c r="A228" s="1">
        <v>226</v>
      </c>
      <c r="B228" s="1" t="s">
        <v>202</v>
      </c>
      <c r="C228" s="1" t="s">
        <v>40</v>
      </c>
      <c r="E228" s="1">
        <v>226</v>
      </c>
      <c r="F228" s="1">
        <f t="shared" si="16"/>
        <v>1</v>
      </c>
      <c r="G228" s="1">
        <f t="shared" si="16"/>
        <v>0</v>
      </c>
      <c r="H228" s="1">
        <f t="shared" si="16"/>
        <v>1</v>
      </c>
      <c r="I228" s="110">
        <f t="shared" si="17"/>
        <v>2</v>
      </c>
      <c r="J228" s="1">
        <f t="shared" si="18"/>
        <v>0.5</v>
      </c>
      <c r="K228" s="1">
        <f t="shared" si="19"/>
        <v>0</v>
      </c>
      <c r="L228" s="1">
        <f t="shared" si="20"/>
        <v>0.5</v>
      </c>
    </row>
    <row r="229" spans="1:12">
      <c r="A229" s="1">
        <v>227</v>
      </c>
      <c r="B229" s="1" t="s">
        <v>40</v>
      </c>
      <c r="C229" s="1" t="s">
        <v>40</v>
      </c>
      <c r="E229" s="1">
        <v>227</v>
      </c>
      <c r="F229" s="1">
        <f t="shared" si="16"/>
        <v>2</v>
      </c>
      <c r="G229" s="1">
        <f t="shared" si="16"/>
        <v>0</v>
      </c>
      <c r="H229" s="1">
        <f t="shared" si="16"/>
        <v>0</v>
      </c>
      <c r="I229" s="110">
        <f t="shared" si="17"/>
        <v>2</v>
      </c>
      <c r="J229" s="1">
        <f t="shared" si="18"/>
        <v>0</v>
      </c>
      <c r="K229" s="1">
        <f t="shared" si="19"/>
        <v>0</v>
      </c>
      <c r="L229" s="1">
        <f t="shared" si="20"/>
        <v>0</v>
      </c>
    </row>
    <row r="230" spans="1:12">
      <c r="A230" s="1">
        <v>228</v>
      </c>
      <c r="B230" s="1" t="s">
        <v>202</v>
      </c>
      <c r="C230" s="1" t="s">
        <v>202</v>
      </c>
      <c r="E230" s="1">
        <v>228</v>
      </c>
      <c r="F230" s="1">
        <f t="shared" si="16"/>
        <v>0</v>
      </c>
      <c r="G230" s="1">
        <f t="shared" si="16"/>
        <v>0</v>
      </c>
      <c r="H230" s="1">
        <f t="shared" si="16"/>
        <v>2</v>
      </c>
      <c r="I230" s="110">
        <f t="shared" si="17"/>
        <v>2</v>
      </c>
      <c r="J230" s="1">
        <f t="shared" si="18"/>
        <v>0</v>
      </c>
      <c r="K230" s="1">
        <f t="shared" si="19"/>
        <v>0</v>
      </c>
      <c r="L230" s="1">
        <f t="shared" si="20"/>
        <v>0</v>
      </c>
    </row>
    <row r="231" spans="1:12">
      <c r="A231" s="1">
        <v>229</v>
      </c>
      <c r="B231" s="1" t="s">
        <v>34</v>
      </c>
      <c r="C231" s="1" t="s">
        <v>34</v>
      </c>
      <c r="E231" s="1">
        <v>229</v>
      </c>
      <c r="F231" s="1">
        <f t="shared" si="16"/>
        <v>0</v>
      </c>
      <c r="G231" s="1">
        <f t="shared" si="16"/>
        <v>2</v>
      </c>
      <c r="H231" s="1">
        <f t="shared" si="16"/>
        <v>0</v>
      </c>
      <c r="I231" s="110">
        <f t="shared" si="17"/>
        <v>2</v>
      </c>
      <c r="J231" s="1">
        <f t="shared" si="18"/>
        <v>0</v>
      </c>
      <c r="K231" s="1">
        <f t="shared" si="19"/>
        <v>0</v>
      </c>
      <c r="L231" s="1">
        <f t="shared" si="20"/>
        <v>0</v>
      </c>
    </row>
    <row r="232" spans="1:12">
      <c r="A232" s="1">
        <v>230</v>
      </c>
      <c r="B232" s="1" t="s">
        <v>40</v>
      </c>
      <c r="C232" s="1" t="s">
        <v>40</v>
      </c>
      <c r="E232" s="1">
        <v>230</v>
      </c>
      <c r="F232" s="1">
        <f t="shared" si="16"/>
        <v>2</v>
      </c>
      <c r="G232" s="1">
        <f t="shared" si="16"/>
        <v>0</v>
      </c>
      <c r="H232" s="1">
        <f t="shared" si="16"/>
        <v>0</v>
      </c>
      <c r="I232" s="110">
        <f t="shared" si="17"/>
        <v>2</v>
      </c>
      <c r="J232" s="1">
        <f t="shared" si="18"/>
        <v>0</v>
      </c>
      <c r="K232" s="1">
        <f t="shared" si="19"/>
        <v>0</v>
      </c>
      <c r="L232" s="1">
        <f t="shared" si="20"/>
        <v>0</v>
      </c>
    </row>
    <row r="233" spans="1:12">
      <c r="A233" s="1">
        <v>231</v>
      </c>
      <c r="B233" s="1" t="s">
        <v>202</v>
      </c>
      <c r="C233" s="1" t="s">
        <v>202</v>
      </c>
      <c r="E233" s="1">
        <v>231</v>
      </c>
      <c r="F233" s="1">
        <f t="shared" si="16"/>
        <v>0</v>
      </c>
      <c r="G233" s="1">
        <f t="shared" si="16"/>
        <v>0</v>
      </c>
      <c r="H233" s="1">
        <f t="shared" si="16"/>
        <v>2</v>
      </c>
      <c r="I233" s="110">
        <f t="shared" si="17"/>
        <v>2</v>
      </c>
      <c r="J233" s="1">
        <f t="shared" si="18"/>
        <v>0</v>
      </c>
      <c r="K233" s="1">
        <f t="shared" si="19"/>
        <v>0</v>
      </c>
      <c r="L233" s="1">
        <f t="shared" si="20"/>
        <v>0</v>
      </c>
    </row>
    <row r="234" spans="1:12">
      <c r="A234" s="1">
        <v>232</v>
      </c>
      <c r="B234" s="1" t="s">
        <v>34</v>
      </c>
      <c r="C234" s="1" t="s">
        <v>34</v>
      </c>
      <c r="E234" s="1">
        <v>232</v>
      </c>
      <c r="F234" s="1">
        <f t="shared" si="16"/>
        <v>0</v>
      </c>
      <c r="G234" s="1">
        <f t="shared" si="16"/>
        <v>2</v>
      </c>
      <c r="H234" s="1">
        <f t="shared" si="16"/>
        <v>0</v>
      </c>
      <c r="I234" s="110">
        <f t="shared" si="17"/>
        <v>2</v>
      </c>
      <c r="J234" s="1">
        <f t="shared" si="18"/>
        <v>0</v>
      </c>
      <c r="K234" s="1">
        <f t="shared" si="19"/>
        <v>0</v>
      </c>
      <c r="L234" s="1">
        <f t="shared" si="20"/>
        <v>0</v>
      </c>
    </row>
    <row r="235" spans="1:12">
      <c r="A235" s="1">
        <v>233</v>
      </c>
      <c r="B235" s="1" t="s">
        <v>34</v>
      </c>
      <c r="C235" s="1" t="s">
        <v>34</v>
      </c>
      <c r="E235" s="1">
        <v>233</v>
      </c>
      <c r="F235" s="1">
        <f t="shared" si="16"/>
        <v>0</v>
      </c>
      <c r="G235" s="1">
        <f t="shared" si="16"/>
        <v>2</v>
      </c>
      <c r="H235" s="1">
        <f t="shared" si="16"/>
        <v>0</v>
      </c>
      <c r="I235" s="110">
        <f t="shared" si="17"/>
        <v>2</v>
      </c>
      <c r="J235" s="1">
        <f t="shared" si="18"/>
        <v>0</v>
      </c>
      <c r="K235" s="1">
        <f t="shared" si="19"/>
        <v>0</v>
      </c>
      <c r="L235" s="1">
        <f t="shared" si="20"/>
        <v>0</v>
      </c>
    </row>
    <row r="236" spans="1:12">
      <c r="A236" s="1">
        <v>234</v>
      </c>
      <c r="B236" s="1" t="s">
        <v>202</v>
      </c>
      <c r="C236" s="1" t="s">
        <v>34</v>
      </c>
      <c r="E236" s="1">
        <v>234</v>
      </c>
      <c r="F236" s="1">
        <f t="shared" si="16"/>
        <v>0</v>
      </c>
      <c r="G236" s="1">
        <f t="shared" si="16"/>
        <v>1</v>
      </c>
      <c r="H236" s="1">
        <f t="shared" si="16"/>
        <v>1</v>
      </c>
      <c r="I236" s="110">
        <f t="shared" si="17"/>
        <v>2</v>
      </c>
      <c r="J236" s="1">
        <f t="shared" si="18"/>
        <v>0</v>
      </c>
      <c r="K236" s="1">
        <f t="shared" si="19"/>
        <v>0.5</v>
      </c>
      <c r="L236" s="1">
        <f t="shared" si="20"/>
        <v>0.5</v>
      </c>
    </row>
    <row r="237" spans="1:12">
      <c r="A237" s="1">
        <v>235</v>
      </c>
      <c r="B237" s="1" t="s">
        <v>34</v>
      </c>
      <c r="C237" s="1" t="s">
        <v>34</v>
      </c>
      <c r="E237" s="1">
        <v>235</v>
      </c>
      <c r="F237" s="1">
        <f t="shared" si="16"/>
        <v>0</v>
      </c>
      <c r="G237" s="1">
        <f t="shared" si="16"/>
        <v>2</v>
      </c>
      <c r="H237" s="1">
        <f t="shared" si="16"/>
        <v>0</v>
      </c>
      <c r="I237" s="110">
        <f t="shared" si="17"/>
        <v>2</v>
      </c>
      <c r="J237" s="1">
        <f t="shared" si="18"/>
        <v>0</v>
      </c>
      <c r="K237" s="1">
        <f t="shared" si="19"/>
        <v>0</v>
      </c>
      <c r="L237" s="1">
        <f t="shared" si="20"/>
        <v>0</v>
      </c>
    </row>
    <row r="238" spans="1:12">
      <c r="A238" s="1">
        <v>236</v>
      </c>
      <c r="B238" s="1" t="s">
        <v>40</v>
      </c>
      <c r="C238" s="1" t="s">
        <v>40</v>
      </c>
      <c r="E238" s="1">
        <v>236</v>
      </c>
      <c r="F238" s="1">
        <f t="shared" si="16"/>
        <v>2</v>
      </c>
      <c r="G238" s="1">
        <f t="shared" si="16"/>
        <v>0</v>
      </c>
      <c r="H238" s="1">
        <f t="shared" si="16"/>
        <v>0</v>
      </c>
      <c r="I238" s="110">
        <f t="shared" si="17"/>
        <v>2</v>
      </c>
      <c r="J238" s="1">
        <f t="shared" si="18"/>
        <v>0</v>
      </c>
      <c r="K238" s="1">
        <f t="shared" si="19"/>
        <v>0</v>
      </c>
      <c r="L238" s="1">
        <f t="shared" si="20"/>
        <v>0</v>
      </c>
    </row>
    <row r="239" spans="1:12">
      <c r="A239" s="1">
        <v>237</v>
      </c>
      <c r="B239" s="1" t="s">
        <v>202</v>
      </c>
      <c r="C239" s="1" t="s">
        <v>202</v>
      </c>
      <c r="E239" s="1">
        <v>237</v>
      </c>
      <c r="F239" s="1">
        <f t="shared" si="16"/>
        <v>0</v>
      </c>
      <c r="G239" s="1">
        <f t="shared" si="16"/>
        <v>0</v>
      </c>
      <c r="H239" s="1">
        <f t="shared" si="16"/>
        <v>2</v>
      </c>
      <c r="I239" s="110">
        <f t="shared" si="17"/>
        <v>2</v>
      </c>
      <c r="J239" s="1">
        <f t="shared" si="18"/>
        <v>0</v>
      </c>
      <c r="K239" s="1">
        <f t="shared" si="19"/>
        <v>0</v>
      </c>
      <c r="L239" s="1">
        <f t="shared" si="20"/>
        <v>0</v>
      </c>
    </row>
    <row r="240" spans="1:12">
      <c r="A240" s="1">
        <v>238</v>
      </c>
      <c r="B240" s="1" t="s">
        <v>40</v>
      </c>
      <c r="C240" s="1" t="s">
        <v>40</v>
      </c>
      <c r="E240" s="1">
        <v>238</v>
      </c>
      <c r="F240" s="1">
        <f t="shared" si="16"/>
        <v>2</v>
      </c>
      <c r="G240" s="1">
        <f t="shared" si="16"/>
        <v>0</v>
      </c>
      <c r="H240" s="1">
        <f t="shared" si="16"/>
        <v>0</v>
      </c>
      <c r="I240" s="110">
        <f t="shared" si="17"/>
        <v>2</v>
      </c>
      <c r="J240" s="1">
        <f t="shared" si="18"/>
        <v>0</v>
      </c>
      <c r="K240" s="1">
        <f t="shared" si="19"/>
        <v>0</v>
      </c>
      <c r="L240" s="1">
        <f t="shared" si="20"/>
        <v>0</v>
      </c>
    </row>
    <row r="241" spans="1:12">
      <c r="A241" s="1">
        <v>239</v>
      </c>
      <c r="B241" s="1" t="s">
        <v>34</v>
      </c>
      <c r="C241" s="1" t="s">
        <v>34</v>
      </c>
      <c r="E241" s="1">
        <v>239</v>
      </c>
      <c r="F241" s="1">
        <f t="shared" si="16"/>
        <v>0</v>
      </c>
      <c r="G241" s="1">
        <f t="shared" si="16"/>
        <v>2</v>
      </c>
      <c r="H241" s="1">
        <f t="shared" si="16"/>
        <v>0</v>
      </c>
      <c r="I241" s="110">
        <f t="shared" si="17"/>
        <v>2</v>
      </c>
      <c r="J241" s="1">
        <f t="shared" si="18"/>
        <v>0</v>
      </c>
      <c r="K241" s="1">
        <f t="shared" si="19"/>
        <v>0</v>
      </c>
      <c r="L241" s="1">
        <f t="shared" si="20"/>
        <v>0</v>
      </c>
    </row>
    <row r="242" spans="1:12">
      <c r="A242" s="1">
        <v>240</v>
      </c>
      <c r="B242" s="1" t="s">
        <v>34</v>
      </c>
      <c r="C242" s="1" t="s">
        <v>34</v>
      </c>
      <c r="E242" s="1">
        <v>240</v>
      </c>
      <c r="F242" s="1">
        <f t="shared" si="16"/>
        <v>0</v>
      </c>
      <c r="G242" s="1">
        <f t="shared" si="16"/>
        <v>2</v>
      </c>
      <c r="H242" s="1">
        <f t="shared" si="16"/>
        <v>0</v>
      </c>
      <c r="I242" s="110">
        <f t="shared" si="17"/>
        <v>2</v>
      </c>
      <c r="J242" s="1">
        <f t="shared" si="18"/>
        <v>0</v>
      </c>
      <c r="K242" s="1">
        <f t="shared" si="19"/>
        <v>0</v>
      </c>
      <c r="L242" s="1">
        <f t="shared" si="20"/>
        <v>0</v>
      </c>
    </row>
    <row r="243" spans="1:12">
      <c r="A243" s="1">
        <v>241</v>
      </c>
      <c r="B243" s="1" t="s">
        <v>40</v>
      </c>
      <c r="C243" s="1" t="s">
        <v>40</v>
      </c>
      <c r="E243" s="1">
        <v>241</v>
      </c>
      <c r="F243" s="1">
        <f t="shared" si="16"/>
        <v>2</v>
      </c>
      <c r="G243" s="1">
        <f t="shared" si="16"/>
        <v>0</v>
      </c>
      <c r="H243" s="1">
        <f t="shared" si="16"/>
        <v>0</v>
      </c>
      <c r="I243" s="110">
        <f t="shared" si="17"/>
        <v>2</v>
      </c>
      <c r="J243" s="1">
        <f t="shared" si="18"/>
        <v>0</v>
      </c>
      <c r="K243" s="1">
        <f t="shared" si="19"/>
        <v>0</v>
      </c>
      <c r="L243" s="1">
        <f t="shared" si="20"/>
        <v>0</v>
      </c>
    </row>
    <row r="244" spans="1:12">
      <c r="A244" s="1">
        <v>242</v>
      </c>
      <c r="B244" s="1" t="s">
        <v>34</v>
      </c>
      <c r="C244" s="1" t="s">
        <v>34</v>
      </c>
      <c r="E244" s="1">
        <v>242</v>
      </c>
      <c r="F244" s="1">
        <f t="shared" si="16"/>
        <v>0</v>
      </c>
      <c r="G244" s="1">
        <f t="shared" si="16"/>
        <v>2</v>
      </c>
      <c r="H244" s="1">
        <f t="shared" si="16"/>
        <v>0</v>
      </c>
      <c r="I244" s="110">
        <f t="shared" si="17"/>
        <v>2</v>
      </c>
      <c r="J244" s="1">
        <f t="shared" si="18"/>
        <v>0</v>
      </c>
      <c r="K244" s="1">
        <f t="shared" si="19"/>
        <v>0</v>
      </c>
      <c r="L244" s="1">
        <f t="shared" si="20"/>
        <v>0</v>
      </c>
    </row>
    <row r="245" spans="1:12">
      <c r="A245" s="1">
        <v>243</v>
      </c>
      <c r="B245" s="1" t="s">
        <v>40</v>
      </c>
      <c r="C245" s="1" t="s">
        <v>40</v>
      </c>
      <c r="E245" s="1">
        <v>243</v>
      </c>
      <c r="F245" s="1">
        <f t="shared" si="16"/>
        <v>2</v>
      </c>
      <c r="G245" s="1">
        <f t="shared" si="16"/>
        <v>0</v>
      </c>
      <c r="H245" s="1">
        <f t="shared" si="16"/>
        <v>0</v>
      </c>
      <c r="I245" s="110">
        <f t="shared" si="17"/>
        <v>2</v>
      </c>
      <c r="J245" s="1">
        <f t="shared" si="18"/>
        <v>0</v>
      </c>
      <c r="K245" s="1">
        <f t="shared" si="19"/>
        <v>0</v>
      </c>
      <c r="L245" s="1">
        <f t="shared" si="20"/>
        <v>0</v>
      </c>
    </row>
    <row r="246" spans="1:12">
      <c r="A246" s="1">
        <v>244</v>
      </c>
      <c r="B246" s="1" t="s">
        <v>34</v>
      </c>
      <c r="C246" s="1" t="s">
        <v>34</v>
      </c>
      <c r="E246" s="1">
        <v>244</v>
      </c>
      <c r="F246" s="1">
        <f t="shared" si="16"/>
        <v>0</v>
      </c>
      <c r="G246" s="1">
        <f t="shared" si="16"/>
        <v>2</v>
      </c>
      <c r="H246" s="1">
        <f t="shared" si="16"/>
        <v>0</v>
      </c>
      <c r="I246" s="110">
        <f t="shared" si="17"/>
        <v>2</v>
      </c>
      <c r="J246" s="1">
        <f t="shared" si="18"/>
        <v>0</v>
      </c>
      <c r="K246" s="1">
        <f t="shared" si="19"/>
        <v>0</v>
      </c>
      <c r="L246" s="1">
        <f t="shared" si="20"/>
        <v>0</v>
      </c>
    </row>
    <row r="247" spans="1:12">
      <c r="A247" s="1">
        <v>245</v>
      </c>
      <c r="B247" s="1" t="s">
        <v>34</v>
      </c>
      <c r="C247" s="1" t="s">
        <v>34</v>
      </c>
      <c r="E247" s="1">
        <v>245</v>
      </c>
      <c r="F247" s="1">
        <f t="shared" si="16"/>
        <v>0</v>
      </c>
      <c r="G247" s="1">
        <f t="shared" si="16"/>
        <v>2</v>
      </c>
      <c r="H247" s="1">
        <f t="shared" si="16"/>
        <v>0</v>
      </c>
      <c r="I247" s="110">
        <f t="shared" si="17"/>
        <v>2</v>
      </c>
      <c r="J247" s="1">
        <f t="shared" si="18"/>
        <v>0</v>
      </c>
      <c r="K247" s="1">
        <f t="shared" si="19"/>
        <v>0</v>
      </c>
      <c r="L247" s="1">
        <f t="shared" si="20"/>
        <v>0</v>
      </c>
    </row>
    <row r="248" spans="1:12">
      <c r="A248" s="1">
        <v>246</v>
      </c>
      <c r="B248" s="1" t="s">
        <v>34</v>
      </c>
      <c r="C248" s="1" t="s">
        <v>34</v>
      </c>
      <c r="E248" s="1">
        <v>246</v>
      </c>
      <c r="F248" s="1">
        <f t="shared" si="16"/>
        <v>0</v>
      </c>
      <c r="G248" s="1">
        <f t="shared" si="16"/>
        <v>2</v>
      </c>
      <c r="H248" s="1">
        <f t="shared" si="16"/>
        <v>0</v>
      </c>
      <c r="I248" s="110">
        <f t="shared" si="17"/>
        <v>2</v>
      </c>
      <c r="J248" s="1">
        <f t="shared" si="18"/>
        <v>0</v>
      </c>
      <c r="K248" s="1">
        <f t="shared" si="19"/>
        <v>0</v>
      </c>
      <c r="L248" s="1">
        <f t="shared" si="20"/>
        <v>0</v>
      </c>
    </row>
    <row r="249" spans="1:12">
      <c r="A249" s="1">
        <v>247</v>
      </c>
      <c r="B249" s="1" t="s">
        <v>34</v>
      </c>
      <c r="C249" s="1" t="s">
        <v>34</v>
      </c>
      <c r="E249" s="1">
        <v>247</v>
      </c>
      <c r="F249" s="1">
        <f t="shared" si="16"/>
        <v>0</v>
      </c>
      <c r="G249" s="1">
        <f t="shared" si="16"/>
        <v>2</v>
      </c>
      <c r="H249" s="1">
        <f t="shared" si="16"/>
        <v>0</v>
      </c>
      <c r="I249" s="110">
        <f t="shared" si="17"/>
        <v>2</v>
      </c>
      <c r="J249" s="1">
        <f t="shared" si="18"/>
        <v>0</v>
      </c>
      <c r="K249" s="1">
        <f t="shared" si="19"/>
        <v>0</v>
      </c>
      <c r="L249" s="1">
        <f t="shared" si="20"/>
        <v>0</v>
      </c>
    </row>
    <row r="250" spans="1:12">
      <c r="A250" s="1">
        <v>248</v>
      </c>
      <c r="B250" s="1" t="s">
        <v>202</v>
      </c>
      <c r="C250" s="1" t="s">
        <v>202</v>
      </c>
      <c r="E250" s="1">
        <v>248</v>
      </c>
      <c r="F250" s="1">
        <f t="shared" si="16"/>
        <v>0</v>
      </c>
      <c r="G250" s="1">
        <f t="shared" si="16"/>
        <v>0</v>
      </c>
      <c r="H250" s="1">
        <f t="shared" si="16"/>
        <v>2</v>
      </c>
      <c r="I250" s="110">
        <f t="shared" si="17"/>
        <v>2</v>
      </c>
      <c r="J250" s="1">
        <f t="shared" si="18"/>
        <v>0</v>
      </c>
      <c r="K250" s="1">
        <f t="shared" si="19"/>
        <v>0</v>
      </c>
      <c r="L250" s="1">
        <f t="shared" si="20"/>
        <v>0</v>
      </c>
    </row>
    <row r="251" spans="1:12">
      <c r="A251" s="1">
        <v>249</v>
      </c>
      <c r="B251" s="1" t="s">
        <v>34</v>
      </c>
      <c r="C251" s="1" t="s">
        <v>34</v>
      </c>
      <c r="E251" s="1">
        <v>249</v>
      </c>
      <c r="F251" s="1">
        <f t="shared" si="16"/>
        <v>0</v>
      </c>
      <c r="G251" s="1">
        <f t="shared" si="16"/>
        <v>2</v>
      </c>
      <c r="H251" s="1">
        <f t="shared" si="16"/>
        <v>0</v>
      </c>
      <c r="I251" s="110">
        <f t="shared" si="17"/>
        <v>2</v>
      </c>
      <c r="J251" s="1">
        <f t="shared" si="18"/>
        <v>0</v>
      </c>
      <c r="K251" s="1">
        <f t="shared" si="19"/>
        <v>0</v>
      </c>
      <c r="L251" s="1">
        <f t="shared" si="20"/>
        <v>0</v>
      </c>
    </row>
    <row r="252" spans="1:12">
      <c r="A252" s="1">
        <v>250</v>
      </c>
      <c r="B252" s="1" t="s">
        <v>40</v>
      </c>
      <c r="C252" s="1" t="s">
        <v>202</v>
      </c>
      <c r="E252" s="1">
        <v>250</v>
      </c>
      <c r="F252" s="1">
        <f t="shared" si="16"/>
        <v>1</v>
      </c>
      <c r="G252" s="1">
        <f t="shared" si="16"/>
        <v>0</v>
      </c>
      <c r="H252" s="1">
        <f t="shared" si="16"/>
        <v>1</v>
      </c>
      <c r="I252" s="110">
        <f t="shared" si="17"/>
        <v>2</v>
      </c>
      <c r="J252" s="1">
        <f t="shared" si="18"/>
        <v>0.5</v>
      </c>
      <c r="K252" s="1">
        <f t="shared" si="19"/>
        <v>0</v>
      </c>
      <c r="L252" s="1">
        <f t="shared" si="20"/>
        <v>0.5</v>
      </c>
    </row>
    <row r="253" spans="1:12">
      <c r="A253" s="1">
        <v>251</v>
      </c>
      <c r="B253" s="1" t="s">
        <v>34</v>
      </c>
      <c r="C253" s="1" t="s">
        <v>34</v>
      </c>
      <c r="E253" s="1">
        <v>251</v>
      </c>
      <c r="F253" s="1">
        <f t="shared" si="16"/>
        <v>0</v>
      </c>
      <c r="G253" s="1">
        <f t="shared" si="16"/>
        <v>2</v>
      </c>
      <c r="H253" s="1">
        <f t="shared" si="16"/>
        <v>0</v>
      </c>
      <c r="I253" s="110">
        <f t="shared" si="17"/>
        <v>2</v>
      </c>
      <c r="J253" s="1">
        <f t="shared" si="18"/>
        <v>0</v>
      </c>
      <c r="K253" s="1">
        <f t="shared" si="19"/>
        <v>0</v>
      </c>
      <c r="L253" s="1">
        <f t="shared" si="20"/>
        <v>0</v>
      </c>
    </row>
    <row r="254" spans="1:12">
      <c r="A254" s="1">
        <v>252</v>
      </c>
      <c r="B254" s="1" t="s">
        <v>34</v>
      </c>
      <c r="C254" s="1" t="s">
        <v>34</v>
      </c>
      <c r="E254" s="1">
        <v>252</v>
      </c>
      <c r="F254" s="1">
        <f t="shared" si="16"/>
        <v>0</v>
      </c>
      <c r="G254" s="1">
        <f t="shared" si="16"/>
        <v>2</v>
      </c>
      <c r="H254" s="1">
        <f t="shared" si="16"/>
        <v>0</v>
      </c>
      <c r="I254" s="110">
        <f t="shared" si="17"/>
        <v>2</v>
      </c>
      <c r="J254" s="1">
        <f t="shared" si="18"/>
        <v>0</v>
      </c>
      <c r="K254" s="1">
        <f t="shared" si="19"/>
        <v>0</v>
      </c>
      <c r="L254" s="1">
        <f t="shared" si="20"/>
        <v>0</v>
      </c>
    </row>
    <row r="255" spans="1:12">
      <c r="A255" s="1">
        <v>253</v>
      </c>
      <c r="B255" s="1" t="s">
        <v>40</v>
      </c>
      <c r="C255" s="1" t="s">
        <v>40</v>
      </c>
      <c r="E255" s="1">
        <v>253</v>
      </c>
      <c r="F255" s="1">
        <f t="shared" si="16"/>
        <v>2</v>
      </c>
      <c r="G255" s="1">
        <f t="shared" si="16"/>
        <v>0</v>
      </c>
      <c r="H255" s="1">
        <f t="shared" si="16"/>
        <v>0</v>
      </c>
      <c r="I255" s="110">
        <f t="shared" si="17"/>
        <v>2</v>
      </c>
      <c r="J255" s="1">
        <f t="shared" si="18"/>
        <v>0</v>
      </c>
      <c r="K255" s="1">
        <f t="shared" si="19"/>
        <v>0</v>
      </c>
      <c r="L255" s="1">
        <f t="shared" si="20"/>
        <v>0</v>
      </c>
    </row>
    <row r="256" spans="1:12">
      <c r="A256" s="1">
        <v>254</v>
      </c>
      <c r="B256" s="1" t="s">
        <v>34</v>
      </c>
      <c r="C256" s="1" t="s">
        <v>34</v>
      </c>
      <c r="E256" s="1">
        <v>254</v>
      </c>
      <c r="F256" s="1">
        <f t="shared" si="16"/>
        <v>0</v>
      </c>
      <c r="G256" s="1">
        <f t="shared" si="16"/>
        <v>2</v>
      </c>
      <c r="H256" s="1">
        <f t="shared" si="16"/>
        <v>0</v>
      </c>
      <c r="I256" s="110">
        <f t="shared" si="17"/>
        <v>2</v>
      </c>
      <c r="J256" s="1">
        <f t="shared" si="18"/>
        <v>0</v>
      </c>
      <c r="K256" s="1">
        <f t="shared" si="19"/>
        <v>0</v>
      </c>
      <c r="L256" s="1">
        <f t="shared" si="20"/>
        <v>0</v>
      </c>
    </row>
    <row r="257" spans="1:12">
      <c r="A257" s="1">
        <v>255</v>
      </c>
      <c r="B257" s="1" t="s">
        <v>34</v>
      </c>
      <c r="C257" s="1" t="s">
        <v>34</v>
      </c>
      <c r="E257" s="1">
        <v>255</v>
      </c>
      <c r="F257" s="1">
        <f t="shared" si="16"/>
        <v>0</v>
      </c>
      <c r="G257" s="1">
        <f t="shared" si="16"/>
        <v>2</v>
      </c>
      <c r="H257" s="1">
        <f t="shared" si="16"/>
        <v>0</v>
      </c>
      <c r="I257" s="110">
        <f t="shared" si="17"/>
        <v>2</v>
      </c>
      <c r="J257" s="1">
        <f t="shared" si="18"/>
        <v>0</v>
      </c>
      <c r="K257" s="1">
        <f t="shared" si="19"/>
        <v>0</v>
      </c>
      <c r="L257" s="1">
        <f t="shared" si="20"/>
        <v>0</v>
      </c>
    </row>
    <row r="258" spans="1:12">
      <c r="A258" s="1">
        <v>256</v>
      </c>
      <c r="B258" s="1" t="s">
        <v>202</v>
      </c>
      <c r="C258" s="1" t="s">
        <v>202</v>
      </c>
      <c r="E258" s="1">
        <v>256</v>
      </c>
      <c r="F258" s="1">
        <f t="shared" si="16"/>
        <v>0</v>
      </c>
      <c r="G258" s="1">
        <f t="shared" si="16"/>
        <v>0</v>
      </c>
      <c r="H258" s="1">
        <f t="shared" si="16"/>
        <v>2</v>
      </c>
      <c r="I258" s="110">
        <f t="shared" si="17"/>
        <v>2</v>
      </c>
      <c r="J258" s="1">
        <f t="shared" si="18"/>
        <v>0</v>
      </c>
      <c r="K258" s="1">
        <f t="shared" si="19"/>
        <v>0</v>
      </c>
      <c r="L258" s="1">
        <f t="shared" si="20"/>
        <v>0</v>
      </c>
    </row>
    <row r="259" spans="1:12">
      <c r="A259" s="1">
        <v>257</v>
      </c>
      <c r="B259" s="1" t="s">
        <v>34</v>
      </c>
      <c r="C259" s="1" t="s">
        <v>34</v>
      </c>
      <c r="E259" s="1">
        <v>257</v>
      </c>
      <c r="F259" s="1">
        <f t="shared" si="16"/>
        <v>0</v>
      </c>
      <c r="G259" s="1">
        <f t="shared" si="16"/>
        <v>2</v>
      </c>
      <c r="H259" s="1">
        <f t="shared" si="16"/>
        <v>0</v>
      </c>
      <c r="I259" s="110">
        <f t="shared" si="17"/>
        <v>2</v>
      </c>
      <c r="J259" s="1">
        <f t="shared" si="18"/>
        <v>0</v>
      </c>
      <c r="K259" s="1">
        <f t="shared" si="19"/>
        <v>0</v>
      </c>
      <c r="L259" s="1">
        <f t="shared" si="20"/>
        <v>0</v>
      </c>
    </row>
    <row r="260" spans="1:12">
      <c r="A260" s="1">
        <v>258</v>
      </c>
      <c r="B260" s="1" t="s">
        <v>40</v>
      </c>
      <c r="C260" s="1" t="s">
        <v>40</v>
      </c>
      <c r="E260" s="1">
        <v>258</v>
      </c>
      <c r="F260" s="1">
        <f t="shared" ref="F260:H323" si="21">COUNTIF($B260:$C260,F$2)</f>
        <v>2</v>
      </c>
      <c r="G260" s="1">
        <f t="shared" si="21"/>
        <v>0</v>
      </c>
      <c r="H260" s="1">
        <f t="shared" si="21"/>
        <v>0</v>
      </c>
      <c r="I260" s="110">
        <f t="shared" ref="I260:I323" si="22">SUM(F260:H260)</f>
        <v>2</v>
      </c>
      <c r="J260" s="1">
        <f t="shared" ref="J260:J323" si="23">F260*($I260-F260)/$I260</f>
        <v>0</v>
      </c>
      <c r="K260" s="1">
        <f t="shared" ref="K260:K323" si="24">G260*($I260-G260)/$I260</f>
        <v>0</v>
      </c>
      <c r="L260" s="1">
        <f t="shared" ref="L260:L323" si="25">H260*($I260-H260)/$I260</f>
        <v>0</v>
      </c>
    </row>
    <row r="261" spans="1:12">
      <c r="A261" s="1">
        <v>259</v>
      </c>
      <c r="B261" s="1" t="s">
        <v>34</v>
      </c>
      <c r="C261" s="1" t="s">
        <v>34</v>
      </c>
      <c r="E261" s="1">
        <v>259</v>
      </c>
      <c r="F261" s="1">
        <f t="shared" si="21"/>
        <v>0</v>
      </c>
      <c r="G261" s="1">
        <f t="shared" si="21"/>
        <v>2</v>
      </c>
      <c r="H261" s="1">
        <f t="shared" si="21"/>
        <v>0</v>
      </c>
      <c r="I261" s="110">
        <f t="shared" si="22"/>
        <v>2</v>
      </c>
      <c r="J261" s="1">
        <f t="shared" si="23"/>
        <v>0</v>
      </c>
      <c r="K261" s="1">
        <f t="shared" si="24"/>
        <v>0</v>
      </c>
      <c r="L261" s="1">
        <f t="shared" si="25"/>
        <v>0</v>
      </c>
    </row>
    <row r="262" spans="1:12">
      <c r="A262" s="1">
        <v>260</v>
      </c>
      <c r="B262" s="1" t="s">
        <v>34</v>
      </c>
      <c r="C262" s="1" t="s">
        <v>34</v>
      </c>
      <c r="E262" s="1">
        <v>260</v>
      </c>
      <c r="F262" s="1">
        <f t="shared" si="21"/>
        <v>0</v>
      </c>
      <c r="G262" s="1">
        <f t="shared" si="21"/>
        <v>2</v>
      </c>
      <c r="H262" s="1">
        <f t="shared" si="21"/>
        <v>0</v>
      </c>
      <c r="I262" s="110">
        <f t="shared" si="22"/>
        <v>2</v>
      </c>
      <c r="J262" s="1">
        <f t="shared" si="23"/>
        <v>0</v>
      </c>
      <c r="K262" s="1">
        <f t="shared" si="24"/>
        <v>0</v>
      </c>
      <c r="L262" s="1">
        <f t="shared" si="25"/>
        <v>0</v>
      </c>
    </row>
    <row r="263" spans="1:12">
      <c r="A263" s="1">
        <v>261</v>
      </c>
      <c r="B263" s="1" t="s">
        <v>202</v>
      </c>
      <c r="C263" s="1" t="s">
        <v>202</v>
      </c>
      <c r="E263" s="1">
        <v>261</v>
      </c>
      <c r="F263" s="1">
        <f t="shared" si="21"/>
        <v>0</v>
      </c>
      <c r="G263" s="1">
        <f t="shared" si="21"/>
        <v>0</v>
      </c>
      <c r="H263" s="1">
        <f t="shared" si="21"/>
        <v>2</v>
      </c>
      <c r="I263" s="110">
        <f t="shared" si="22"/>
        <v>2</v>
      </c>
      <c r="J263" s="1">
        <f t="shared" si="23"/>
        <v>0</v>
      </c>
      <c r="K263" s="1">
        <f t="shared" si="24"/>
        <v>0</v>
      </c>
      <c r="L263" s="1">
        <f t="shared" si="25"/>
        <v>0</v>
      </c>
    </row>
    <row r="264" spans="1:12">
      <c r="A264" s="1">
        <v>262</v>
      </c>
      <c r="B264" s="1" t="s">
        <v>40</v>
      </c>
      <c r="C264" s="1" t="s">
        <v>40</v>
      </c>
      <c r="E264" s="1">
        <v>262</v>
      </c>
      <c r="F264" s="1">
        <f t="shared" si="21"/>
        <v>2</v>
      </c>
      <c r="G264" s="1">
        <f t="shared" si="21"/>
        <v>0</v>
      </c>
      <c r="H264" s="1">
        <f t="shared" si="21"/>
        <v>0</v>
      </c>
      <c r="I264" s="110">
        <f t="shared" si="22"/>
        <v>2</v>
      </c>
      <c r="J264" s="1">
        <f t="shared" si="23"/>
        <v>0</v>
      </c>
      <c r="K264" s="1">
        <f t="shared" si="24"/>
        <v>0</v>
      </c>
      <c r="L264" s="1">
        <f t="shared" si="25"/>
        <v>0</v>
      </c>
    </row>
    <row r="265" spans="1:12">
      <c r="A265" s="1">
        <v>263</v>
      </c>
      <c r="B265" s="1" t="s">
        <v>202</v>
      </c>
      <c r="C265" s="1" t="s">
        <v>202</v>
      </c>
      <c r="E265" s="1">
        <v>263</v>
      </c>
      <c r="F265" s="1">
        <f t="shared" si="21"/>
        <v>0</v>
      </c>
      <c r="G265" s="1">
        <f t="shared" si="21"/>
        <v>0</v>
      </c>
      <c r="H265" s="1">
        <f t="shared" si="21"/>
        <v>2</v>
      </c>
      <c r="I265" s="110">
        <f t="shared" si="22"/>
        <v>2</v>
      </c>
      <c r="J265" s="1">
        <f t="shared" si="23"/>
        <v>0</v>
      </c>
      <c r="K265" s="1">
        <f t="shared" si="24"/>
        <v>0</v>
      </c>
      <c r="L265" s="1">
        <f t="shared" si="25"/>
        <v>0</v>
      </c>
    </row>
    <row r="266" spans="1:12">
      <c r="A266" s="1">
        <v>264</v>
      </c>
      <c r="B266" s="1" t="s">
        <v>34</v>
      </c>
      <c r="C266" s="1" t="s">
        <v>34</v>
      </c>
      <c r="E266" s="1">
        <v>264</v>
      </c>
      <c r="F266" s="1">
        <f t="shared" si="21"/>
        <v>0</v>
      </c>
      <c r="G266" s="1">
        <f t="shared" si="21"/>
        <v>2</v>
      </c>
      <c r="H266" s="1">
        <f t="shared" si="21"/>
        <v>0</v>
      </c>
      <c r="I266" s="110">
        <f t="shared" si="22"/>
        <v>2</v>
      </c>
      <c r="J266" s="1">
        <f t="shared" si="23"/>
        <v>0</v>
      </c>
      <c r="K266" s="1">
        <f t="shared" si="24"/>
        <v>0</v>
      </c>
      <c r="L266" s="1">
        <f t="shared" si="25"/>
        <v>0</v>
      </c>
    </row>
    <row r="267" spans="1:12">
      <c r="A267" s="1">
        <v>265</v>
      </c>
      <c r="B267" s="1" t="s">
        <v>34</v>
      </c>
      <c r="C267" s="1" t="s">
        <v>34</v>
      </c>
      <c r="E267" s="1">
        <v>265</v>
      </c>
      <c r="F267" s="1">
        <f t="shared" si="21"/>
        <v>0</v>
      </c>
      <c r="G267" s="1">
        <f t="shared" si="21"/>
        <v>2</v>
      </c>
      <c r="H267" s="1">
        <f t="shared" si="21"/>
        <v>0</v>
      </c>
      <c r="I267" s="110">
        <f t="shared" si="22"/>
        <v>2</v>
      </c>
      <c r="J267" s="1">
        <f t="shared" si="23"/>
        <v>0</v>
      </c>
      <c r="K267" s="1">
        <f t="shared" si="24"/>
        <v>0</v>
      </c>
      <c r="L267" s="1">
        <f t="shared" si="25"/>
        <v>0</v>
      </c>
    </row>
    <row r="268" spans="1:12">
      <c r="A268" s="1">
        <v>266</v>
      </c>
      <c r="B268" s="1" t="s">
        <v>202</v>
      </c>
      <c r="C268" s="1" t="s">
        <v>202</v>
      </c>
      <c r="E268" s="1">
        <v>266</v>
      </c>
      <c r="F268" s="1">
        <f t="shared" si="21"/>
        <v>0</v>
      </c>
      <c r="G268" s="1">
        <f t="shared" si="21"/>
        <v>0</v>
      </c>
      <c r="H268" s="1">
        <f t="shared" si="21"/>
        <v>2</v>
      </c>
      <c r="I268" s="110">
        <f t="shared" si="22"/>
        <v>2</v>
      </c>
      <c r="J268" s="1">
        <f t="shared" si="23"/>
        <v>0</v>
      </c>
      <c r="K268" s="1">
        <f t="shared" si="24"/>
        <v>0</v>
      </c>
      <c r="L268" s="1">
        <f t="shared" si="25"/>
        <v>0</v>
      </c>
    </row>
    <row r="269" spans="1:12">
      <c r="A269" s="1">
        <v>267</v>
      </c>
      <c r="B269" s="1" t="s">
        <v>34</v>
      </c>
      <c r="C269" s="1" t="s">
        <v>34</v>
      </c>
      <c r="E269" s="1">
        <v>267</v>
      </c>
      <c r="F269" s="1">
        <f t="shared" si="21"/>
        <v>0</v>
      </c>
      <c r="G269" s="1">
        <f t="shared" si="21"/>
        <v>2</v>
      </c>
      <c r="H269" s="1">
        <f t="shared" si="21"/>
        <v>0</v>
      </c>
      <c r="I269" s="110">
        <f t="shared" si="22"/>
        <v>2</v>
      </c>
      <c r="J269" s="1">
        <f t="shared" si="23"/>
        <v>0</v>
      </c>
      <c r="K269" s="1">
        <f t="shared" si="24"/>
        <v>0</v>
      </c>
      <c r="L269" s="1">
        <f t="shared" si="25"/>
        <v>0</v>
      </c>
    </row>
    <row r="270" spans="1:12">
      <c r="A270" s="1">
        <v>268</v>
      </c>
      <c r="B270" s="1" t="s">
        <v>202</v>
      </c>
      <c r="C270" s="1" t="s">
        <v>202</v>
      </c>
      <c r="E270" s="1">
        <v>268</v>
      </c>
      <c r="F270" s="1">
        <f t="shared" si="21"/>
        <v>0</v>
      </c>
      <c r="G270" s="1">
        <f t="shared" si="21"/>
        <v>0</v>
      </c>
      <c r="H270" s="1">
        <f t="shared" si="21"/>
        <v>2</v>
      </c>
      <c r="I270" s="110">
        <f t="shared" si="22"/>
        <v>2</v>
      </c>
      <c r="J270" s="1">
        <f t="shared" si="23"/>
        <v>0</v>
      </c>
      <c r="K270" s="1">
        <f t="shared" si="24"/>
        <v>0</v>
      </c>
      <c r="L270" s="1">
        <f t="shared" si="25"/>
        <v>0</v>
      </c>
    </row>
    <row r="271" spans="1:12">
      <c r="A271" s="1">
        <v>269</v>
      </c>
      <c r="B271" s="1" t="s">
        <v>202</v>
      </c>
      <c r="C271" s="1" t="s">
        <v>202</v>
      </c>
      <c r="E271" s="1">
        <v>269</v>
      </c>
      <c r="F271" s="1">
        <f t="shared" si="21"/>
        <v>0</v>
      </c>
      <c r="G271" s="1">
        <f t="shared" si="21"/>
        <v>0</v>
      </c>
      <c r="H271" s="1">
        <f t="shared" si="21"/>
        <v>2</v>
      </c>
      <c r="I271" s="110">
        <f t="shared" si="22"/>
        <v>2</v>
      </c>
      <c r="J271" s="1">
        <f t="shared" si="23"/>
        <v>0</v>
      </c>
      <c r="K271" s="1">
        <f t="shared" si="24"/>
        <v>0</v>
      </c>
      <c r="L271" s="1">
        <f t="shared" si="25"/>
        <v>0</v>
      </c>
    </row>
    <row r="272" spans="1:12">
      <c r="A272" s="1">
        <v>270</v>
      </c>
      <c r="B272" s="1" t="s">
        <v>34</v>
      </c>
      <c r="C272" s="1" t="s">
        <v>34</v>
      </c>
      <c r="E272" s="1">
        <v>270</v>
      </c>
      <c r="F272" s="1">
        <f t="shared" si="21"/>
        <v>0</v>
      </c>
      <c r="G272" s="1">
        <f t="shared" si="21"/>
        <v>2</v>
      </c>
      <c r="H272" s="1">
        <f t="shared" si="21"/>
        <v>0</v>
      </c>
      <c r="I272" s="110">
        <f t="shared" si="22"/>
        <v>2</v>
      </c>
      <c r="J272" s="1">
        <f t="shared" si="23"/>
        <v>0</v>
      </c>
      <c r="K272" s="1">
        <f t="shared" si="24"/>
        <v>0</v>
      </c>
      <c r="L272" s="1">
        <f t="shared" si="25"/>
        <v>0</v>
      </c>
    </row>
    <row r="273" spans="1:12">
      <c r="A273" s="1">
        <v>271</v>
      </c>
      <c r="B273" s="1" t="s">
        <v>34</v>
      </c>
      <c r="C273" s="1" t="s">
        <v>34</v>
      </c>
      <c r="E273" s="1">
        <v>271</v>
      </c>
      <c r="F273" s="1">
        <f t="shared" si="21"/>
        <v>0</v>
      </c>
      <c r="G273" s="1">
        <f t="shared" si="21"/>
        <v>2</v>
      </c>
      <c r="H273" s="1">
        <f t="shared" si="21"/>
        <v>0</v>
      </c>
      <c r="I273" s="110">
        <f t="shared" si="22"/>
        <v>2</v>
      </c>
      <c r="J273" s="1">
        <f t="shared" si="23"/>
        <v>0</v>
      </c>
      <c r="K273" s="1">
        <f t="shared" si="24"/>
        <v>0</v>
      </c>
      <c r="L273" s="1">
        <f t="shared" si="25"/>
        <v>0</v>
      </c>
    </row>
    <row r="274" spans="1:12">
      <c r="A274" s="1">
        <v>272</v>
      </c>
      <c r="B274" s="1" t="s">
        <v>34</v>
      </c>
      <c r="C274" s="1" t="s">
        <v>34</v>
      </c>
      <c r="E274" s="1">
        <v>272</v>
      </c>
      <c r="F274" s="1">
        <f t="shared" si="21"/>
        <v>0</v>
      </c>
      <c r="G274" s="1">
        <f t="shared" si="21"/>
        <v>2</v>
      </c>
      <c r="H274" s="1">
        <f t="shared" si="21"/>
        <v>0</v>
      </c>
      <c r="I274" s="110">
        <f t="shared" si="22"/>
        <v>2</v>
      </c>
      <c r="J274" s="1">
        <f t="shared" si="23"/>
        <v>0</v>
      </c>
      <c r="K274" s="1">
        <f t="shared" si="24"/>
        <v>0</v>
      </c>
      <c r="L274" s="1">
        <f t="shared" si="25"/>
        <v>0</v>
      </c>
    </row>
    <row r="275" spans="1:12">
      <c r="A275" s="1">
        <v>273</v>
      </c>
      <c r="B275" s="1" t="s">
        <v>40</v>
      </c>
      <c r="C275" s="1" t="s">
        <v>40</v>
      </c>
      <c r="E275" s="1">
        <v>273</v>
      </c>
      <c r="F275" s="1">
        <f t="shared" si="21"/>
        <v>2</v>
      </c>
      <c r="G275" s="1">
        <f t="shared" si="21"/>
        <v>0</v>
      </c>
      <c r="H275" s="1">
        <f t="shared" si="21"/>
        <v>0</v>
      </c>
      <c r="I275" s="110">
        <f t="shared" si="22"/>
        <v>2</v>
      </c>
      <c r="J275" s="1">
        <f t="shared" si="23"/>
        <v>0</v>
      </c>
      <c r="K275" s="1">
        <f t="shared" si="24"/>
        <v>0</v>
      </c>
      <c r="L275" s="1">
        <f t="shared" si="25"/>
        <v>0</v>
      </c>
    </row>
    <row r="276" spans="1:12">
      <c r="A276" s="1">
        <v>274</v>
      </c>
      <c r="B276" s="1" t="s">
        <v>202</v>
      </c>
      <c r="C276" s="1" t="s">
        <v>202</v>
      </c>
      <c r="E276" s="1">
        <v>274</v>
      </c>
      <c r="F276" s="1">
        <f t="shared" si="21"/>
        <v>0</v>
      </c>
      <c r="G276" s="1">
        <f t="shared" si="21"/>
        <v>0</v>
      </c>
      <c r="H276" s="1">
        <f t="shared" si="21"/>
        <v>2</v>
      </c>
      <c r="I276" s="110">
        <f t="shared" si="22"/>
        <v>2</v>
      </c>
      <c r="J276" s="1">
        <f t="shared" si="23"/>
        <v>0</v>
      </c>
      <c r="K276" s="1">
        <f t="shared" si="24"/>
        <v>0</v>
      </c>
      <c r="L276" s="1">
        <f t="shared" si="25"/>
        <v>0</v>
      </c>
    </row>
    <row r="277" spans="1:12">
      <c r="A277" s="1">
        <v>275</v>
      </c>
      <c r="B277" s="1" t="s">
        <v>40</v>
      </c>
      <c r="C277" s="1" t="s">
        <v>40</v>
      </c>
      <c r="E277" s="1">
        <v>275</v>
      </c>
      <c r="F277" s="1">
        <f t="shared" si="21"/>
        <v>2</v>
      </c>
      <c r="G277" s="1">
        <f t="shared" si="21"/>
        <v>0</v>
      </c>
      <c r="H277" s="1">
        <f t="shared" si="21"/>
        <v>0</v>
      </c>
      <c r="I277" s="110">
        <f t="shared" si="22"/>
        <v>2</v>
      </c>
      <c r="J277" s="1">
        <f t="shared" si="23"/>
        <v>0</v>
      </c>
      <c r="K277" s="1">
        <f t="shared" si="24"/>
        <v>0</v>
      </c>
      <c r="L277" s="1">
        <f t="shared" si="25"/>
        <v>0</v>
      </c>
    </row>
    <row r="278" spans="1:12">
      <c r="A278" s="1">
        <v>276</v>
      </c>
      <c r="B278" s="1" t="s">
        <v>34</v>
      </c>
      <c r="C278" s="1" t="s">
        <v>34</v>
      </c>
      <c r="E278" s="1">
        <v>276</v>
      </c>
      <c r="F278" s="1">
        <f t="shared" si="21"/>
        <v>0</v>
      </c>
      <c r="G278" s="1">
        <f t="shared" si="21"/>
        <v>2</v>
      </c>
      <c r="H278" s="1">
        <f t="shared" si="21"/>
        <v>0</v>
      </c>
      <c r="I278" s="110">
        <f t="shared" si="22"/>
        <v>2</v>
      </c>
      <c r="J278" s="1">
        <f t="shared" si="23"/>
        <v>0</v>
      </c>
      <c r="K278" s="1">
        <f t="shared" si="24"/>
        <v>0</v>
      </c>
      <c r="L278" s="1">
        <f t="shared" si="25"/>
        <v>0</v>
      </c>
    </row>
    <row r="279" spans="1:12">
      <c r="A279" s="1">
        <v>277</v>
      </c>
      <c r="B279" s="1" t="s">
        <v>34</v>
      </c>
      <c r="C279" s="1" t="s">
        <v>34</v>
      </c>
      <c r="E279" s="1">
        <v>277</v>
      </c>
      <c r="F279" s="1">
        <f t="shared" si="21"/>
        <v>0</v>
      </c>
      <c r="G279" s="1">
        <f t="shared" si="21"/>
        <v>2</v>
      </c>
      <c r="H279" s="1">
        <f t="shared" si="21"/>
        <v>0</v>
      </c>
      <c r="I279" s="110">
        <f t="shared" si="22"/>
        <v>2</v>
      </c>
      <c r="J279" s="1">
        <f t="shared" si="23"/>
        <v>0</v>
      </c>
      <c r="K279" s="1">
        <f t="shared" si="24"/>
        <v>0</v>
      </c>
      <c r="L279" s="1">
        <f t="shared" si="25"/>
        <v>0</v>
      </c>
    </row>
    <row r="280" spans="1:12">
      <c r="A280" s="1">
        <v>278</v>
      </c>
      <c r="B280" s="1" t="s">
        <v>34</v>
      </c>
      <c r="C280" s="1" t="s">
        <v>34</v>
      </c>
      <c r="E280" s="1">
        <v>278</v>
      </c>
      <c r="F280" s="1">
        <f t="shared" si="21"/>
        <v>0</v>
      </c>
      <c r="G280" s="1">
        <f t="shared" si="21"/>
        <v>2</v>
      </c>
      <c r="H280" s="1">
        <f t="shared" si="21"/>
        <v>0</v>
      </c>
      <c r="I280" s="110">
        <f t="shared" si="22"/>
        <v>2</v>
      </c>
      <c r="J280" s="1">
        <f t="shared" si="23"/>
        <v>0</v>
      </c>
      <c r="K280" s="1">
        <f t="shared" si="24"/>
        <v>0</v>
      </c>
      <c r="L280" s="1">
        <f t="shared" si="25"/>
        <v>0</v>
      </c>
    </row>
    <row r="281" spans="1:12">
      <c r="A281" s="1">
        <v>279</v>
      </c>
      <c r="B281" s="1" t="s">
        <v>34</v>
      </c>
      <c r="C281" s="1" t="s">
        <v>34</v>
      </c>
      <c r="E281" s="1">
        <v>279</v>
      </c>
      <c r="F281" s="1">
        <f t="shared" si="21"/>
        <v>0</v>
      </c>
      <c r="G281" s="1">
        <f t="shared" si="21"/>
        <v>2</v>
      </c>
      <c r="H281" s="1">
        <f t="shared" si="21"/>
        <v>0</v>
      </c>
      <c r="I281" s="110">
        <f t="shared" si="22"/>
        <v>2</v>
      </c>
      <c r="J281" s="1">
        <f t="shared" si="23"/>
        <v>0</v>
      </c>
      <c r="K281" s="1">
        <f t="shared" si="24"/>
        <v>0</v>
      </c>
      <c r="L281" s="1">
        <f t="shared" si="25"/>
        <v>0</v>
      </c>
    </row>
    <row r="282" spans="1:12">
      <c r="A282" s="1">
        <v>280</v>
      </c>
      <c r="B282" s="1" t="s">
        <v>34</v>
      </c>
      <c r="C282" s="1" t="s">
        <v>34</v>
      </c>
      <c r="E282" s="1">
        <v>280</v>
      </c>
      <c r="F282" s="1">
        <f t="shared" si="21"/>
        <v>0</v>
      </c>
      <c r="G282" s="1">
        <f t="shared" si="21"/>
        <v>2</v>
      </c>
      <c r="H282" s="1">
        <f t="shared" si="21"/>
        <v>0</v>
      </c>
      <c r="I282" s="110">
        <f t="shared" si="22"/>
        <v>2</v>
      </c>
      <c r="J282" s="1">
        <f t="shared" si="23"/>
        <v>0</v>
      </c>
      <c r="K282" s="1">
        <f t="shared" si="24"/>
        <v>0</v>
      </c>
      <c r="L282" s="1">
        <f t="shared" si="25"/>
        <v>0</v>
      </c>
    </row>
    <row r="283" spans="1:12">
      <c r="A283" s="1">
        <v>281</v>
      </c>
      <c r="B283" s="1" t="s">
        <v>34</v>
      </c>
      <c r="C283" s="1" t="s">
        <v>34</v>
      </c>
      <c r="E283" s="1">
        <v>281</v>
      </c>
      <c r="F283" s="1">
        <f t="shared" si="21"/>
        <v>0</v>
      </c>
      <c r="G283" s="1">
        <f t="shared" si="21"/>
        <v>2</v>
      </c>
      <c r="H283" s="1">
        <f t="shared" si="21"/>
        <v>0</v>
      </c>
      <c r="I283" s="110">
        <f t="shared" si="22"/>
        <v>2</v>
      </c>
      <c r="J283" s="1">
        <f t="shared" si="23"/>
        <v>0</v>
      </c>
      <c r="K283" s="1">
        <f t="shared" si="24"/>
        <v>0</v>
      </c>
      <c r="L283" s="1">
        <f t="shared" si="25"/>
        <v>0</v>
      </c>
    </row>
    <row r="284" spans="1:12">
      <c r="A284" s="1">
        <v>282</v>
      </c>
      <c r="B284" s="1" t="s">
        <v>34</v>
      </c>
      <c r="C284" s="1" t="s">
        <v>34</v>
      </c>
      <c r="E284" s="1">
        <v>282</v>
      </c>
      <c r="F284" s="1">
        <f t="shared" si="21"/>
        <v>0</v>
      </c>
      <c r="G284" s="1">
        <f t="shared" si="21"/>
        <v>2</v>
      </c>
      <c r="H284" s="1">
        <f t="shared" si="21"/>
        <v>0</v>
      </c>
      <c r="I284" s="110">
        <f t="shared" si="22"/>
        <v>2</v>
      </c>
      <c r="J284" s="1">
        <f t="shared" si="23"/>
        <v>0</v>
      </c>
      <c r="K284" s="1">
        <f t="shared" si="24"/>
        <v>0</v>
      </c>
      <c r="L284" s="1">
        <f t="shared" si="25"/>
        <v>0</v>
      </c>
    </row>
    <row r="285" spans="1:12">
      <c r="A285" s="1">
        <v>283</v>
      </c>
      <c r="B285" s="1" t="s">
        <v>34</v>
      </c>
      <c r="C285" s="1" t="s">
        <v>34</v>
      </c>
      <c r="E285" s="1">
        <v>283</v>
      </c>
      <c r="F285" s="1">
        <f t="shared" si="21"/>
        <v>0</v>
      </c>
      <c r="G285" s="1">
        <f t="shared" si="21"/>
        <v>2</v>
      </c>
      <c r="H285" s="1">
        <f t="shared" si="21"/>
        <v>0</v>
      </c>
      <c r="I285" s="110">
        <f t="shared" si="22"/>
        <v>2</v>
      </c>
      <c r="J285" s="1">
        <f t="shared" si="23"/>
        <v>0</v>
      </c>
      <c r="K285" s="1">
        <f t="shared" si="24"/>
        <v>0</v>
      </c>
      <c r="L285" s="1">
        <f t="shared" si="25"/>
        <v>0</v>
      </c>
    </row>
    <row r="286" spans="1:12">
      <c r="A286" s="1">
        <v>284</v>
      </c>
      <c r="B286" s="1" t="s">
        <v>34</v>
      </c>
      <c r="C286" s="1" t="s">
        <v>34</v>
      </c>
      <c r="E286" s="1">
        <v>284</v>
      </c>
      <c r="F286" s="1">
        <f t="shared" si="21"/>
        <v>0</v>
      </c>
      <c r="G286" s="1">
        <f t="shared" si="21"/>
        <v>2</v>
      </c>
      <c r="H286" s="1">
        <f t="shared" si="21"/>
        <v>0</v>
      </c>
      <c r="I286" s="110">
        <f t="shared" si="22"/>
        <v>2</v>
      </c>
      <c r="J286" s="1">
        <f t="shared" si="23"/>
        <v>0</v>
      </c>
      <c r="K286" s="1">
        <f t="shared" si="24"/>
        <v>0</v>
      </c>
      <c r="L286" s="1">
        <f t="shared" si="25"/>
        <v>0</v>
      </c>
    </row>
    <row r="287" spans="1:12">
      <c r="A287" s="1">
        <v>285</v>
      </c>
      <c r="B287" s="1" t="s">
        <v>202</v>
      </c>
      <c r="C287" s="1" t="s">
        <v>40</v>
      </c>
      <c r="E287" s="1">
        <v>285</v>
      </c>
      <c r="F287" s="1">
        <f t="shared" si="21"/>
        <v>1</v>
      </c>
      <c r="G287" s="1">
        <f t="shared" si="21"/>
        <v>0</v>
      </c>
      <c r="H287" s="1">
        <f t="shared" si="21"/>
        <v>1</v>
      </c>
      <c r="I287" s="110">
        <f t="shared" si="22"/>
        <v>2</v>
      </c>
      <c r="J287" s="1">
        <f t="shared" si="23"/>
        <v>0.5</v>
      </c>
      <c r="K287" s="1">
        <f t="shared" si="24"/>
        <v>0</v>
      </c>
      <c r="L287" s="1">
        <f t="shared" si="25"/>
        <v>0.5</v>
      </c>
    </row>
    <row r="288" spans="1:12">
      <c r="A288" s="1">
        <v>286</v>
      </c>
      <c r="B288" s="1" t="s">
        <v>40</v>
      </c>
      <c r="C288" s="1" t="s">
        <v>40</v>
      </c>
      <c r="E288" s="1">
        <v>286</v>
      </c>
      <c r="F288" s="1">
        <f t="shared" si="21"/>
        <v>2</v>
      </c>
      <c r="G288" s="1">
        <f t="shared" si="21"/>
        <v>0</v>
      </c>
      <c r="H288" s="1">
        <f t="shared" si="21"/>
        <v>0</v>
      </c>
      <c r="I288" s="110">
        <f t="shared" si="22"/>
        <v>2</v>
      </c>
      <c r="J288" s="1">
        <f t="shared" si="23"/>
        <v>0</v>
      </c>
      <c r="K288" s="1">
        <f t="shared" si="24"/>
        <v>0</v>
      </c>
      <c r="L288" s="1">
        <f t="shared" si="25"/>
        <v>0</v>
      </c>
    </row>
    <row r="289" spans="1:12">
      <c r="A289" s="1">
        <v>287</v>
      </c>
      <c r="B289" s="1" t="s">
        <v>202</v>
      </c>
      <c r="C289" s="1" t="s">
        <v>40</v>
      </c>
      <c r="E289" s="1">
        <v>287</v>
      </c>
      <c r="F289" s="1">
        <f t="shared" si="21"/>
        <v>1</v>
      </c>
      <c r="G289" s="1">
        <f t="shared" si="21"/>
        <v>0</v>
      </c>
      <c r="H289" s="1">
        <f t="shared" si="21"/>
        <v>1</v>
      </c>
      <c r="I289" s="110">
        <f t="shared" si="22"/>
        <v>2</v>
      </c>
      <c r="J289" s="1">
        <f t="shared" si="23"/>
        <v>0.5</v>
      </c>
      <c r="K289" s="1">
        <f t="shared" si="24"/>
        <v>0</v>
      </c>
      <c r="L289" s="1">
        <f t="shared" si="25"/>
        <v>0.5</v>
      </c>
    </row>
    <row r="290" spans="1:12">
      <c r="A290" s="1">
        <v>288</v>
      </c>
      <c r="B290" s="1" t="s">
        <v>202</v>
      </c>
      <c r="C290" s="1" t="s">
        <v>202</v>
      </c>
      <c r="E290" s="1">
        <v>288</v>
      </c>
      <c r="F290" s="1">
        <f t="shared" si="21"/>
        <v>0</v>
      </c>
      <c r="G290" s="1">
        <f t="shared" si="21"/>
        <v>0</v>
      </c>
      <c r="H290" s="1">
        <f t="shared" si="21"/>
        <v>2</v>
      </c>
      <c r="I290" s="110">
        <f t="shared" si="22"/>
        <v>2</v>
      </c>
      <c r="J290" s="1">
        <f t="shared" si="23"/>
        <v>0</v>
      </c>
      <c r="K290" s="1">
        <f t="shared" si="24"/>
        <v>0</v>
      </c>
      <c r="L290" s="1">
        <f t="shared" si="25"/>
        <v>0</v>
      </c>
    </row>
    <row r="291" spans="1:12">
      <c r="A291" s="1">
        <v>289</v>
      </c>
      <c r="B291" s="1" t="s">
        <v>34</v>
      </c>
      <c r="C291" s="1" t="s">
        <v>34</v>
      </c>
      <c r="E291" s="1">
        <v>289</v>
      </c>
      <c r="F291" s="1">
        <f t="shared" si="21"/>
        <v>0</v>
      </c>
      <c r="G291" s="1">
        <f t="shared" si="21"/>
        <v>2</v>
      </c>
      <c r="H291" s="1">
        <f t="shared" si="21"/>
        <v>0</v>
      </c>
      <c r="I291" s="110">
        <f t="shared" si="22"/>
        <v>2</v>
      </c>
      <c r="J291" s="1">
        <f t="shared" si="23"/>
        <v>0</v>
      </c>
      <c r="K291" s="1">
        <f t="shared" si="24"/>
        <v>0</v>
      </c>
      <c r="L291" s="1">
        <f t="shared" si="25"/>
        <v>0</v>
      </c>
    </row>
    <row r="292" spans="1:12">
      <c r="A292" s="1">
        <v>290</v>
      </c>
      <c r="B292" s="1" t="s">
        <v>40</v>
      </c>
      <c r="C292" s="1" t="s">
        <v>40</v>
      </c>
      <c r="E292" s="1">
        <v>290</v>
      </c>
      <c r="F292" s="1">
        <f t="shared" si="21"/>
        <v>2</v>
      </c>
      <c r="G292" s="1">
        <f t="shared" si="21"/>
        <v>0</v>
      </c>
      <c r="H292" s="1">
        <f t="shared" si="21"/>
        <v>0</v>
      </c>
      <c r="I292" s="110">
        <f t="shared" si="22"/>
        <v>2</v>
      </c>
      <c r="J292" s="1">
        <f t="shared" si="23"/>
        <v>0</v>
      </c>
      <c r="K292" s="1">
        <f t="shared" si="24"/>
        <v>0</v>
      </c>
      <c r="L292" s="1">
        <f t="shared" si="25"/>
        <v>0</v>
      </c>
    </row>
    <row r="293" spans="1:12">
      <c r="A293" s="1">
        <v>291</v>
      </c>
      <c r="B293" s="1" t="s">
        <v>34</v>
      </c>
      <c r="C293" s="1" t="s">
        <v>34</v>
      </c>
      <c r="E293" s="1">
        <v>291</v>
      </c>
      <c r="F293" s="1">
        <f t="shared" si="21"/>
        <v>0</v>
      </c>
      <c r="G293" s="1">
        <f t="shared" si="21"/>
        <v>2</v>
      </c>
      <c r="H293" s="1">
        <f t="shared" si="21"/>
        <v>0</v>
      </c>
      <c r="I293" s="110">
        <f t="shared" si="22"/>
        <v>2</v>
      </c>
      <c r="J293" s="1">
        <f t="shared" si="23"/>
        <v>0</v>
      </c>
      <c r="K293" s="1">
        <f t="shared" si="24"/>
        <v>0</v>
      </c>
      <c r="L293" s="1">
        <f t="shared" si="25"/>
        <v>0</v>
      </c>
    </row>
    <row r="294" spans="1:12">
      <c r="A294" s="1">
        <v>292</v>
      </c>
      <c r="B294" s="1" t="s">
        <v>202</v>
      </c>
      <c r="C294" s="1" t="s">
        <v>202</v>
      </c>
      <c r="E294" s="1">
        <v>292</v>
      </c>
      <c r="F294" s="1">
        <f t="shared" si="21"/>
        <v>0</v>
      </c>
      <c r="G294" s="1">
        <f t="shared" si="21"/>
        <v>0</v>
      </c>
      <c r="H294" s="1">
        <f t="shared" si="21"/>
        <v>2</v>
      </c>
      <c r="I294" s="110">
        <f t="shared" si="22"/>
        <v>2</v>
      </c>
      <c r="J294" s="1">
        <f t="shared" si="23"/>
        <v>0</v>
      </c>
      <c r="K294" s="1">
        <f t="shared" si="24"/>
        <v>0</v>
      </c>
      <c r="L294" s="1">
        <f t="shared" si="25"/>
        <v>0</v>
      </c>
    </row>
    <row r="295" spans="1:12">
      <c r="A295" s="1">
        <v>293</v>
      </c>
      <c r="B295" s="1" t="s">
        <v>202</v>
      </c>
      <c r="C295" s="1" t="s">
        <v>202</v>
      </c>
      <c r="E295" s="1">
        <v>293</v>
      </c>
      <c r="F295" s="1">
        <f t="shared" si="21"/>
        <v>0</v>
      </c>
      <c r="G295" s="1">
        <f t="shared" si="21"/>
        <v>0</v>
      </c>
      <c r="H295" s="1">
        <f t="shared" si="21"/>
        <v>2</v>
      </c>
      <c r="I295" s="110">
        <f t="shared" si="22"/>
        <v>2</v>
      </c>
      <c r="J295" s="1">
        <f t="shared" si="23"/>
        <v>0</v>
      </c>
      <c r="K295" s="1">
        <f t="shared" si="24"/>
        <v>0</v>
      </c>
      <c r="L295" s="1">
        <f t="shared" si="25"/>
        <v>0</v>
      </c>
    </row>
    <row r="296" spans="1:12">
      <c r="A296" s="1">
        <v>294</v>
      </c>
      <c r="B296" s="1" t="s">
        <v>34</v>
      </c>
      <c r="C296" s="1" t="s">
        <v>34</v>
      </c>
      <c r="E296" s="1">
        <v>294</v>
      </c>
      <c r="F296" s="1">
        <f t="shared" si="21"/>
        <v>0</v>
      </c>
      <c r="G296" s="1">
        <f t="shared" si="21"/>
        <v>2</v>
      </c>
      <c r="H296" s="1">
        <f t="shared" si="21"/>
        <v>0</v>
      </c>
      <c r="I296" s="110">
        <f t="shared" si="22"/>
        <v>2</v>
      </c>
      <c r="J296" s="1">
        <f t="shared" si="23"/>
        <v>0</v>
      </c>
      <c r="K296" s="1">
        <f t="shared" si="24"/>
        <v>0</v>
      </c>
      <c r="L296" s="1">
        <f t="shared" si="25"/>
        <v>0</v>
      </c>
    </row>
    <row r="297" spans="1:12">
      <c r="A297" s="1">
        <v>295</v>
      </c>
      <c r="B297" s="1" t="s">
        <v>202</v>
      </c>
      <c r="C297" s="1" t="s">
        <v>202</v>
      </c>
      <c r="E297" s="1">
        <v>295</v>
      </c>
      <c r="F297" s="1">
        <f t="shared" si="21"/>
        <v>0</v>
      </c>
      <c r="G297" s="1">
        <f t="shared" si="21"/>
        <v>0</v>
      </c>
      <c r="H297" s="1">
        <f t="shared" si="21"/>
        <v>2</v>
      </c>
      <c r="I297" s="110">
        <f t="shared" si="22"/>
        <v>2</v>
      </c>
      <c r="J297" s="1">
        <f t="shared" si="23"/>
        <v>0</v>
      </c>
      <c r="K297" s="1">
        <f t="shared" si="24"/>
        <v>0</v>
      </c>
      <c r="L297" s="1">
        <f t="shared" si="25"/>
        <v>0</v>
      </c>
    </row>
    <row r="298" spans="1:12">
      <c r="A298" s="1">
        <v>296</v>
      </c>
      <c r="B298" s="1" t="s">
        <v>40</v>
      </c>
      <c r="C298" s="1" t="s">
        <v>40</v>
      </c>
      <c r="E298" s="1">
        <v>296</v>
      </c>
      <c r="F298" s="1">
        <f t="shared" si="21"/>
        <v>2</v>
      </c>
      <c r="G298" s="1">
        <f t="shared" si="21"/>
        <v>0</v>
      </c>
      <c r="H298" s="1">
        <f t="shared" si="21"/>
        <v>0</v>
      </c>
      <c r="I298" s="110">
        <f t="shared" si="22"/>
        <v>2</v>
      </c>
      <c r="J298" s="1">
        <f t="shared" si="23"/>
        <v>0</v>
      </c>
      <c r="K298" s="1">
        <f t="shared" si="24"/>
        <v>0</v>
      </c>
      <c r="L298" s="1">
        <f t="shared" si="25"/>
        <v>0</v>
      </c>
    </row>
    <row r="299" spans="1:12">
      <c r="A299" s="1">
        <v>297</v>
      </c>
      <c r="B299" s="1" t="s">
        <v>34</v>
      </c>
      <c r="C299" s="1" t="s">
        <v>34</v>
      </c>
      <c r="E299" s="1">
        <v>297</v>
      </c>
      <c r="F299" s="1">
        <f t="shared" si="21"/>
        <v>0</v>
      </c>
      <c r="G299" s="1">
        <f t="shared" si="21"/>
        <v>2</v>
      </c>
      <c r="H299" s="1">
        <f t="shared" si="21"/>
        <v>0</v>
      </c>
      <c r="I299" s="110">
        <f t="shared" si="22"/>
        <v>2</v>
      </c>
      <c r="J299" s="1">
        <f t="shared" si="23"/>
        <v>0</v>
      </c>
      <c r="K299" s="1">
        <f t="shared" si="24"/>
        <v>0</v>
      </c>
      <c r="L299" s="1">
        <f t="shared" si="25"/>
        <v>0</v>
      </c>
    </row>
    <row r="300" spans="1:12">
      <c r="A300" s="1">
        <v>298</v>
      </c>
      <c r="B300" s="1" t="s">
        <v>34</v>
      </c>
      <c r="C300" s="1" t="s">
        <v>34</v>
      </c>
      <c r="E300" s="1">
        <v>298</v>
      </c>
      <c r="F300" s="1">
        <f t="shared" si="21"/>
        <v>0</v>
      </c>
      <c r="G300" s="1">
        <f t="shared" si="21"/>
        <v>2</v>
      </c>
      <c r="H300" s="1">
        <f t="shared" si="21"/>
        <v>0</v>
      </c>
      <c r="I300" s="110">
        <f t="shared" si="22"/>
        <v>2</v>
      </c>
      <c r="J300" s="1">
        <f t="shared" si="23"/>
        <v>0</v>
      </c>
      <c r="K300" s="1">
        <f t="shared" si="24"/>
        <v>0</v>
      </c>
      <c r="L300" s="1">
        <f t="shared" si="25"/>
        <v>0</v>
      </c>
    </row>
    <row r="301" spans="1:12">
      <c r="A301" s="1">
        <v>299</v>
      </c>
      <c r="B301" s="1" t="s">
        <v>34</v>
      </c>
      <c r="C301" s="1" t="s">
        <v>34</v>
      </c>
      <c r="E301" s="1">
        <v>299</v>
      </c>
      <c r="F301" s="1">
        <f t="shared" si="21"/>
        <v>0</v>
      </c>
      <c r="G301" s="1">
        <f t="shared" si="21"/>
        <v>2</v>
      </c>
      <c r="H301" s="1">
        <f t="shared" si="21"/>
        <v>0</v>
      </c>
      <c r="I301" s="110">
        <f t="shared" si="22"/>
        <v>2</v>
      </c>
      <c r="J301" s="1">
        <f t="shared" si="23"/>
        <v>0</v>
      </c>
      <c r="K301" s="1">
        <f t="shared" si="24"/>
        <v>0</v>
      </c>
      <c r="L301" s="1">
        <f t="shared" si="25"/>
        <v>0</v>
      </c>
    </row>
    <row r="302" spans="1:12">
      <c r="A302" s="1">
        <v>300</v>
      </c>
      <c r="B302" s="1" t="s">
        <v>34</v>
      </c>
      <c r="C302" s="1" t="s">
        <v>34</v>
      </c>
      <c r="E302" s="1">
        <v>300</v>
      </c>
      <c r="F302" s="1">
        <f t="shared" si="21"/>
        <v>0</v>
      </c>
      <c r="G302" s="1">
        <f t="shared" si="21"/>
        <v>2</v>
      </c>
      <c r="H302" s="1">
        <f t="shared" si="21"/>
        <v>0</v>
      </c>
      <c r="I302" s="110">
        <f t="shared" si="22"/>
        <v>2</v>
      </c>
      <c r="J302" s="1">
        <f t="shared" si="23"/>
        <v>0</v>
      </c>
      <c r="K302" s="1">
        <f t="shared" si="24"/>
        <v>0</v>
      </c>
      <c r="L302" s="1">
        <f t="shared" si="25"/>
        <v>0</v>
      </c>
    </row>
    <row r="303" spans="1:12">
      <c r="A303" s="1">
        <v>301</v>
      </c>
      <c r="B303" s="1" t="s">
        <v>34</v>
      </c>
      <c r="C303" s="1" t="s">
        <v>34</v>
      </c>
      <c r="E303" s="1">
        <v>301</v>
      </c>
      <c r="F303" s="1">
        <f t="shared" si="21"/>
        <v>0</v>
      </c>
      <c r="G303" s="1">
        <f t="shared" si="21"/>
        <v>2</v>
      </c>
      <c r="H303" s="1">
        <f t="shared" si="21"/>
        <v>0</v>
      </c>
      <c r="I303" s="110">
        <f t="shared" si="22"/>
        <v>2</v>
      </c>
      <c r="J303" s="1">
        <f t="shared" si="23"/>
        <v>0</v>
      </c>
      <c r="K303" s="1">
        <f t="shared" si="24"/>
        <v>0</v>
      </c>
      <c r="L303" s="1">
        <f t="shared" si="25"/>
        <v>0</v>
      </c>
    </row>
    <row r="304" spans="1:12">
      <c r="A304" s="1">
        <v>302</v>
      </c>
      <c r="B304" s="1" t="s">
        <v>40</v>
      </c>
      <c r="C304" s="1" t="s">
        <v>40</v>
      </c>
      <c r="E304" s="1">
        <v>302</v>
      </c>
      <c r="F304" s="1">
        <f t="shared" si="21"/>
        <v>2</v>
      </c>
      <c r="G304" s="1">
        <f t="shared" si="21"/>
        <v>0</v>
      </c>
      <c r="H304" s="1">
        <f t="shared" si="21"/>
        <v>0</v>
      </c>
      <c r="I304" s="110">
        <f t="shared" si="22"/>
        <v>2</v>
      </c>
      <c r="J304" s="1">
        <f t="shared" si="23"/>
        <v>0</v>
      </c>
      <c r="K304" s="1">
        <f t="shared" si="24"/>
        <v>0</v>
      </c>
      <c r="L304" s="1">
        <f t="shared" si="25"/>
        <v>0</v>
      </c>
    </row>
    <row r="305" spans="1:12">
      <c r="A305" s="1">
        <v>303</v>
      </c>
      <c r="B305" s="1" t="s">
        <v>34</v>
      </c>
      <c r="C305" s="1" t="s">
        <v>34</v>
      </c>
      <c r="E305" s="1">
        <v>303</v>
      </c>
      <c r="F305" s="1">
        <f t="shared" si="21"/>
        <v>0</v>
      </c>
      <c r="G305" s="1">
        <f t="shared" si="21"/>
        <v>2</v>
      </c>
      <c r="H305" s="1">
        <f t="shared" si="21"/>
        <v>0</v>
      </c>
      <c r="I305" s="110">
        <f t="shared" si="22"/>
        <v>2</v>
      </c>
      <c r="J305" s="1">
        <f t="shared" si="23"/>
        <v>0</v>
      </c>
      <c r="K305" s="1">
        <f t="shared" si="24"/>
        <v>0</v>
      </c>
      <c r="L305" s="1">
        <f t="shared" si="25"/>
        <v>0</v>
      </c>
    </row>
    <row r="306" spans="1:12">
      <c r="A306" s="1">
        <v>304</v>
      </c>
      <c r="B306" s="1" t="s">
        <v>202</v>
      </c>
      <c r="C306" s="1" t="s">
        <v>202</v>
      </c>
      <c r="E306" s="1">
        <v>304</v>
      </c>
      <c r="F306" s="1">
        <f t="shared" si="21"/>
        <v>0</v>
      </c>
      <c r="G306" s="1">
        <f t="shared" si="21"/>
        <v>0</v>
      </c>
      <c r="H306" s="1">
        <f t="shared" si="21"/>
        <v>2</v>
      </c>
      <c r="I306" s="110">
        <f t="shared" si="22"/>
        <v>2</v>
      </c>
      <c r="J306" s="1">
        <f t="shared" si="23"/>
        <v>0</v>
      </c>
      <c r="K306" s="1">
        <f t="shared" si="24"/>
        <v>0</v>
      </c>
      <c r="L306" s="1">
        <f t="shared" si="25"/>
        <v>0</v>
      </c>
    </row>
    <row r="307" spans="1:12">
      <c r="A307" s="1">
        <v>305</v>
      </c>
      <c r="B307" s="1" t="s">
        <v>202</v>
      </c>
      <c r="C307" s="1" t="s">
        <v>202</v>
      </c>
      <c r="E307" s="1">
        <v>305</v>
      </c>
      <c r="F307" s="1">
        <f t="shared" si="21"/>
        <v>0</v>
      </c>
      <c r="G307" s="1">
        <f t="shared" si="21"/>
        <v>0</v>
      </c>
      <c r="H307" s="1">
        <f t="shared" si="21"/>
        <v>2</v>
      </c>
      <c r="I307" s="110">
        <f t="shared" si="22"/>
        <v>2</v>
      </c>
      <c r="J307" s="1">
        <f t="shared" si="23"/>
        <v>0</v>
      </c>
      <c r="K307" s="1">
        <f t="shared" si="24"/>
        <v>0</v>
      </c>
      <c r="L307" s="1">
        <f t="shared" si="25"/>
        <v>0</v>
      </c>
    </row>
    <row r="308" spans="1:12">
      <c r="A308" s="1">
        <v>306</v>
      </c>
      <c r="B308" s="1" t="s">
        <v>34</v>
      </c>
      <c r="C308" s="1" t="s">
        <v>34</v>
      </c>
      <c r="E308" s="1">
        <v>306</v>
      </c>
      <c r="F308" s="1">
        <f t="shared" si="21"/>
        <v>0</v>
      </c>
      <c r="G308" s="1">
        <f t="shared" si="21"/>
        <v>2</v>
      </c>
      <c r="H308" s="1">
        <f t="shared" si="21"/>
        <v>0</v>
      </c>
      <c r="I308" s="110">
        <f t="shared" si="22"/>
        <v>2</v>
      </c>
      <c r="J308" s="1">
        <f t="shared" si="23"/>
        <v>0</v>
      </c>
      <c r="K308" s="1">
        <f t="shared" si="24"/>
        <v>0</v>
      </c>
      <c r="L308" s="1">
        <f t="shared" si="25"/>
        <v>0</v>
      </c>
    </row>
    <row r="309" spans="1:12">
      <c r="A309" s="1">
        <v>307</v>
      </c>
      <c r="B309" s="1" t="s">
        <v>34</v>
      </c>
      <c r="C309" s="1" t="s">
        <v>34</v>
      </c>
      <c r="E309" s="1">
        <v>307</v>
      </c>
      <c r="F309" s="1">
        <f t="shared" si="21"/>
        <v>0</v>
      </c>
      <c r="G309" s="1">
        <f t="shared" si="21"/>
        <v>2</v>
      </c>
      <c r="H309" s="1">
        <f t="shared" si="21"/>
        <v>0</v>
      </c>
      <c r="I309" s="110">
        <f t="shared" si="22"/>
        <v>2</v>
      </c>
      <c r="J309" s="1">
        <f t="shared" si="23"/>
        <v>0</v>
      </c>
      <c r="K309" s="1">
        <f t="shared" si="24"/>
        <v>0</v>
      </c>
      <c r="L309" s="1">
        <f t="shared" si="25"/>
        <v>0</v>
      </c>
    </row>
    <row r="310" spans="1:12">
      <c r="A310" s="1">
        <v>308</v>
      </c>
      <c r="B310" s="1" t="s">
        <v>202</v>
      </c>
      <c r="C310" s="1" t="s">
        <v>40</v>
      </c>
      <c r="E310" s="1">
        <v>308</v>
      </c>
      <c r="F310" s="1">
        <f t="shared" si="21"/>
        <v>1</v>
      </c>
      <c r="G310" s="1">
        <f t="shared" si="21"/>
        <v>0</v>
      </c>
      <c r="H310" s="1">
        <f t="shared" si="21"/>
        <v>1</v>
      </c>
      <c r="I310" s="110">
        <f t="shared" si="22"/>
        <v>2</v>
      </c>
      <c r="J310" s="1">
        <f t="shared" si="23"/>
        <v>0.5</v>
      </c>
      <c r="K310" s="1">
        <f t="shared" si="24"/>
        <v>0</v>
      </c>
      <c r="L310" s="1">
        <f t="shared" si="25"/>
        <v>0.5</v>
      </c>
    </row>
    <row r="311" spans="1:12">
      <c r="A311" s="1">
        <v>309</v>
      </c>
      <c r="B311" s="1" t="s">
        <v>202</v>
      </c>
      <c r="C311" s="1" t="s">
        <v>202</v>
      </c>
      <c r="E311" s="1">
        <v>309</v>
      </c>
      <c r="F311" s="1">
        <f t="shared" si="21"/>
        <v>0</v>
      </c>
      <c r="G311" s="1">
        <f t="shared" si="21"/>
        <v>0</v>
      </c>
      <c r="H311" s="1">
        <f t="shared" si="21"/>
        <v>2</v>
      </c>
      <c r="I311" s="110">
        <f t="shared" si="22"/>
        <v>2</v>
      </c>
      <c r="J311" s="1">
        <f t="shared" si="23"/>
        <v>0</v>
      </c>
      <c r="K311" s="1">
        <f t="shared" si="24"/>
        <v>0</v>
      </c>
      <c r="L311" s="1">
        <f t="shared" si="25"/>
        <v>0</v>
      </c>
    </row>
    <row r="312" spans="1:12">
      <c r="A312" s="1">
        <v>310</v>
      </c>
      <c r="B312" s="1" t="s">
        <v>40</v>
      </c>
      <c r="C312" s="1" t="s">
        <v>40</v>
      </c>
      <c r="E312" s="1">
        <v>310</v>
      </c>
      <c r="F312" s="1">
        <f t="shared" si="21"/>
        <v>2</v>
      </c>
      <c r="G312" s="1">
        <f t="shared" si="21"/>
        <v>0</v>
      </c>
      <c r="H312" s="1">
        <f t="shared" si="21"/>
        <v>0</v>
      </c>
      <c r="I312" s="110">
        <f t="shared" si="22"/>
        <v>2</v>
      </c>
      <c r="J312" s="1">
        <f t="shared" si="23"/>
        <v>0</v>
      </c>
      <c r="K312" s="1">
        <f t="shared" si="24"/>
        <v>0</v>
      </c>
      <c r="L312" s="1">
        <f t="shared" si="25"/>
        <v>0</v>
      </c>
    </row>
    <row r="313" spans="1:12">
      <c r="A313" s="1">
        <v>311</v>
      </c>
      <c r="B313" s="1" t="s">
        <v>202</v>
      </c>
      <c r="C313" s="1" t="s">
        <v>34</v>
      </c>
      <c r="E313" s="1">
        <v>311</v>
      </c>
      <c r="F313" s="1">
        <f t="shared" si="21"/>
        <v>0</v>
      </c>
      <c r="G313" s="1">
        <f t="shared" si="21"/>
        <v>1</v>
      </c>
      <c r="H313" s="1">
        <f t="shared" si="21"/>
        <v>1</v>
      </c>
      <c r="I313" s="110">
        <f t="shared" si="22"/>
        <v>2</v>
      </c>
      <c r="J313" s="1">
        <f t="shared" si="23"/>
        <v>0</v>
      </c>
      <c r="K313" s="1">
        <f t="shared" si="24"/>
        <v>0.5</v>
      </c>
      <c r="L313" s="1">
        <f t="shared" si="25"/>
        <v>0.5</v>
      </c>
    </row>
    <row r="314" spans="1:12">
      <c r="A314" s="1">
        <v>312</v>
      </c>
      <c r="B314" s="1" t="s">
        <v>202</v>
      </c>
      <c r="C314" s="1" t="s">
        <v>202</v>
      </c>
      <c r="E314" s="1">
        <v>312</v>
      </c>
      <c r="F314" s="1">
        <f t="shared" si="21"/>
        <v>0</v>
      </c>
      <c r="G314" s="1">
        <f t="shared" si="21"/>
        <v>0</v>
      </c>
      <c r="H314" s="1">
        <f t="shared" si="21"/>
        <v>2</v>
      </c>
      <c r="I314" s="110">
        <f t="shared" si="22"/>
        <v>2</v>
      </c>
      <c r="J314" s="1">
        <f t="shared" si="23"/>
        <v>0</v>
      </c>
      <c r="K314" s="1">
        <f t="shared" si="24"/>
        <v>0</v>
      </c>
      <c r="L314" s="1">
        <f t="shared" si="25"/>
        <v>0</v>
      </c>
    </row>
    <row r="315" spans="1:12">
      <c r="A315" s="1">
        <v>313</v>
      </c>
      <c r="B315" s="1" t="s">
        <v>202</v>
      </c>
      <c r="C315" s="1" t="s">
        <v>202</v>
      </c>
      <c r="E315" s="1">
        <v>313</v>
      </c>
      <c r="F315" s="1">
        <f t="shared" si="21"/>
        <v>0</v>
      </c>
      <c r="G315" s="1">
        <f t="shared" si="21"/>
        <v>0</v>
      </c>
      <c r="H315" s="1">
        <f t="shared" si="21"/>
        <v>2</v>
      </c>
      <c r="I315" s="110">
        <f t="shared" si="22"/>
        <v>2</v>
      </c>
      <c r="J315" s="1">
        <f t="shared" si="23"/>
        <v>0</v>
      </c>
      <c r="K315" s="1">
        <f t="shared" si="24"/>
        <v>0</v>
      </c>
      <c r="L315" s="1">
        <f t="shared" si="25"/>
        <v>0</v>
      </c>
    </row>
    <row r="316" spans="1:12">
      <c r="A316" s="1">
        <v>314</v>
      </c>
      <c r="B316" s="1" t="s">
        <v>202</v>
      </c>
      <c r="C316" s="1" t="s">
        <v>202</v>
      </c>
      <c r="E316" s="1">
        <v>314</v>
      </c>
      <c r="F316" s="1">
        <f t="shared" si="21"/>
        <v>0</v>
      </c>
      <c r="G316" s="1">
        <f t="shared" si="21"/>
        <v>0</v>
      </c>
      <c r="H316" s="1">
        <f t="shared" si="21"/>
        <v>2</v>
      </c>
      <c r="I316" s="110">
        <f t="shared" si="22"/>
        <v>2</v>
      </c>
      <c r="J316" s="1">
        <f t="shared" si="23"/>
        <v>0</v>
      </c>
      <c r="K316" s="1">
        <f t="shared" si="24"/>
        <v>0</v>
      </c>
      <c r="L316" s="1">
        <f t="shared" si="25"/>
        <v>0</v>
      </c>
    </row>
    <row r="317" spans="1:12">
      <c r="A317" s="1">
        <v>315</v>
      </c>
      <c r="B317" s="1" t="s">
        <v>34</v>
      </c>
      <c r="C317" s="1" t="s">
        <v>34</v>
      </c>
      <c r="E317" s="1">
        <v>315</v>
      </c>
      <c r="F317" s="1">
        <f t="shared" si="21"/>
        <v>0</v>
      </c>
      <c r="G317" s="1">
        <f t="shared" si="21"/>
        <v>2</v>
      </c>
      <c r="H317" s="1">
        <f t="shared" si="21"/>
        <v>0</v>
      </c>
      <c r="I317" s="110">
        <f t="shared" si="22"/>
        <v>2</v>
      </c>
      <c r="J317" s="1">
        <f t="shared" si="23"/>
        <v>0</v>
      </c>
      <c r="K317" s="1">
        <f t="shared" si="24"/>
        <v>0</v>
      </c>
      <c r="L317" s="1">
        <f t="shared" si="25"/>
        <v>0</v>
      </c>
    </row>
    <row r="318" spans="1:12">
      <c r="A318" s="1">
        <v>316</v>
      </c>
      <c r="B318" s="1" t="s">
        <v>40</v>
      </c>
      <c r="C318" s="1" t="s">
        <v>40</v>
      </c>
      <c r="E318" s="1">
        <v>316</v>
      </c>
      <c r="F318" s="1">
        <f t="shared" si="21"/>
        <v>2</v>
      </c>
      <c r="G318" s="1">
        <f t="shared" si="21"/>
        <v>0</v>
      </c>
      <c r="H318" s="1">
        <f t="shared" si="21"/>
        <v>0</v>
      </c>
      <c r="I318" s="110">
        <f t="shared" si="22"/>
        <v>2</v>
      </c>
      <c r="J318" s="1">
        <f t="shared" si="23"/>
        <v>0</v>
      </c>
      <c r="K318" s="1">
        <f t="shared" si="24"/>
        <v>0</v>
      </c>
      <c r="L318" s="1">
        <f t="shared" si="25"/>
        <v>0</v>
      </c>
    </row>
    <row r="319" spans="1:12">
      <c r="A319" s="1">
        <v>317</v>
      </c>
      <c r="B319" s="1" t="s">
        <v>34</v>
      </c>
      <c r="C319" s="1" t="s">
        <v>34</v>
      </c>
      <c r="E319" s="1">
        <v>317</v>
      </c>
      <c r="F319" s="1">
        <f t="shared" si="21"/>
        <v>0</v>
      </c>
      <c r="G319" s="1">
        <f t="shared" si="21"/>
        <v>2</v>
      </c>
      <c r="H319" s="1">
        <f t="shared" si="21"/>
        <v>0</v>
      </c>
      <c r="I319" s="110">
        <f t="shared" si="22"/>
        <v>2</v>
      </c>
      <c r="J319" s="1">
        <f t="shared" si="23"/>
        <v>0</v>
      </c>
      <c r="K319" s="1">
        <f t="shared" si="24"/>
        <v>0</v>
      </c>
      <c r="L319" s="1">
        <f t="shared" si="25"/>
        <v>0</v>
      </c>
    </row>
    <row r="320" spans="1:12">
      <c r="A320" s="1">
        <v>318</v>
      </c>
      <c r="B320" s="1" t="s">
        <v>34</v>
      </c>
      <c r="C320" s="1" t="s">
        <v>34</v>
      </c>
      <c r="E320" s="1">
        <v>318</v>
      </c>
      <c r="F320" s="1">
        <f t="shared" si="21"/>
        <v>0</v>
      </c>
      <c r="G320" s="1">
        <f t="shared" si="21"/>
        <v>2</v>
      </c>
      <c r="H320" s="1">
        <f t="shared" si="21"/>
        <v>0</v>
      </c>
      <c r="I320" s="110">
        <f t="shared" si="22"/>
        <v>2</v>
      </c>
      <c r="J320" s="1">
        <f t="shared" si="23"/>
        <v>0</v>
      </c>
      <c r="K320" s="1">
        <f t="shared" si="24"/>
        <v>0</v>
      </c>
      <c r="L320" s="1">
        <f t="shared" si="25"/>
        <v>0</v>
      </c>
    </row>
    <row r="321" spans="1:12">
      <c r="A321" s="1">
        <v>319</v>
      </c>
      <c r="B321" s="1" t="s">
        <v>34</v>
      </c>
      <c r="C321" s="1" t="s">
        <v>34</v>
      </c>
      <c r="E321" s="1">
        <v>319</v>
      </c>
      <c r="F321" s="1">
        <f t="shared" si="21"/>
        <v>0</v>
      </c>
      <c r="G321" s="1">
        <f t="shared" si="21"/>
        <v>2</v>
      </c>
      <c r="H321" s="1">
        <f t="shared" si="21"/>
        <v>0</v>
      </c>
      <c r="I321" s="110">
        <f t="shared" si="22"/>
        <v>2</v>
      </c>
      <c r="J321" s="1">
        <f t="shared" si="23"/>
        <v>0</v>
      </c>
      <c r="K321" s="1">
        <f t="shared" si="24"/>
        <v>0</v>
      </c>
      <c r="L321" s="1">
        <f t="shared" si="25"/>
        <v>0</v>
      </c>
    </row>
    <row r="322" spans="1:12">
      <c r="A322" s="1">
        <v>320</v>
      </c>
      <c r="B322" s="1" t="s">
        <v>202</v>
      </c>
      <c r="C322" s="1" t="s">
        <v>202</v>
      </c>
      <c r="E322" s="1">
        <v>320</v>
      </c>
      <c r="F322" s="1">
        <f t="shared" si="21"/>
        <v>0</v>
      </c>
      <c r="G322" s="1">
        <f t="shared" si="21"/>
        <v>0</v>
      </c>
      <c r="H322" s="1">
        <f t="shared" si="21"/>
        <v>2</v>
      </c>
      <c r="I322" s="110">
        <f t="shared" si="22"/>
        <v>2</v>
      </c>
      <c r="J322" s="1">
        <f t="shared" si="23"/>
        <v>0</v>
      </c>
      <c r="K322" s="1">
        <f t="shared" si="24"/>
        <v>0</v>
      </c>
      <c r="L322" s="1">
        <f t="shared" si="25"/>
        <v>0</v>
      </c>
    </row>
    <row r="323" spans="1:12">
      <c r="A323" s="1">
        <v>321</v>
      </c>
      <c r="B323" s="1" t="s">
        <v>40</v>
      </c>
      <c r="C323" s="1" t="s">
        <v>40</v>
      </c>
      <c r="E323" s="1">
        <v>321</v>
      </c>
      <c r="F323" s="1">
        <f t="shared" si="21"/>
        <v>2</v>
      </c>
      <c r="G323" s="1">
        <f t="shared" si="21"/>
        <v>0</v>
      </c>
      <c r="H323" s="1">
        <f t="shared" si="21"/>
        <v>0</v>
      </c>
      <c r="I323" s="110">
        <f t="shared" si="22"/>
        <v>2</v>
      </c>
      <c r="J323" s="1">
        <f t="shared" si="23"/>
        <v>0</v>
      </c>
      <c r="K323" s="1">
        <f t="shared" si="24"/>
        <v>0</v>
      </c>
      <c r="L323" s="1">
        <f t="shared" si="25"/>
        <v>0</v>
      </c>
    </row>
    <row r="324" spans="1:12">
      <c r="A324" s="1">
        <v>322</v>
      </c>
      <c r="B324" s="1" t="s">
        <v>40</v>
      </c>
      <c r="C324" s="1" t="s">
        <v>40</v>
      </c>
      <c r="E324" s="1">
        <v>322</v>
      </c>
      <c r="F324" s="1">
        <f t="shared" ref="F324:H387" si="26">COUNTIF($B324:$C324,F$2)</f>
        <v>2</v>
      </c>
      <c r="G324" s="1">
        <f t="shared" si="26"/>
        <v>0</v>
      </c>
      <c r="H324" s="1">
        <f t="shared" si="26"/>
        <v>0</v>
      </c>
      <c r="I324" s="110">
        <f t="shared" ref="I324:I387" si="27">SUM(F324:H324)</f>
        <v>2</v>
      </c>
      <c r="J324" s="1">
        <f t="shared" ref="J324:J387" si="28">F324*($I324-F324)/$I324</f>
        <v>0</v>
      </c>
      <c r="K324" s="1">
        <f t="shared" ref="K324:K387" si="29">G324*($I324-G324)/$I324</f>
        <v>0</v>
      </c>
      <c r="L324" s="1">
        <f t="shared" ref="L324:L387" si="30">H324*($I324-H324)/$I324</f>
        <v>0</v>
      </c>
    </row>
    <row r="325" spans="1:12">
      <c r="A325" s="1">
        <v>323</v>
      </c>
      <c r="B325" s="1" t="s">
        <v>34</v>
      </c>
      <c r="C325" s="1" t="s">
        <v>34</v>
      </c>
      <c r="E325" s="1">
        <v>323</v>
      </c>
      <c r="F325" s="1">
        <f t="shared" si="26"/>
        <v>0</v>
      </c>
      <c r="G325" s="1">
        <f t="shared" si="26"/>
        <v>2</v>
      </c>
      <c r="H325" s="1">
        <f t="shared" si="26"/>
        <v>0</v>
      </c>
      <c r="I325" s="110">
        <f t="shared" si="27"/>
        <v>2</v>
      </c>
      <c r="J325" s="1">
        <f t="shared" si="28"/>
        <v>0</v>
      </c>
      <c r="K325" s="1">
        <f t="shared" si="29"/>
        <v>0</v>
      </c>
      <c r="L325" s="1">
        <f t="shared" si="30"/>
        <v>0</v>
      </c>
    </row>
    <row r="326" spans="1:12">
      <c r="A326" s="1">
        <v>324</v>
      </c>
      <c r="B326" s="1" t="s">
        <v>202</v>
      </c>
      <c r="C326" s="1" t="s">
        <v>202</v>
      </c>
      <c r="E326" s="1">
        <v>324</v>
      </c>
      <c r="F326" s="1">
        <f t="shared" si="26"/>
        <v>0</v>
      </c>
      <c r="G326" s="1">
        <f t="shared" si="26"/>
        <v>0</v>
      </c>
      <c r="H326" s="1">
        <f t="shared" si="26"/>
        <v>2</v>
      </c>
      <c r="I326" s="110">
        <f t="shared" si="27"/>
        <v>2</v>
      </c>
      <c r="J326" s="1">
        <f t="shared" si="28"/>
        <v>0</v>
      </c>
      <c r="K326" s="1">
        <f t="shared" si="29"/>
        <v>0</v>
      </c>
      <c r="L326" s="1">
        <f t="shared" si="30"/>
        <v>0</v>
      </c>
    </row>
    <row r="327" spans="1:12">
      <c r="A327" s="1">
        <v>325</v>
      </c>
      <c r="B327" s="1" t="s">
        <v>202</v>
      </c>
      <c r="C327" s="1" t="s">
        <v>34</v>
      </c>
      <c r="E327" s="1">
        <v>325</v>
      </c>
      <c r="F327" s="1">
        <f t="shared" si="26"/>
        <v>0</v>
      </c>
      <c r="G327" s="1">
        <f t="shared" si="26"/>
        <v>1</v>
      </c>
      <c r="H327" s="1">
        <f t="shared" si="26"/>
        <v>1</v>
      </c>
      <c r="I327" s="110">
        <f t="shared" si="27"/>
        <v>2</v>
      </c>
      <c r="J327" s="1">
        <f t="shared" si="28"/>
        <v>0</v>
      </c>
      <c r="K327" s="1">
        <f t="shared" si="29"/>
        <v>0.5</v>
      </c>
      <c r="L327" s="1">
        <f t="shared" si="30"/>
        <v>0.5</v>
      </c>
    </row>
    <row r="328" spans="1:12">
      <c r="A328" s="1">
        <v>326</v>
      </c>
      <c r="B328" s="1" t="s">
        <v>34</v>
      </c>
      <c r="C328" s="1" t="s">
        <v>34</v>
      </c>
      <c r="E328" s="1">
        <v>326</v>
      </c>
      <c r="F328" s="1">
        <f t="shared" si="26"/>
        <v>0</v>
      </c>
      <c r="G328" s="1">
        <f t="shared" si="26"/>
        <v>2</v>
      </c>
      <c r="H328" s="1">
        <f t="shared" si="26"/>
        <v>0</v>
      </c>
      <c r="I328" s="110">
        <f t="shared" si="27"/>
        <v>2</v>
      </c>
      <c r="J328" s="1">
        <f t="shared" si="28"/>
        <v>0</v>
      </c>
      <c r="K328" s="1">
        <f t="shared" si="29"/>
        <v>0</v>
      </c>
      <c r="L328" s="1">
        <f t="shared" si="30"/>
        <v>0</v>
      </c>
    </row>
    <row r="329" spans="1:12">
      <c r="A329" s="1">
        <v>327</v>
      </c>
      <c r="B329" s="1" t="s">
        <v>34</v>
      </c>
      <c r="C329" s="1" t="s">
        <v>34</v>
      </c>
      <c r="E329" s="1">
        <v>327</v>
      </c>
      <c r="F329" s="1">
        <f t="shared" si="26"/>
        <v>0</v>
      </c>
      <c r="G329" s="1">
        <f t="shared" si="26"/>
        <v>2</v>
      </c>
      <c r="H329" s="1">
        <f t="shared" si="26"/>
        <v>0</v>
      </c>
      <c r="I329" s="110">
        <f t="shared" si="27"/>
        <v>2</v>
      </c>
      <c r="J329" s="1">
        <f t="shared" si="28"/>
        <v>0</v>
      </c>
      <c r="K329" s="1">
        <f t="shared" si="29"/>
        <v>0</v>
      </c>
      <c r="L329" s="1">
        <f t="shared" si="30"/>
        <v>0</v>
      </c>
    </row>
    <row r="330" spans="1:12">
      <c r="A330" s="1">
        <v>328</v>
      </c>
      <c r="B330" s="1" t="s">
        <v>34</v>
      </c>
      <c r="C330" s="1" t="s">
        <v>34</v>
      </c>
      <c r="E330" s="1">
        <v>328</v>
      </c>
      <c r="F330" s="1">
        <f t="shared" si="26"/>
        <v>0</v>
      </c>
      <c r="G330" s="1">
        <f t="shared" si="26"/>
        <v>2</v>
      </c>
      <c r="H330" s="1">
        <f t="shared" si="26"/>
        <v>0</v>
      </c>
      <c r="I330" s="110">
        <f t="shared" si="27"/>
        <v>2</v>
      </c>
      <c r="J330" s="1">
        <f t="shared" si="28"/>
        <v>0</v>
      </c>
      <c r="K330" s="1">
        <f t="shared" si="29"/>
        <v>0</v>
      </c>
      <c r="L330" s="1">
        <f t="shared" si="30"/>
        <v>0</v>
      </c>
    </row>
    <row r="331" spans="1:12">
      <c r="A331" s="1">
        <v>329</v>
      </c>
      <c r="B331" s="1" t="s">
        <v>202</v>
      </c>
      <c r="C331" s="1" t="s">
        <v>202</v>
      </c>
      <c r="E331" s="1">
        <v>329</v>
      </c>
      <c r="F331" s="1">
        <f t="shared" si="26"/>
        <v>0</v>
      </c>
      <c r="G331" s="1">
        <f t="shared" si="26"/>
        <v>0</v>
      </c>
      <c r="H331" s="1">
        <f t="shared" si="26"/>
        <v>2</v>
      </c>
      <c r="I331" s="110">
        <f t="shared" si="27"/>
        <v>2</v>
      </c>
      <c r="J331" s="1">
        <f t="shared" si="28"/>
        <v>0</v>
      </c>
      <c r="K331" s="1">
        <f t="shared" si="29"/>
        <v>0</v>
      </c>
      <c r="L331" s="1">
        <f t="shared" si="30"/>
        <v>0</v>
      </c>
    </row>
    <row r="332" spans="1:12">
      <c r="A332" s="1">
        <v>330</v>
      </c>
      <c r="B332" s="1" t="s">
        <v>202</v>
      </c>
      <c r="C332" s="1" t="s">
        <v>202</v>
      </c>
      <c r="E332" s="1">
        <v>330</v>
      </c>
      <c r="F332" s="1">
        <f t="shared" si="26"/>
        <v>0</v>
      </c>
      <c r="G332" s="1">
        <f t="shared" si="26"/>
        <v>0</v>
      </c>
      <c r="H332" s="1">
        <f t="shared" si="26"/>
        <v>2</v>
      </c>
      <c r="I332" s="110">
        <f t="shared" si="27"/>
        <v>2</v>
      </c>
      <c r="J332" s="1">
        <f t="shared" si="28"/>
        <v>0</v>
      </c>
      <c r="K332" s="1">
        <f t="shared" si="29"/>
        <v>0</v>
      </c>
      <c r="L332" s="1">
        <f t="shared" si="30"/>
        <v>0</v>
      </c>
    </row>
    <row r="333" spans="1:12">
      <c r="A333" s="1">
        <v>331</v>
      </c>
      <c r="B333" s="1" t="s">
        <v>202</v>
      </c>
      <c r="C333" s="1" t="s">
        <v>34</v>
      </c>
      <c r="E333" s="1">
        <v>331</v>
      </c>
      <c r="F333" s="1">
        <f t="shared" si="26"/>
        <v>0</v>
      </c>
      <c r="G333" s="1">
        <f t="shared" si="26"/>
        <v>1</v>
      </c>
      <c r="H333" s="1">
        <f t="shared" si="26"/>
        <v>1</v>
      </c>
      <c r="I333" s="110">
        <f t="shared" si="27"/>
        <v>2</v>
      </c>
      <c r="J333" s="1">
        <f t="shared" si="28"/>
        <v>0</v>
      </c>
      <c r="K333" s="1">
        <f t="shared" si="29"/>
        <v>0.5</v>
      </c>
      <c r="L333" s="1">
        <f t="shared" si="30"/>
        <v>0.5</v>
      </c>
    </row>
    <row r="334" spans="1:12">
      <c r="A334" s="1">
        <v>332</v>
      </c>
      <c r="B334" s="1" t="s">
        <v>202</v>
      </c>
      <c r="C334" s="1" t="s">
        <v>34</v>
      </c>
      <c r="E334" s="1">
        <v>332</v>
      </c>
      <c r="F334" s="1">
        <f t="shared" si="26"/>
        <v>0</v>
      </c>
      <c r="G334" s="1">
        <f t="shared" si="26"/>
        <v>1</v>
      </c>
      <c r="H334" s="1">
        <f t="shared" si="26"/>
        <v>1</v>
      </c>
      <c r="I334" s="110">
        <f t="shared" si="27"/>
        <v>2</v>
      </c>
      <c r="J334" s="1">
        <f t="shared" si="28"/>
        <v>0</v>
      </c>
      <c r="K334" s="1">
        <f t="shared" si="29"/>
        <v>0.5</v>
      </c>
      <c r="L334" s="1">
        <f t="shared" si="30"/>
        <v>0.5</v>
      </c>
    </row>
    <row r="335" spans="1:12">
      <c r="A335" s="1">
        <v>333</v>
      </c>
      <c r="B335" s="1" t="s">
        <v>40</v>
      </c>
      <c r="C335" s="1" t="s">
        <v>40</v>
      </c>
      <c r="E335" s="1">
        <v>333</v>
      </c>
      <c r="F335" s="1">
        <f t="shared" si="26"/>
        <v>2</v>
      </c>
      <c r="G335" s="1">
        <f t="shared" si="26"/>
        <v>0</v>
      </c>
      <c r="H335" s="1">
        <f t="shared" si="26"/>
        <v>0</v>
      </c>
      <c r="I335" s="110">
        <f t="shared" si="27"/>
        <v>2</v>
      </c>
      <c r="J335" s="1">
        <f t="shared" si="28"/>
        <v>0</v>
      </c>
      <c r="K335" s="1">
        <f t="shared" si="29"/>
        <v>0</v>
      </c>
      <c r="L335" s="1">
        <f t="shared" si="30"/>
        <v>0</v>
      </c>
    </row>
    <row r="336" spans="1:12">
      <c r="A336" s="1">
        <v>334</v>
      </c>
      <c r="B336" s="1" t="s">
        <v>202</v>
      </c>
      <c r="C336" s="1" t="s">
        <v>202</v>
      </c>
      <c r="E336" s="1">
        <v>334</v>
      </c>
      <c r="F336" s="1">
        <f t="shared" si="26"/>
        <v>0</v>
      </c>
      <c r="G336" s="1">
        <f t="shared" si="26"/>
        <v>0</v>
      </c>
      <c r="H336" s="1">
        <f t="shared" si="26"/>
        <v>2</v>
      </c>
      <c r="I336" s="110">
        <f t="shared" si="27"/>
        <v>2</v>
      </c>
      <c r="J336" s="1">
        <f t="shared" si="28"/>
        <v>0</v>
      </c>
      <c r="K336" s="1">
        <f t="shared" si="29"/>
        <v>0</v>
      </c>
      <c r="L336" s="1">
        <f t="shared" si="30"/>
        <v>0</v>
      </c>
    </row>
    <row r="337" spans="1:12">
      <c r="A337" s="1">
        <v>335</v>
      </c>
      <c r="B337" s="1" t="s">
        <v>40</v>
      </c>
      <c r="C337" s="1" t="s">
        <v>40</v>
      </c>
      <c r="E337" s="1">
        <v>335</v>
      </c>
      <c r="F337" s="1">
        <f t="shared" si="26"/>
        <v>2</v>
      </c>
      <c r="G337" s="1">
        <f t="shared" si="26"/>
        <v>0</v>
      </c>
      <c r="H337" s="1">
        <f t="shared" si="26"/>
        <v>0</v>
      </c>
      <c r="I337" s="110">
        <f t="shared" si="27"/>
        <v>2</v>
      </c>
      <c r="J337" s="1">
        <f t="shared" si="28"/>
        <v>0</v>
      </c>
      <c r="K337" s="1">
        <f t="shared" si="29"/>
        <v>0</v>
      </c>
      <c r="L337" s="1">
        <f t="shared" si="30"/>
        <v>0</v>
      </c>
    </row>
    <row r="338" spans="1:12">
      <c r="A338" s="1">
        <v>336</v>
      </c>
      <c r="B338" s="1" t="s">
        <v>34</v>
      </c>
      <c r="C338" s="1" t="s">
        <v>34</v>
      </c>
      <c r="E338" s="1">
        <v>336</v>
      </c>
      <c r="F338" s="1">
        <f t="shared" si="26"/>
        <v>0</v>
      </c>
      <c r="G338" s="1">
        <f t="shared" si="26"/>
        <v>2</v>
      </c>
      <c r="H338" s="1">
        <f t="shared" si="26"/>
        <v>0</v>
      </c>
      <c r="I338" s="110">
        <f t="shared" si="27"/>
        <v>2</v>
      </c>
      <c r="J338" s="1">
        <f t="shared" si="28"/>
        <v>0</v>
      </c>
      <c r="K338" s="1">
        <f t="shared" si="29"/>
        <v>0</v>
      </c>
      <c r="L338" s="1">
        <f t="shared" si="30"/>
        <v>0</v>
      </c>
    </row>
    <row r="339" spans="1:12">
      <c r="A339" s="1">
        <v>337</v>
      </c>
      <c r="B339" s="1" t="s">
        <v>34</v>
      </c>
      <c r="C339" s="1" t="s">
        <v>34</v>
      </c>
      <c r="E339" s="1">
        <v>337</v>
      </c>
      <c r="F339" s="1">
        <f t="shared" si="26"/>
        <v>0</v>
      </c>
      <c r="G339" s="1">
        <f t="shared" si="26"/>
        <v>2</v>
      </c>
      <c r="H339" s="1">
        <f t="shared" si="26"/>
        <v>0</v>
      </c>
      <c r="I339" s="110">
        <f t="shared" si="27"/>
        <v>2</v>
      </c>
      <c r="J339" s="1">
        <f t="shared" si="28"/>
        <v>0</v>
      </c>
      <c r="K339" s="1">
        <f t="shared" si="29"/>
        <v>0</v>
      </c>
      <c r="L339" s="1">
        <f t="shared" si="30"/>
        <v>0</v>
      </c>
    </row>
    <row r="340" spans="1:12">
      <c r="A340" s="1">
        <v>338</v>
      </c>
      <c r="B340" s="1" t="s">
        <v>40</v>
      </c>
      <c r="C340" s="1" t="s">
        <v>40</v>
      </c>
      <c r="E340" s="1">
        <v>338</v>
      </c>
      <c r="F340" s="1">
        <f t="shared" si="26"/>
        <v>2</v>
      </c>
      <c r="G340" s="1">
        <f t="shared" si="26"/>
        <v>0</v>
      </c>
      <c r="H340" s="1">
        <f t="shared" si="26"/>
        <v>0</v>
      </c>
      <c r="I340" s="110">
        <f t="shared" si="27"/>
        <v>2</v>
      </c>
      <c r="J340" s="1">
        <f t="shared" si="28"/>
        <v>0</v>
      </c>
      <c r="K340" s="1">
        <f t="shared" si="29"/>
        <v>0</v>
      </c>
      <c r="L340" s="1">
        <f t="shared" si="30"/>
        <v>0</v>
      </c>
    </row>
    <row r="341" spans="1:12">
      <c r="A341" s="1">
        <v>339</v>
      </c>
      <c r="B341" s="1" t="s">
        <v>202</v>
      </c>
      <c r="C341" s="1" t="s">
        <v>40</v>
      </c>
      <c r="E341" s="1">
        <v>339</v>
      </c>
      <c r="F341" s="1">
        <f t="shared" si="26"/>
        <v>1</v>
      </c>
      <c r="G341" s="1">
        <f t="shared" si="26"/>
        <v>0</v>
      </c>
      <c r="H341" s="1">
        <f t="shared" si="26"/>
        <v>1</v>
      </c>
      <c r="I341" s="110">
        <f t="shared" si="27"/>
        <v>2</v>
      </c>
      <c r="J341" s="1">
        <f t="shared" si="28"/>
        <v>0.5</v>
      </c>
      <c r="K341" s="1">
        <f t="shared" si="29"/>
        <v>0</v>
      </c>
      <c r="L341" s="1">
        <f t="shared" si="30"/>
        <v>0.5</v>
      </c>
    </row>
    <row r="342" spans="1:12">
      <c r="A342" s="1">
        <v>340</v>
      </c>
      <c r="B342" s="1" t="s">
        <v>202</v>
      </c>
      <c r="C342" s="1" t="s">
        <v>202</v>
      </c>
      <c r="E342" s="1">
        <v>340</v>
      </c>
      <c r="F342" s="1">
        <f t="shared" si="26"/>
        <v>0</v>
      </c>
      <c r="G342" s="1">
        <f t="shared" si="26"/>
        <v>0</v>
      </c>
      <c r="H342" s="1">
        <f t="shared" si="26"/>
        <v>2</v>
      </c>
      <c r="I342" s="110">
        <f t="shared" si="27"/>
        <v>2</v>
      </c>
      <c r="J342" s="1">
        <f t="shared" si="28"/>
        <v>0</v>
      </c>
      <c r="K342" s="1">
        <f t="shared" si="29"/>
        <v>0</v>
      </c>
      <c r="L342" s="1">
        <f t="shared" si="30"/>
        <v>0</v>
      </c>
    </row>
    <row r="343" spans="1:12">
      <c r="A343" s="1">
        <v>341</v>
      </c>
      <c r="B343" s="1" t="s">
        <v>202</v>
      </c>
      <c r="C343" s="1" t="s">
        <v>40</v>
      </c>
      <c r="E343" s="1">
        <v>341</v>
      </c>
      <c r="F343" s="1">
        <f t="shared" si="26"/>
        <v>1</v>
      </c>
      <c r="G343" s="1">
        <f t="shared" si="26"/>
        <v>0</v>
      </c>
      <c r="H343" s="1">
        <f t="shared" si="26"/>
        <v>1</v>
      </c>
      <c r="I343" s="110">
        <f t="shared" si="27"/>
        <v>2</v>
      </c>
      <c r="J343" s="1">
        <f t="shared" si="28"/>
        <v>0.5</v>
      </c>
      <c r="K343" s="1">
        <f t="shared" si="29"/>
        <v>0</v>
      </c>
      <c r="L343" s="1">
        <f t="shared" si="30"/>
        <v>0.5</v>
      </c>
    </row>
    <row r="344" spans="1:12">
      <c r="A344" s="1">
        <v>342</v>
      </c>
      <c r="B344" s="1" t="s">
        <v>202</v>
      </c>
      <c r="C344" s="1" t="s">
        <v>202</v>
      </c>
      <c r="E344" s="1">
        <v>342</v>
      </c>
      <c r="F344" s="1">
        <f t="shared" si="26"/>
        <v>0</v>
      </c>
      <c r="G344" s="1">
        <f t="shared" si="26"/>
        <v>0</v>
      </c>
      <c r="H344" s="1">
        <f t="shared" si="26"/>
        <v>2</v>
      </c>
      <c r="I344" s="110">
        <f t="shared" si="27"/>
        <v>2</v>
      </c>
      <c r="J344" s="1">
        <f t="shared" si="28"/>
        <v>0</v>
      </c>
      <c r="K344" s="1">
        <f t="shared" si="29"/>
        <v>0</v>
      </c>
      <c r="L344" s="1">
        <f t="shared" si="30"/>
        <v>0</v>
      </c>
    </row>
    <row r="345" spans="1:12">
      <c r="A345" s="1">
        <v>343</v>
      </c>
      <c r="B345" s="1" t="s">
        <v>202</v>
      </c>
      <c r="C345" s="1" t="s">
        <v>34</v>
      </c>
      <c r="E345" s="1">
        <v>343</v>
      </c>
      <c r="F345" s="1">
        <f t="shared" si="26"/>
        <v>0</v>
      </c>
      <c r="G345" s="1">
        <f t="shared" si="26"/>
        <v>1</v>
      </c>
      <c r="H345" s="1">
        <f t="shared" si="26"/>
        <v>1</v>
      </c>
      <c r="I345" s="110">
        <f t="shared" si="27"/>
        <v>2</v>
      </c>
      <c r="J345" s="1">
        <f t="shared" si="28"/>
        <v>0</v>
      </c>
      <c r="K345" s="1">
        <f t="shared" si="29"/>
        <v>0.5</v>
      </c>
      <c r="L345" s="1">
        <f t="shared" si="30"/>
        <v>0.5</v>
      </c>
    </row>
    <row r="346" spans="1:12">
      <c r="A346" s="1">
        <v>344</v>
      </c>
      <c r="B346" s="1" t="s">
        <v>202</v>
      </c>
      <c r="C346" s="1" t="s">
        <v>202</v>
      </c>
      <c r="E346" s="1">
        <v>344</v>
      </c>
      <c r="F346" s="1">
        <f t="shared" si="26"/>
        <v>0</v>
      </c>
      <c r="G346" s="1">
        <f t="shared" si="26"/>
        <v>0</v>
      </c>
      <c r="H346" s="1">
        <f t="shared" si="26"/>
        <v>2</v>
      </c>
      <c r="I346" s="110">
        <f t="shared" si="27"/>
        <v>2</v>
      </c>
      <c r="J346" s="1">
        <f t="shared" si="28"/>
        <v>0</v>
      </c>
      <c r="K346" s="1">
        <f t="shared" si="29"/>
        <v>0</v>
      </c>
      <c r="L346" s="1">
        <f t="shared" si="30"/>
        <v>0</v>
      </c>
    </row>
    <row r="347" spans="1:12">
      <c r="A347" s="1">
        <v>345</v>
      </c>
      <c r="B347" s="1" t="s">
        <v>34</v>
      </c>
      <c r="C347" s="1" t="s">
        <v>34</v>
      </c>
      <c r="E347" s="1">
        <v>345</v>
      </c>
      <c r="F347" s="1">
        <f t="shared" si="26"/>
        <v>0</v>
      </c>
      <c r="G347" s="1">
        <f t="shared" si="26"/>
        <v>2</v>
      </c>
      <c r="H347" s="1">
        <f t="shared" si="26"/>
        <v>0</v>
      </c>
      <c r="I347" s="110">
        <f t="shared" si="27"/>
        <v>2</v>
      </c>
      <c r="J347" s="1">
        <f t="shared" si="28"/>
        <v>0</v>
      </c>
      <c r="K347" s="1">
        <f t="shared" si="29"/>
        <v>0</v>
      </c>
      <c r="L347" s="1">
        <f t="shared" si="30"/>
        <v>0</v>
      </c>
    </row>
    <row r="348" spans="1:12">
      <c r="A348" s="1">
        <v>346</v>
      </c>
      <c r="B348" s="1" t="s">
        <v>34</v>
      </c>
      <c r="C348" s="1" t="s">
        <v>34</v>
      </c>
      <c r="E348" s="1">
        <v>346</v>
      </c>
      <c r="F348" s="1">
        <f t="shared" si="26"/>
        <v>0</v>
      </c>
      <c r="G348" s="1">
        <f t="shared" si="26"/>
        <v>2</v>
      </c>
      <c r="H348" s="1">
        <f t="shared" si="26"/>
        <v>0</v>
      </c>
      <c r="I348" s="110">
        <f t="shared" si="27"/>
        <v>2</v>
      </c>
      <c r="J348" s="1">
        <f t="shared" si="28"/>
        <v>0</v>
      </c>
      <c r="K348" s="1">
        <f t="shared" si="29"/>
        <v>0</v>
      </c>
      <c r="L348" s="1">
        <f t="shared" si="30"/>
        <v>0</v>
      </c>
    </row>
    <row r="349" spans="1:12">
      <c r="A349" s="1">
        <v>347</v>
      </c>
      <c r="B349" s="1" t="s">
        <v>34</v>
      </c>
      <c r="C349" s="1" t="s">
        <v>34</v>
      </c>
      <c r="E349" s="1">
        <v>347</v>
      </c>
      <c r="F349" s="1">
        <f t="shared" si="26"/>
        <v>0</v>
      </c>
      <c r="G349" s="1">
        <f t="shared" si="26"/>
        <v>2</v>
      </c>
      <c r="H349" s="1">
        <f t="shared" si="26"/>
        <v>0</v>
      </c>
      <c r="I349" s="110">
        <f t="shared" si="27"/>
        <v>2</v>
      </c>
      <c r="J349" s="1">
        <f t="shared" si="28"/>
        <v>0</v>
      </c>
      <c r="K349" s="1">
        <f t="shared" si="29"/>
        <v>0</v>
      </c>
      <c r="L349" s="1">
        <f t="shared" si="30"/>
        <v>0</v>
      </c>
    </row>
    <row r="350" spans="1:12">
      <c r="A350" s="1">
        <v>348</v>
      </c>
      <c r="B350" s="1" t="s">
        <v>202</v>
      </c>
      <c r="C350" s="1" t="s">
        <v>202</v>
      </c>
      <c r="E350" s="1">
        <v>348</v>
      </c>
      <c r="F350" s="1">
        <f t="shared" si="26"/>
        <v>0</v>
      </c>
      <c r="G350" s="1">
        <f t="shared" si="26"/>
        <v>0</v>
      </c>
      <c r="H350" s="1">
        <f t="shared" si="26"/>
        <v>2</v>
      </c>
      <c r="I350" s="110">
        <f t="shared" si="27"/>
        <v>2</v>
      </c>
      <c r="J350" s="1">
        <f t="shared" si="28"/>
        <v>0</v>
      </c>
      <c r="K350" s="1">
        <f t="shared" si="29"/>
        <v>0</v>
      </c>
      <c r="L350" s="1">
        <f t="shared" si="30"/>
        <v>0</v>
      </c>
    </row>
    <row r="351" spans="1:12">
      <c r="A351" s="1">
        <v>349</v>
      </c>
      <c r="B351" s="1" t="s">
        <v>34</v>
      </c>
      <c r="C351" s="1" t="s">
        <v>34</v>
      </c>
      <c r="E351" s="1">
        <v>349</v>
      </c>
      <c r="F351" s="1">
        <f t="shared" si="26"/>
        <v>0</v>
      </c>
      <c r="G351" s="1">
        <f t="shared" si="26"/>
        <v>2</v>
      </c>
      <c r="H351" s="1">
        <f t="shared" si="26"/>
        <v>0</v>
      </c>
      <c r="I351" s="110">
        <f t="shared" si="27"/>
        <v>2</v>
      </c>
      <c r="J351" s="1">
        <f t="shared" si="28"/>
        <v>0</v>
      </c>
      <c r="K351" s="1">
        <f t="shared" si="29"/>
        <v>0</v>
      </c>
      <c r="L351" s="1">
        <f t="shared" si="30"/>
        <v>0</v>
      </c>
    </row>
    <row r="352" spans="1:12">
      <c r="A352" s="1">
        <v>350</v>
      </c>
      <c r="B352" s="1" t="s">
        <v>34</v>
      </c>
      <c r="C352" s="1" t="s">
        <v>202</v>
      </c>
      <c r="E352" s="1">
        <v>350</v>
      </c>
      <c r="F352" s="1">
        <f t="shared" si="26"/>
        <v>0</v>
      </c>
      <c r="G352" s="1">
        <f t="shared" si="26"/>
        <v>1</v>
      </c>
      <c r="H352" s="1">
        <f t="shared" si="26"/>
        <v>1</v>
      </c>
      <c r="I352" s="110">
        <f t="shared" si="27"/>
        <v>2</v>
      </c>
      <c r="J352" s="1">
        <f t="shared" si="28"/>
        <v>0</v>
      </c>
      <c r="K352" s="1">
        <f t="shared" si="29"/>
        <v>0.5</v>
      </c>
      <c r="L352" s="1">
        <f t="shared" si="30"/>
        <v>0.5</v>
      </c>
    </row>
    <row r="353" spans="1:12">
      <c r="A353" s="1">
        <v>351</v>
      </c>
      <c r="B353" s="1" t="s">
        <v>202</v>
      </c>
      <c r="C353" s="1" t="s">
        <v>34</v>
      </c>
      <c r="E353" s="1">
        <v>351</v>
      </c>
      <c r="F353" s="1">
        <f t="shared" si="26"/>
        <v>0</v>
      </c>
      <c r="G353" s="1">
        <f t="shared" si="26"/>
        <v>1</v>
      </c>
      <c r="H353" s="1">
        <f t="shared" si="26"/>
        <v>1</v>
      </c>
      <c r="I353" s="110">
        <f t="shared" si="27"/>
        <v>2</v>
      </c>
      <c r="J353" s="1">
        <f t="shared" si="28"/>
        <v>0</v>
      </c>
      <c r="K353" s="1">
        <f t="shared" si="29"/>
        <v>0.5</v>
      </c>
      <c r="L353" s="1">
        <f t="shared" si="30"/>
        <v>0.5</v>
      </c>
    </row>
    <row r="354" spans="1:12">
      <c r="A354" s="1">
        <v>352</v>
      </c>
      <c r="B354" s="1" t="s">
        <v>34</v>
      </c>
      <c r="C354" s="1" t="s">
        <v>34</v>
      </c>
      <c r="E354" s="1">
        <v>352</v>
      </c>
      <c r="F354" s="1">
        <f t="shared" si="26"/>
        <v>0</v>
      </c>
      <c r="G354" s="1">
        <f t="shared" si="26"/>
        <v>2</v>
      </c>
      <c r="H354" s="1">
        <f t="shared" si="26"/>
        <v>0</v>
      </c>
      <c r="I354" s="110">
        <f t="shared" si="27"/>
        <v>2</v>
      </c>
      <c r="J354" s="1">
        <f t="shared" si="28"/>
        <v>0</v>
      </c>
      <c r="K354" s="1">
        <f t="shared" si="29"/>
        <v>0</v>
      </c>
      <c r="L354" s="1">
        <f t="shared" si="30"/>
        <v>0</v>
      </c>
    </row>
    <row r="355" spans="1:12">
      <c r="A355" s="1">
        <v>353</v>
      </c>
      <c r="B355" s="1" t="s">
        <v>34</v>
      </c>
      <c r="C355" s="1" t="s">
        <v>34</v>
      </c>
      <c r="E355" s="1">
        <v>353</v>
      </c>
      <c r="F355" s="1">
        <f t="shared" si="26"/>
        <v>0</v>
      </c>
      <c r="G355" s="1">
        <f t="shared" si="26"/>
        <v>2</v>
      </c>
      <c r="H355" s="1">
        <f t="shared" si="26"/>
        <v>0</v>
      </c>
      <c r="I355" s="110">
        <f t="shared" si="27"/>
        <v>2</v>
      </c>
      <c r="J355" s="1">
        <f t="shared" si="28"/>
        <v>0</v>
      </c>
      <c r="K355" s="1">
        <f t="shared" si="29"/>
        <v>0</v>
      </c>
      <c r="L355" s="1">
        <f t="shared" si="30"/>
        <v>0</v>
      </c>
    </row>
    <row r="356" spans="1:12">
      <c r="A356" s="1">
        <v>354</v>
      </c>
      <c r="B356" s="1" t="s">
        <v>40</v>
      </c>
      <c r="C356" s="1" t="s">
        <v>40</v>
      </c>
      <c r="E356" s="1">
        <v>354</v>
      </c>
      <c r="F356" s="1">
        <f t="shared" si="26"/>
        <v>2</v>
      </c>
      <c r="G356" s="1">
        <f t="shared" si="26"/>
        <v>0</v>
      </c>
      <c r="H356" s="1">
        <f t="shared" si="26"/>
        <v>0</v>
      </c>
      <c r="I356" s="110">
        <f t="shared" si="27"/>
        <v>2</v>
      </c>
      <c r="J356" s="1">
        <f t="shared" si="28"/>
        <v>0</v>
      </c>
      <c r="K356" s="1">
        <f t="shared" si="29"/>
        <v>0</v>
      </c>
      <c r="L356" s="1">
        <f t="shared" si="30"/>
        <v>0</v>
      </c>
    </row>
    <row r="357" spans="1:12">
      <c r="A357" s="1">
        <v>355</v>
      </c>
      <c r="B357" s="1" t="s">
        <v>34</v>
      </c>
      <c r="C357" s="1" t="s">
        <v>34</v>
      </c>
      <c r="E357" s="1">
        <v>355</v>
      </c>
      <c r="F357" s="1">
        <f t="shared" si="26"/>
        <v>0</v>
      </c>
      <c r="G357" s="1">
        <f t="shared" si="26"/>
        <v>2</v>
      </c>
      <c r="H357" s="1">
        <f t="shared" si="26"/>
        <v>0</v>
      </c>
      <c r="I357" s="110">
        <f t="shared" si="27"/>
        <v>2</v>
      </c>
      <c r="J357" s="1">
        <f t="shared" si="28"/>
        <v>0</v>
      </c>
      <c r="K357" s="1">
        <f t="shared" si="29"/>
        <v>0</v>
      </c>
      <c r="L357" s="1">
        <f t="shared" si="30"/>
        <v>0</v>
      </c>
    </row>
    <row r="358" spans="1:12">
      <c r="A358" s="1">
        <v>356</v>
      </c>
      <c r="B358" s="1" t="s">
        <v>40</v>
      </c>
      <c r="C358" s="1" t="s">
        <v>40</v>
      </c>
      <c r="E358" s="1">
        <v>356</v>
      </c>
      <c r="F358" s="1">
        <f t="shared" si="26"/>
        <v>2</v>
      </c>
      <c r="G358" s="1">
        <f t="shared" si="26"/>
        <v>0</v>
      </c>
      <c r="H358" s="1">
        <f t="shared" si="26"/>
        <v>0</v>
      </c>
      <c r="I358" s="110">
        <f t="shared" si="27"/>
        <v>2</v>
      </c>
      <c r="J358" s="1">
        <f t="shared" si="28"/>
        <v>0</v>
      </c>
      <c r="K358" s="1">
        <f t="shared" si="29"/>
        <v>0</v>
      </c>
      <c r="L358" s="1">
        <f t="shared" si="30"/>
        <v>0</v>
      </c>
    </row>
    <row r="359" spans="1:12">
      <c r="A359" s="1">
        <v>357</v>
      </c>
      <c r="B359" s="1" t="s">
        <v>34</v>
      </c>
      <c r="C359" s="1" t="s">
        <v>34</v>
      </c>
      <c r="E359" s="1">
        <v>357</v>
      </c>
      <c r="F359" s="1">
        <f t="shared" si="26"/>
        <v>0</v>
      </c>
      <c r="G359" s="1">
        <f t="shared" si="26"/>
        <v>2</v>
      </c>
      <c r="H359" s="1">
        <f t="shared" si="26"/>
        <v>0</v>
      </c>
      <c r="I359" s="110">
        <f t="shared" si="27"/>
        <v>2</v>
      </c>
      <c r="J359" s="1">
        <f t="shared" si="28"/>
        <v>0</v>
      </c>
      <c r="K359" s="1">
        <f t="shared" si="29"/>
        <v>0</v>
      </c>
      <c r="L359" s="1">
        <f t="shared" si="30"/>
        <v>0</v>
      </c>
    </row>
    <row r="360" spans="1:12">
      <c r="A360" s="1">
        <v>358</v>
      </c>
      <c r="B360" s="1" t="s">
        <v>202</v>
      </c>
      <c r="C360" s="1" t="s">
        <v>34</v>
      </c>
      <c r="E360" s="1">
        <v>358</v>
      </c>
      <c r="F360" s="1">
        <f t="shared" si="26"/>
        <v>0</v>
      </c>
      <c r="G360" s="1">
        <f t="shared" si="26"/>
        <v>1</v>
      </c>
      <c r="H360" s="1">
        <f t="shared" si="26"/>
        <v>1</v>
      </c>
      <c r="I360" s="110">
        <f t="shared" si="27"/>
        <v>2</v>
      </c>
      <c r="J360" s="1">
        <f t="shared" si="28"/>
        <v>0</v>
      </c>
      <c r="K360" s="1">
        <f t="shared" si="29"/>
        <v>0.5</v>
      </c>
      <c r="L360" s="1">
        <f t="shared" si="30"/>
        <v>0.5</v>
      </c>
    </row>
    <row r="361" spans="1:12">
      <c r="A361" s="1">
        <v>359</v>
      </c>
      <c r="B361" s="1" t="s">
        <v>34</v>
      </c>
      <c r="C361" s="1" t="s">
        <v>34</v>
      </c>
      <c r="E361" s="1">
        <v>359</v>
      </c>
      <c r="F361" s="1">
        <f t="shared" si="26"/>
        <v>0</v>
      </c>
      <c r="G361" s="1">
        <f t="shared" si="26"/>
        <v>2</v>
      </c>
      <c r="H361" s="1">
        <f t="shared" si="26"/>
        <v>0</v>
      </c>
      <c r="I361" s="110">
        <f t="shared" si="27"/>
        <v>2</v>
      </c>
      <c r="J361" s="1">
        <f t="shared" si="28"/>
        <v>0</v>
      </c>
      <c r="K361" s="1">
        <f t="shared" si="29"/>
        <v>0</v>
      </c>
      <c r="L361" s="1">
        <f t="shared" si="30"/>
        <v>0</v>
      </c>
    </row>
    <row r="362" spans="1:12">
      <c r="A362" s="1">
        <v>360</v>
      </c>
      <c r="B362" s="1" t="s">
        <v>40</v>
      </c>
      <c r="C362" s="1" t="s">
        <v>40</v>
      </c>
      <c r="E362" s="1">
        <v>360</v>
      </c>
      <c r="F362" s="1">
        <f t="shared" si="26"/>
        <v>2</v>
      </c>
      <c r="G362" s="1">
        <f t="shared" si="26"/>
        <v>0</v>
      </c>
      <c r="H362" s="1">
        <f t="shared" si="26"/>
        <v>0</v>
      </c>
      <c r="I362" s="110">
        <f t="shared" si="27"/>
        <v>2</v>
      </c>
      <c r="J362" s="1">
        <f t="shared" si="28"/>
        <v>0</v>
      </c>
      <c r="K362" s="1">
        <f t="shared" si="29"/>
        <v>0</v>
      </c>
      <c r="L362" s="1">
        <f t="shared" si="30"/>
        <v>0</v>
      </c>
    </row>
    <row r="363" spans="1:12">
      <c r="A363" s="1">
        <v>361</v>
      </c>
      <c r="B363" s="1" t="s">
        <v>202</v>
      </c>
      <c r="C363" s="1" t="s">
        <v>202</v>
      </c>
      <c r="E363" s="1">
        <v>361</v>
      </c>
      <c r="F363" s="1">
        <f t="shared" si="26"/>
        <v>0</v>
      </c>
      <c r="G363" s="1">
        <f t="shared" si="26"/>
        <v>0</v>
      </c>
      <c r="H363" s="1">
        <f t="shared" si="26"/>
        <v>2</v>
      </c>
      <c r="I363" s="110">
        <f t="shared" si="27"/>
        <v>2</v>
      </c>
      <c r="J363" s="1">
        <f t="shared" si="28"/>
        <v>0</v>
      </c>
      <c r="K363" s="1">
        <f t="shared" si="29"/>
        <v>0</v>
      </c>
      <c r="L363" s="1">
        <f t="shared" si="30"/>
        <v>0</v>
      </c>
    </row>
    <row r="364" spans="1:12">
      <c r="A364" s="1">
        <v>362</v>
      </c>
      <c r="B364" s="1" t="s">
        <v>34</v>
      </c>
      <c r="C364" s="1" t="s">
        <v>34</v>
      </c>
      <c r="E364" s="1">
        <v>362</v>
      </c>
      <c r="F364" s="1">
        <f t="shared" si="26"/>
        <v>0</v>
      </c>
      <c r="G364" s="1">
        <f t="shared" si="26"/>
        <v>2</v>
      </c>
      <c r="H364" s="1">
        <f t="shared" si="26"/>
        <v>0</v>
      </c>
      <c r="I364" s="110">
        <f t="shared" si="27"/>
        <v>2</v>
      </c>
      <c r="J364" s="1">
        <f t="shared" si="28"/>
        <v>0</v>
      </c>
      <c r="K364" s="1">
        <f t="shared" si="29"/>
        <v>0</v>
      </c>
      <c r="L364" s="1">
        <f t="shared" si="30"/>
        <v>0</v>
      </c>
    </row>
    <row r="365" spans="1:12">
      <c r="A365" s="1">
        <v>363</v>
      </c>
      <c r="B365" s="1" t="s">
        <v>202</v>
      </c>
      <c r="C365" s="1" t="s">
        <v>202</v>
      </c>
      <c r="E365" s="1">
        <v>363</v>
      </c>
      <c r="F365" s="1">
        <f t="shared" si="26"/>
        <v>0</v>
      </c>
      <c r="G365" s="1">
        <f t="shared" si="26"/>
        <v>0</v>
      </c>
      <c r="H365" s="1">
        <f t="shared" si="26"/>
        <v>2</v>
      </c>
      <c r="I365" s="110">
        <f t="shared" si="27"/>
        <v>2</v>
      </c>
      <c r="J365" s="1">
        <f t="shared" si="28"/>
        <v>0</v>
      </c>
      <c r="K365" s="1">
        <f t="shared" si="29"/>
        <v>0</v>
      </c>
      <c r="L365" s="1">
        <f t="shared" si="30"/>
        <v>0</v>
      </c>
    </row>
    <row r="366" spans="1:12">
      <c r="A366" s="1">
        <v>364</v>
      </c>
      <c r="B366" s="1" t="s">
        <v>34</v>
      </c>
      <c r="C366" s="1" t="s">
        <v>34</v>
      </c>
      <c r="E366" s="1">
        <v>364</v>
      </c>
      <c r="F366" s="1">
        <f t="shared" si="26"/>
        <v>0</v>
      </c>
      <c r="G366" s="1">
        <f t="shared" si="26"/>
        <v>2</v>
      </c>
      <c r="H366" s="1">
        <f t="shared" si="26"/>
        <v>0</v>
      </c>
      <c r="I366" s="110">
        <f t="shared" si="27"/>
        <v>2</v>
      </c>
      <c r="J366" s="1">
        <f t="shared" si="28"/>
        <v>0</v>
      </c>
      <c r="K366" s="1">
        <f t="shared" si="29"/>
        <v>0</v>
      </c>
      <c r="L366" s="1">
        <f t="shared" si="30"/>
        <v>0</v>
      </c>
    </row>
    <row r="367" spans="1:12">
      <c r="A367" s="1">
        <v>365</v>
      </c>
      <c r="B367" s="1" t="s">
        <v>202</v>
      </c>
      <c r="C367" s="1" t="s">
        <v>202</v>
      </c>
      <c r="E367" s="1">
        <v>365</v>
      </c>
      <c r="F367" s="1">
        <f t="shared" si="26"/>
        <v>0</v>
      </c>
      <c r="G367" s="1">
        <f t="shared" si="26"/>
        <v>0</v>
      </c>
      <c r="H367" s="1">
        <f t="shared" si="26"/>
        <v>2</v>
      </c>
      <c r="I367" s="110">
        <f t="shared" si="27"/>
        <v>2</v>
      </c>
      <c r="J367" s="1">
        <f t="shared" si="28"/>
        <v>0</v>
      </c>
      <c r="K367" s="1">
        <f t="shared" si="29"/>
        <v>0</v>
      </c>
      <c r="L367" s="1">
        <f t="shared" si="30"/>
        <v>0</v>
      </c>
    </row>
    <row r="368" spans="1:12">
      <c r="A368" s="1">
        <v>366</v>
      </c>
      <c r="B368" s="1" t="s">
        <v>34</v>
      </c>
      <c r="C368" s="1" t="s">
        <v>34</v>
      </c>
      <c r="E368" s="1">
        <v>366</v>
      </c>
      <c r="F368" s="1">
        <f t="shared" si="26"/>
        <v>0</v>
      </c>
      <c r="G368" s="1">
        <f t="shared" si="26"/>
        <v>2</v>
      </c>
      <c r="H368" s="1">
        <f t="shared" si="26"/>
        <v>0</v>
      </c>
      <c r="I368" s="110">
        <f t="shared" si="27"/>
        <v>2</v>
      </c>
      <c r="J368" s="1">
        <f t="shared" si="28"/>
        <v>0</v>
      </c>
      <c r="K368" s="1">
        <f t="shared" si="29"/>
        <v>0</v>
      </c>
      <c r="L368" s="1">
        <f t="shared" si="30"/>
        <v>0</v>
      </c>
    </row>
    <row r="369" spans="1:12">
      <c r="A369" s="1">
        <v>367</v>
      </c>
      <c r="B369" s="1" t="s">
        <v>34</v>
      </c>
      <c r="C369" s="1" t="s">
        <v>34</v>
      </c>
      <c r="E369" s="1">
        <v>367</v>
      </c>
      <c r="F369" s="1">
        <f t="shared" si="26"/>
        <v>0</v>
      </c>
      <c r="G369" s="1">
        <f t="shared" si="26"/>
        <v>2</v>
      </c>
      <c r="H369" s="1">
        <f t="shared" si="26"/>
        <v>0</v>
      </c>
      <c r="I369" s="110">
        <f t="shared" si="27"/>
        <v>2</v>
      </c>
      <c r="J369" s="1">
        <f t="shared" si="28"/>
        <v>0</v>
      </c>
      <c r="K369" s="1">
        <f t="shared" si="29"/>
        <v>0</v>
      </c>
      <c r="L369" s="1">
        <f t="shared" si="30"/>
        <v>0</v>
      </c>
    </row>
    <row r="370" spans="1:12">
      <c r="A370" s="1">
        <v>368</v>
      </c>
      <c r="B370" s="1" t="s">
        <v>40</v>
      </c>
      <c r="C370" s="1" t="s">
        <v>40</v>
      </c>
      <c r="E370" s="1">
        <v>368</v>
      </c>
      <c r="F370" s="1">
        <f t="shared" si="26"/>
        <v>2</v>
      </c>
      <c r="G370" s="1">
        <f t="shared" si="26"/>
        <v>0</v>
      </c>
      <c r="H370" s="1">
        <f t="shared" si="26"/>
        <v>0</v>
      </c>
      <c r="I370" s="110">
        <f t="shared" si="27"/>
        <v>2</v>
      </c>
      <c r="J370" s="1">
        <f t="shared" si="28"/>
        <v>0</v>
      </c>
      <c r="K370" s="1">
        <f t="shared" si="29"/>
        <v>0</v>
      </c>
      <c r="L370" s="1">
        <f t="shared" si="30"/>
        <v>0</v>
      </c>
    </row>
    <row r="371" spans="1:12">
      <c r="A371" s="1">
        <v>369</v>
      </c>
      <c r="B371" s="1" t="s">
        <v>202</v>
      </c>
      <c r="C371" s="1" t="s">
        <v>40</v>
      </c>
      <c r="E371" s="1">
        <v>369</v>
      </c>
      <c r="F371" s="1">
        <f t="shared" si="26"/>
        <v>1</v>
      </c>
      <c r="G371" s="1">
        <f t="shared" si="26"/>
        <v>0</v>
      </c>
      <c r="H371" s="1">
        <f t="shared" si="26"/>
        <v>1</v>
      </c>
      <c r="I371" s="110">
        <f t="shared" si="27"/>
        <v>2</v>
      </c>
      <c r="J371" s="1">
        <f t="shared" si="28"/>
        <v>0.5</v>
      </c>
      <c r="K371" s="1">
        <f t="shared" si="29"/>
        <v>0</v>
      </c>
      <c r="L371" s="1">
        <f t="shared" si="30"/>
        <v>0.5</v>
      </c>
    </row>
    <row r="372" spans="1:12">
      <c r="A372" s="1">
        <v>370</v>
      </c>
      <c r="B372" s="1" t="s">
        <v>202</v>
      </c>
      <c r="C372" s="1" t="s">
        <v>202</v>
      </c>
      <c r="E372" s="1">
        <v>370</v>
      </c>
      <c r="F372" s="1">
        <f t="shared" si="26"/>
        <v>0</v>
      </c>
      <c r="G372" s="1">
        <f t="shared" si="26"/>
        <v>0</v>
      </c>
      <c r="H372" s="1">
        <f t="shared" si="26"/>
        <v>2</v>
      </c>
      <c r="I372" s="110">
        <f t="shared" si="27"/>
        <v>2</v>
      </c>
      <c r="J372" s="1">
        <f t="shared" si="28"/>
        <v>0</v>
      </c>
      <c r="K372" s="1">
        <f t="shared" si="29"/>
        <v>0</v>
      </c>
      <c r="L372" s="1">
        <f t="shared" si="30"/>
        <v>0</v>
      </c>
    </row>
    <row r="373" spans="1:12">
      <c r="A373" s="1">
        <v>371</v>
      </c>
      <c r="B373" s="1" t="s">
        <v>202</v>
      </c>
      <c r="C373" s="1" t="s">
        <v>34</v>
      </c>
      <c r="E373" s="1">
        <v>371</v>
      </c>
      <c r="F373" s="1">
        <f t="shared" si="26"/>
        <v>0</v>
      </c>
      <c r="G373" s="1">
        <f t="shared" si="26"/>
        <v>1</v>
      </c>
      <c r="H373" s="1">
        <f t="shared" si="26"/>
        <v>1</v>
      </c>
      <c r="I373" s="110">
        <f t="shared" si="27"/>
        <v>2</v>
      </c>
      <c r="J373" s="1">
        <f t="shared" si="28"/>
        <v>0</v>
      </c>
      <c r="K373" s="1">
        <f t="shared" si="29"/>
        <v>0.5</v>
      </c>
      <c r="L373" s="1">
        <f t="shared" si="30"/>
        <v>0.5</v>
      </c>
    </row>
    <row r="374" spans="1:12">
      <c r="A374" s="1">
        <v>372</v>
      </c>
      <c r="B374" s="1" t="s">
        <v>34</v>
      </c>
      <c r="C374" s="1" t="s">
        <v>34</v>
      </c>
      <c r="E374" s="1">
        <v>372</v>
      </c>
      <c r="F374" s="1">
        <f t="shared" si="26"/>
        <v>0</v>
      </c>
      <c r="G374" s="1">
        <f t="shared" si="26"/>
        <v>2</v>
      </c>
      <c r="H374" s="1">
        <f t="shared" si="26"/>
        <v>0</v>
      </c>
      <c r="I374" s="110">
        <f t="shared" si="27"/>
        <v>2</v>
      </c>
      <c r="J374" s="1">
        <f t="shared" si="28"/>
        <v>0</v>
      </c>
      <c r="K374" s="1">
        <f t="shared" si="29"/>
        <v>0</v>
      </c>
      <c r="L374" s="1">
        <f t="shared" si="30"/>
        <v>0</v>
      </c>
    </row>
    <row r="375" spans="1:12">
      <c r="A375" s="1">
        <v>373</v>
      </c>
      <c r="B375" s="1" t="s">
        <v>34</v>
      </c>
      <c r="C375" s="1" t="s">
        <v>34</v>
      </c>
      <c r="E375" s="1">
        <v>373</v>
      </c>
      <c r="F375" s="1">
        <f t="shared" si="26"/>
        <v>0</v>
      </c>
      <c r="G375" s="1">
        <f t="shared" si="26"/>
        <v>2</v>
      </c>
      <c r="H375" s="1">
        <f t="shared" si="26"/>
        <v>0</v>
      </c>
      <c r="I375" s="110">
        <f t="shared" si="27"/>
        <v>2</v>
      </c>
      <c r="J375" s="1">
        <f t="shared" si="28"/>
        <v>0</v>
      </c>
      <c r="K375" s="1">
        <f t="shared" si="29"/>
        <v>0</v>
      </c>
      <c r="L375" s="1">
        <f t="shared" si="30"/>
        <v>0</v>
      </c>
    </row>
    <row r="376" spans="1:12">
      <c r="A376" s="1">
        <v>374</v>
      </c>
      <c r="B376" s="1" t="s">
        <v>202</v>
      </c>
      <c r="C376" s="1" t="s">
        <v>202</v>
      </c>
      <c r="E376" s="1">
        <v>374</v>
      </c>
      <c r="F376" s="1">
        <f t="shared" si="26"/>
        <v>0</v>
      </c>
      <c r="G376" s="1">
        <f t="shared" si="26"/>
        <v>0</v>
      </c>
      <c r="H376" s="1">
        <f t="shared" si="26"/>
        <v>2</v>
      </c>
      <c r="I376" s="110">
        <f t="shared" si="27"/>
        <v>2</v>
      </c>
      <c r="J376" s="1">
        <f t="shared" si="28"/>
        <v>0</v>
      </c>
      <c r="K376" s="1">
        <f t="shared" si="29"/>
        <v>0</v>
      </c>
      <c r="L376" s="1">
        <f t="shared" si="30"/>
        <v>0</v>
      </c>
    </row>
    <row r="377" spans="1:12">
      <c r="A377" s="1">
        <v>375</v>
      </c>
      <c r="B377" s="1" t="s">
        <v>40</v>
      </c>
      <c r="C377" s="1" t="s">
        <v>40</v>
      </c>
      <c r="E377" s="1">
        <v>375</v>
      </c>
      <c r="F377" s="1">
        <f t="shared" si="26"/>
        <v>2</v>
      </c>
      <c r="G377" s="1">
        <f t="shared" si="26"/>
        <v>0</v>
      </c>
      <c r="H377" s="1">
        <f t="shared" si="26"/>
        <v>0</v>
      </c>
      <c r="I377" s="110">
        <f t="shared" si="27"/>
        <v>2</v>
      </c>
      <c r="J377" s="1">
        <f t="shared" si="28"/>
        <v>0</v>
      </c>
      <c r="K377" s="1">
        <f t="shared" si="29"/>
        <v>0</v>
      </c>
      <c r="L377" s="1">
        <f t="shared" si="30"/>
        <v>0</v>
      </c>
    </row>
    <row r="378" spans="1:12">
      <c r="A378" s="1">
        <v>376</v>
      </c>
      <c r="B378" s="1" t="s">
        <v>40</v>
      </c>
      <c r="C378" s="1" t="s">
        <v>40</v>
      </c>
      <c r="E378" s="1">
        <v>376</v>
      </c>
      <c r="F378" s="1">
        <f t="shared" si="26"/>
        <v>2</v>
      </c>
      <c r="G378" s="1">
        <f t="shared" si="26"/>
        <v>0</v>
      </c>
      <c r="H378" s="1">
        <f t="shared" si="26"/>
        <v>0</v>
      </c>
      <c r="I378" s="110">
        <f t="shared" si="27"/>
        <v>2</v>
      </c>
      <c r="J378" s="1">
        <f t="shared" si="28"/>
        <v>0</v>
      </c>
      <c r="K378" s="1">
        <f t="shared" si="29"/>
        <v>0</v>
      </c>
      <c r="L378" s="1">
        <f t="shared" si="30"/>
        <v>0</v>
      </c>
    </row>
    <row r="379" spans="1:12">
      <c r="A379" s="1">
        <v>377</v>
      </c>
      <c r="B379" s="1" t="s">
        <v>34</v>
      </c>
      <c r="C379" s="1" t="s">
        <v>34</v>
      </c>
      <c r="E379" s="1">
        <v>377</v>
      </c>
      <c r="F379" s="1">
        <f t="shared" si="26"/>
        <v>0</v>
      </c>
      <c r="G379" s="1">
        <f t="shared" si="26"/>
        <v>2</v>
      </c>
      <c r="H379" s="1">
        <f t="shared" si="26"/>
        <v>0</v>
      </c>
      <c r="I379" s="110">
        <f t="shared" si="27"/>
        <v>2</v>
      </c>
      <c r="J379" s="1">
        <f t="shared" si="28"/>
        <v>0</v>
      </c>
      <c r="K379" s="1">
        <f t="shared" si="29"/>
        <v>0</v>
      </c>
      <c r="L379" s="1">
        <f t="shared" si="30"/>
        <v>0</v>
      </c>
    </row>
    <row r="380" spans="1:12">
      <c r="A380" s="1">
        <v>378</v>
      </c>
      <c r="B380" s="1" t="s">
        <v>34</v>
      </c>
      <c r="C380" s="1" t="s">
        <v>34</v>
      </c>
      <c r="E380" s="1">
        <v>378</v>
      </c>
      <c r="F380" s="1">
        <f t="shared" si="26"/>
        <v>0</v>
      </c>
      <c r="G380" s="1">
        <f t="shared" si="26"/>
        <v>2</v>
      </c>
      <c r="H380" s="1">
        <f t="shared" si="26"/>
        <v>0</v>
      </c>
      <c r="I380" s="110">
        <f t="shared" si="27"/>
        <v>2</v>
      </c>
      <c r="J380" s="1">
        <f t="shared" si="28"/>
        <v>0</v>
      </c>
      <c r="K380" s="1">
        <f t="shared" si="29"/>
        <v>0</v>
      </c>
      <c r="L380" s="1">
        <f t="shared" si="30"/>
        <v>0</v>
      </c>
    </row>
    <row r="381" spans="1:12">
      <c r="A381" s="1">
        <v>379</v>
      </c>
      <c r="B381" s="1" t="s">
        <v>40</v>
      </c>
      <c r="C381" s="1" t="s">
        <v>40</v>
      </c>
      <c r="E381" s="1">
        <v>379</v>
      </c>
      <c r="F381" s="1">
        <f t="shared" si="26"/>
        <v>2</v>
      </c>
      <c r="G381" s="1">
        <f t="shared" si="26"/>
        <v>0</v>
      </c>
      <c r="H381" s="1">
        <f t="shared" si="26"/>
        <v>0</v>
      </c>
      <c r="I381" s="110">
        <f t="shared" si="27"/>
        <v>2</v>
      </c>
      <c r="J381" s="1">
        <f t="shared" si="28"/>
        <v>0</v>
      </c>
      <c r="K381" s="1">
        <f t="shared" si="29"/>
        <v>0</v>
      </c>
      <c r="L381" s="1">
        <f t="shared" si="30"/>
        <v>0</v>
      </c>
    </row>
    <row r="382" spans="1:12">
      <c r="A382" s="1">
        <v>380</v>
      </c>
      <c r="B382" s="1" t="s">
        <v>34</v>
      </c>
      <c r="C382" s="1" t="s">
        <v>34</v>
      </c>
      <c r="E382" s="1">
        <v>380</v>
      </c>
      <c r="F382" s="1">
        <f t="shared" si="26"/>
        <v>0</v>
      </c>
      <c r="G382" s="1">
        <f t="shared" si="26"/>
        <v>2</v>
      </c>
      <c r="H382" s="1">
        <f t="shared" si="26"/>
        <v>0</v>
      </c>
      <c r="I382" s="110">
        <f t="shared" si="27"/>
        <v>2</v>
      </c>
      <c r="J382" s="1">
        <f t="shared" si="28"/>
        <v>0</v>
      </c>
      <c r="K382" s="1">
        <f t="shared" si="29"/>
        <v>0</v>
      </c>
      <c r="L382" s="1">
        <f t="shared" si="30"/>
        <v>0</v>
      </c>
    </row>
    <row r="383" spans="1:12">
      <c r="A383" s="1">
        <v>381</v>
      </c>
      <c r="B383" s="1" t="s">
        <v>34</v>
      </c>
      <c r="C383" s="1" t="s">
        <v>34</v>
      </c>
      <c r="E383" s="1">
        <v>381</v>
      </c>
      <c r="F383" s="1">
        <f t="shared" si="26"/>
        <v>0</v>
      </c>
      <c r="G383" s="1">
        <f t="shared" si="26"/>
        <v>2</v>
      </c>
      <c r="H383" s="1">
        <f t="shared" si="26"/>
        <v>0</v>
      </c>
      <c r="I383" s="110">
        <f t="shared" si="27"/>
        <v>2</v>
      </c>
      <c r="J383" s="1">
        <f t="shared" si="28"/>
        <v>0</v>
      </c>
      <c r="K383" s="1">
        <f t="shared" si="29"/>
        <v>0</v>
      </c>
      <c r="L383" s="1">
        <f t="shared" si="30"/>
        <v>0</v>
      </c>
    </row>
    <row r="384" spans="1:12">
      <c r="A384" s="1">
        <v>382</v>
      </c>
      <c r="B384" s="1" t="s">
        <v>40</v>
      </c>
      <c r="C384" s="1" t="s">
        <v>40</v>
      </c>
      <c r="E384" s="1">
        <v>382</v>
      </c>
      <c r="F384" s="1">
        <f t="shared" si="26"/>
        <v>2</v>
      </c>
      <c r="G384" s="1">
        <f t="shared" si="26"/>
        <v>0</v>
      </c>
      <c r="H384" s="1">
        <f t="shared" si="26"/>
        <v>0</v>
      </c>
      <c r="I384" s="110">
        <f t="shared" si="27"/>
        <v>2</v>
      </c>
      <c r="J384" s="1">
        <f t="shared" si="28"/>
        <v>0</v>
      </c>
      <c r="K384" s="1">
        <f t="shared" si="29"/>
        <v>0</v>
      </c>
      <c r="L384" s="1">
        <f t="shared" si="30"/>
        <v>0</v>
      </c>
    </row>
    <row r="385" spans="1:12">
      <c r="A385" s="1">
        <v>383</v>
      </c>
      <c r="B385" s="1" t="s">
        <v>202</v>
      </c>
      <c r="C385" s="1" t="s">
        <v>202</v>
      </c>
      <c r="E385" s="1">
        <v>383</v>
      </c>
      <c r="F385" s="1">
        <f t="shared" si="26"/>
        <v>0</v>
      </c>
      <c r="G385" s="1">
        <f t="shared" si="26"/>
        <v>0</v>
      </c>
      <c r="H385" s="1">
        <f t="shared" si="26"/>
        <v>2</v>
      </c>
      <c r="I385" s="110">
        <f t="shared" si="27"/>
        <v>2</v>
      </c>
      <c r="J385" s="1">
        <f t="shared" si="28"/>
        <v>0</v>
      </c>
      <c r="K385" s="1">
        <f t="shared" si="29"/>
        <v>0</v>
      </c>
      <c r="L385" s="1">
        <f t="shared" si="30"/>
        <v>0</v>
      </c>
    </row>
    <row r="386" spans="1:12">
      <c r="A386" s="1">
        <v>384</v>
      </c>
      <c r="B386" s="1" t="s">
        <v>202</v>
      </c>
      <c r="C386" s="1" t="s">
        <v>202</v>
      </c>
      <c r="E386" s="1">
        <v>384</v>
      </c>
      <c r="F386" s="1">
        <f t="shared" si="26"/>
        <v>0</v>
      </c>
      <c r="G386" s="1">
        <f t="shared" si="26"/>
        <v>0</v>
      </c>
      <c r="H386" s="1">
        <f t="shared" si="26"/>
        <v>2</v>
      </c>
      <c r="I386" s="110">
        <f t="shared" si="27"/>
        <v>2</v>
      </c>
      <c r="J386" s="1">
        <f t="shared" si="28"/>
        <v>0</v>
      </c>
      <c r="K386" s="1">
        <f t="shared" si="29"/>
        <v>0</v>
      </c>
      <c r="L386" s="1">
        <f t="shared" si="30"/>
        <v>0</v>
      </c>
    </row>
    <row r="387" spans="1:12">
      <c r="A387" s="1">
        <v>385</v>
      </c>
      <c r="B387" s="1" t="s">
        <v>34</v>
      </c>
      <c r="C387" s="1" t="s">
        <v>34</v>
      </c>
      <c r="E387" s="1">
        <v>385</v>
      </c>
      <c r="F387" s="1">
        <f t="shared" si="26"/>
        <v>0</v>
      </c>
      <c r="G387" s="1">
        <f t="shared" si="26"/>
        <v>2</v>
      </c>
      <c r="H387" s="1">
        <f t="shared" si="26"/>
        <v>0</v>
      </c>
      <c r="I387" s="110">
        <f t="shared" si="27"/>
        <v>2</v>
      </c>
      <c r="J387" s="1">
        <f t="shared" si="28"/>
        <v>0</v>
      </c>
      <c r="K387" s="1">
        <f t="shared" si="29"/>
        <v>0</v>
      </c>
      <c r="L387" s="1">
        <f t="shared" si="30"/>
        <v>0</v>
      </c>
    </row>
    <row r="388" spans="1:12">
      <c r="A388" s="1">
        <v>386</v>
      </c>
      <c r="B388" s="1" t="s">
        <v>34</v>
      </c>
      <c r="C388" s="1" t="s">
        <v>34</v>
      </c>
      <c r="E388" s="1">
        <v>386</v>
      </c>
      <c r="F388" s="1">
        <f t="shared" ref="F388:H451" si="31">COUNTIF($B388:$C388,F$2)</f>
        <v>0</v>
      </c>
      <c r="G388" s="1">
        <f t="shared" si="31"/>
        <v>2</v>
      </c>
      <c r="H388" s="1">
        <f t="shared" si="31"/>
        <v>0</v>
      </c>
      <c r="I388" s="110">
        <f t="shared" ref="I388:I451" si="32">SUM(F388:H388)</f>
        <v>2</v>
      </c>
      <c r="J388" s="1">
        <f t="shared" ref="J388:J451" si="33">F388*($I388-F388)/$I388</f>
        <v>0</v>
      </c>
      <c r="K388" s="1">
        <f t="shared" ref="K388:K451" si="34">G388*($I388-G388)/$I388</f>
        <v>0</v>
      </c>
      <c r="L388" s="1">
        <f t="shared" ref="L388:L451" si="35">H388*($I388-H388)/$I388</f>
        <v>0</v>
      </c>
    </row>
    <row r="389" spans="1:12">
      <c r="A389" s="1">
        <v>387</v>
      </c>
      <c r="B389" s="1" t="s">
        <v>202</v>
      </c>
      <c r="C389" s="1" t="s">
        <v>34</v>
      </c>
      <c r="E389" s="1">
        <v>387</v>
      </c>
      <c r="F389" s="1">
        <f t="shared" si="31"/>
        <v>0</v>
      </c>
      <c r="G389" s="1">
        <f t="shared" si="31"/>
        <v>1</v>
      </c>
      <c r="H389" s="1">
        <f t="shared" si="31"/>
        <v>1</v>
      </c>
      <c r="I389" s="110">
        <f t="shared" si="32"/>
        <v>2</v>
      </c>
      <c r="J389" s="1">
        <f t="shared" si="33"/>
        <v>0</v>
      </c>
      <c r="K389" s="1">
        <f t="shared" si="34"/>
        <v>0.5</v>
      </c>
      <c r="L389" s="1">
        <f t="shared" si="35"/>
        <v>0.5</v>
      </c>
    </row>
    <row r="390" spans="1:12">
      <c r="A390" s="1">
        <v>388</v>
      </c>
      <c r="B390" s="1" t="s">
        <v>202</v>
      </c>
      <c r="C390" s="1" t="s">
        <v>202</v>
      </c>
      <c r="E390" s="1">
        <v>388</v>
      </c>
      <c r="F390" s="1">
        <f t="shared" si="31"/>
        <v>0</v>
      </c>
      <c r="G390" s="1">
        <f t="shared" si="31"/>
        <v>0</v>
      </c>
      <c r="H390" s="1">
        <f t="shared" si="31"/>
        <v>2</v>
      </c>
      <c r="I390" s="110">
        <f t="shared" si="32"/>
        <v>2</v>
      </c>
      <c r="J390" s="1">
        <f t="shared" si="33"/>
        <v>0</v>
      </c>
      <c r="K390" s="1">
        <f t="shared" si="34"/>
        <v>0</v>
      </c>
      <c r="L390" s="1">
        <f t="shared" si="35"/>
        <v>0</v>
      </c>
    </row>
    <row r="391" spans="1:12">
      <c r="A391" s="1">
        <v>389</v>
      </c>
      <c r="B391" s="1" t="s">
        <v>34</v>
      </c>
      <c r="C391" s="1" t="s">
        <v>34</v>
      </c>
      <c r="E391" s="1">
        <v>389</v>
      </c>
      <c r="F391" s="1">
        <f t="shared" si="31"/>
        <v>0</v>
      </c>
      <c r="G391" s="1">
        <f t="shared" si="31"/>
        <v>2</v>
      </c>
      <c r="H391" s="1">
        <f t="shared" si="31"/>
        <v>0</v>
      </c>
      <c r="I391" s="110">
        <f t="shared" si="32"/>
        <v>2</v>
      </c>
      <c r="J391" s="1">
        <f t="shared" si="33"/>
        <v>0</v>
      </c>
      <c r="K391" s="1">
        <f t="shared" si="34"/>
        <v>0</v>
      </c>
      <c r="L391" s="1">
        <f t="shared" si="35"/>
        <v>0</v>
      </c>
    </row>
    <row r="392" spans="1:12">
      <c r="A392" s="1">
        <v>390</v>
      </c>
      <c r="B392" s="1" t="s">
        <v>34</v>
      </c>
      <c r="C392" s="1" t="s">
        <v>34</v>
      </c>
      <c r="E392" s="1">
        <v>390</v>
      </c>
      <c r="F392" s="1">
        <f t="shared" si="31"/>
        <v>0</v>
      </c>
      <c r="G392" s="1">
        <f t="shared" si="31"/>
        <v>2</v>
      </c>
      <c r="H392" s="1">
        <f t="shared" si="31"/>
        <v>0</v>
      </c>
      <c r="I392" s="110">
        <f t="shared" si="32"/>
        <v>2</v>
      </c>
      <c r="J392" s="1">
        <f t="shared" si="33"/>
        <v>0</v>
      </c>
      <c r="K392" s="1">
        <f t="shared" si="34"/>
        <v>0</v>
      </c>
      <c r="L392" s="1">
        <f t="shared" si="35"/>
        <v>0</v>
      </c>
    </row>
    <row r="393" spans="1:12">
      <c r="A393" s="1">
        <v>391</v>
      </c>
      <c r="B393" s="1" t="s">
        <v>34</v>
      </c>
      <c r="C393" s="1" t="s">
        <v>34</v>
      </c>
      <c r="E393" s="1">
        <v>391</v>
      </c>
      <c r="F393" s="1">
        <f t="shared" si="31"/>
        <v>0</v>
      </c>
      <c r="G393" s="1">
        <f t="shared" si="31"/>
        <v>2</v>
      </c>
      <c r="H393" s="1">
        <f t="shared" si="31"/>
        <v>0</v>
      </c>
      <c r="I393" s="110">
        <f t="shared" si="32"/>
        <v>2</v>
      </c>
      <c r="J393" s="1">
        <f t="shared" si="33"/>
        <v>0</v>
      </c>
      <c r="K393" s="1">
        <f t="shared" si="34"/>
        <v>0</v>
      </c>
      <c r="L393" s="1">
        <f t="shared" si="35"/>
        <v>0</v>
      </c>
    </row>
    <row r="394" spans="1:12">
      <c r="A394" s="1">
        <v>392</v>
      </c>
      <c r="B394" s="1" t="s">
        <v>202</v>
      </c>
      <c r="C394" s="1" t="s">
        <v>202</v>
      </c>
      <c r="E394" s="1">
        <v>392</v>
      </c>
      <c r="F394" s="1">
        <f t="shared" si="31"/>
        <v>0</v>
      </c>
      <c r="G394" s="1">
        <f t="shared" si="31"/>
        <v>0</v>
      </c>
      <c r="H394" s="1">
        <f t="shared" si="31"/>
        <v>2</v>
      </c>
      <c r="I394" s="110">
        <f t="shared" si="32"/>
        <v>2</v>
      </c>
      <c r="J394" s="1">
        <f t="shared" si="33"/>
        <v>0</v>
      </c>
      <c r="K394" s="1">
        <f t="shared" si="34"/>
        <v>0</v>
      </c>
      <c r="L394" s="1">
        <f t="shared" si="35"/>
        <v>0</v>
      </c>
    </row>
    <row r="395" spans="1:12">
      <c r="A395" s="1">
        <v>393</v>
      </c>
      <c r="B395" s="1" t="s">
        <v>40</v>
      </c>
      <c r="C395" s="1" t="s">
        <v>40</v>
      </c>
      <c r="E395" s="1">
        <v>393</v>
      </c>
      <c r="F395" s="1">
        <f t="shared" si="31"/>
        <v>2</v>
      </c>
      <c r="G395" s="1">
        <f t="shared" si="31"/>
        <v>0</v>
      </c>
      <c r="H395" s="1">
        <f t="shared" si="31"/>
        <v>0</v>
      </c>
      <c r="I395" s="110">
        <f t="shared" si="32"/>
        <v>2</v>
      </c>
      <c r="J395" s="1">
        <f t="shared" si="33"/>
        <v>0</v>
      </c>
      <c r="K395" s="1">
        <f t="shared" si="34"/>
        <v>0</v>
      </c>
      <c r="L395" s="1">
        <f t="shared" si="35"/>
        <v>0</v>
      </c>
    </row>
    <row r="396" spans="1:12">
      <c r="A396" s="1">
        <v>394</v>
      </c>
      <c r="B396" s="1" t="s">
        <v>34</v>
      </c>
      <c r="C396" s="1" t="s">
        <v>34</v>
      </c>
      <c r="E396" s="1">
        <v>394</v>
      </c>
      <c r="F396" s="1">
        <f t="shared" si="31"/>
        <v>0</v>
      </c>
      <c r="G396" s="1">
        <f t="shared" si="31"/>
        <v>2</v>
      </c>
      <c r="H396" s="1">
        <f t="shared" si="31"/>
        <v>0</v>
      </c>
      <c r="I396" s="110">
        <f t="shared" si="32"/>
        <v>2</v>
      </c>
      <c r="J396" s="1">
        <f t="shared" si="33"/>
        <v>0</v>
      </c>
      <c r="K396" s="1">
        <f t="shared" si="34"/>
        <v>0</v>
      </c>
      <c r="L396" s="1">
        <f t="shared" si="35"/>
        <v>0</v>
      </c>
    </row>
    <row r="397" spans="1:12">
      <c r="A397" s="1">
        <v>395</v>
      </c>
      <c r="B397" s="1" t="s">
        <v>34</v>
      </c>
      <c r="C397" s="1" t="s">
        <v>34</v>
      </c>
      <c r="E397" s="1">
        <v>395</v>
      </c>
      <c r="F397" s="1">
        <f t="shared" si="31"/>
        <v>0</v>
      </c>
      <c r="G397" s="1">
        <f t="shared" si="31"/>
        <v>2</v>
      </c>
      <c r="H397" s="1">
        <f t="shared" si="31"/>
        <v>0</v>
      </c>
      <c r="I397" s="110">
        <f t="shared" si="32"/>
        <v>2</v>
      </c>
      <c r="J397" s="1">
        <f t="shared" si="33"/>
        <v>0</v>
      </c>
      <c r="K397" s="1">
        <f t="shared" si="34"/>
        <v>0</v>
      </c>
      <c r="L397" s="1">
        <f t="shared" si="35"/>
        <v>0</v>
      </c>
    </row>
    <row r="398" spans="1:12">
      <c r="A398" s="1">
        <v>396</v>
      </c>
      <c r="B398" s="1" t="s">
        <v>40</v>
      </c>
      <c r="C398" s="1" t="s">
        <v>40</v>
      </c>
      <c r="E398" s="1">
        <v>396</v>
      </c>
      <c r="F398" s="1">
        <f t="shared" si="31"/>
        <v>2</v>
      </c>
      <c r="G398" s="1">
        <f t="shared" si="31"/>
        <v>0</v>
      </c>
      <c r="H398" s="1">
        <f t="shared" si="31"/>
        <v>0</v>
      </c>
      <c r="I398" s="110">
        <f t="shared" si="32"/>
        <v>2</v>
      </c>
      <c r="J398" s="1">
        <f t="shared" si="33"/>
        <v>0</v>
      </c>
      <c r="K398" s="1">
        <f t="shared" si="34"/>
        <v>0</v>
      </c>
      <c r="L398" s="1">
        <f t="shared" si="35"/>
        <v>0</v>
      </c>
    </row>
    <row r="399" spans="1:12">
      <c r="A399" s="1">
        <v>397</v>
      </c>
      <c r="B399" s="1" t="s">
        <v>202</v>
      </c>
      <c r="C399" s="1" t="s">
        <v>202</v>
      </c>
      <c r="E399" s="1">
        <v>397</v>
      </c>
      <c r="F399" s="1">
        <f t="shared" si="31"/>
        <v>0</v>
      </c>
      <c r="G399" s="1">
        <f t="shared" si="31"/>
        <v>0</v>
      </c>
      <c r="H399" s="1">
        <f t="shared" si="31"/>
        <v>2</v>
      </c>
      <c r="I399" s="110">
        <f t="shared" si="32"/>
        <v>2</v>
      </c>
      <c r="J399" s="1">
        <f t="shared" si="33"/>
        <v>0</v>
      </c>
      <c r="K399" s="1">
        <f t="shared" si="34"/>
        <v>0</v>
      </c>
      <c r="L399" s="1">
        <f t="shared" si="35"/>
        <v>0</v>
      </c>
    </row>
    <row r="400" spans="1:12">
      <c r="A400" s="1">
        <v>398</v>
      </c>
      <c r="B400" s="1" t="s">
        <v>202</v>
      </c>
      <c r="C400" s="1" t="s">
        <v>202</v>
      </c>
      <c r="E400" s="1">
        <v>398</v>
      </c>
      <c r="F400" s="1">
        <f t="shared" si="31"/>
        <v>0</v>
      </c>
      <c r="G400" s="1">
        <f t="shared" si="31"/>
        <v>0</v>
      </c>
      <c r="H400" s="1">
        <f t="shared" si="31"/>
        <v>2</v>
      </c>
      <c r="I400" s="110">
        <f t="shared" si="32"/>
        <v>2</v>
      </c>
      <c r="J400" s="1">
        <f t="shared" si="33"/>
        <v>0</v>
      </c>
      <c r="K400" s="1">
        <f t="shared" si="34"/>
        <v>0</v>
      </c>
      <c r="L400" s="1">
        <f t="shared" si="35"/>
        <v>0</v>
      </c>
    </row>
    <row r="401" spans="1:12">
      <c r="A401" s="1">
        <v>399</v>
      </c>
      <c r="B401" s="1" t="s">
        <v>202</v>
      </c>
      <c r="C401" s="1" t="s">
        <v>40</v>
      </c>
      <c r="E401" s="1">
        <v>399</v>
      </c>
      <c r="F401" s="1">
        <f t="shared" si="31"/>
        <v>1</v>
      </c>
      <c r="G401" s="1">
        <f t="shared" si="31"/>
        <v>0</v>
      </c>
      <c r="H401" s="1">
        <f t="shared" si="31"/>
        <v>1</v>
      </c>
      <c r="I401" s="110">
        <f t="shared" si="32"/>
        <v>2</v>
      </c>
      <c r="J401" s="1">
        <f t="shared" si="33"/>
        <v>0.5</v>
      </c>
      <c r="K401" s="1">
        <f t="shared" si="34"/>
        <v>0</v>
      </c>
      <c r="L401" s="1">
        <f t="shared" si="35"/>
        <v>0.5</v>
      </c>
    </row>
    <row r="402" spans="1:12">
      <c r="A402" s="1">
        <v>400</v>
      </c>
      <c r="B402" s="1" t="s">
        <v>34</v>
      </c>
      <c r="C402" s="1" t="s">
        <v>34</v>
      </c>
      <c r="E402" s="1">
        <v>400</v>
      </c>
      <c r="F402" s="1">
        <f t="shared" si="31"/>
        <v>0</v>
      </c>
      <c r="G402" s="1">
        <f t="shared" si="31"/>
        <v>2</v>
      </c>
      <c r="H402" s="1">
        <f t="shared" si="31"/>
        <v>0</v>
      </c>
      <c r="I402" s="110">
        <f t="shared" si="32"/>
        <v>2</v>
      </c>
      <c r="J402" s="1">
        <f t="shared" si="33"/>
        <v>0</v>
      </c>
      <c r="K402" s="1">
        <f t="shared" si="34"/>
        <v>0</v>
      </c>
      <c r="L402" s="1">
        <f t="shared" si="35"/>
        <v>0</v>
      </c>
    </row>
    <row r="403" spans="1:12">
      <c r="A403" s="1">
        <v>401</v>
      </c>
      <c r="B403" s="1" t="s">
        <v>34</v>
      </c>
      <c r="C403" s="1" t="s">
        <v>34</v>
      </c>
      <c r="E403" s="1">
        <v>401</v>
      </c>
      <c r="F403" s="1">
        <f t="shared" si="31"/>
        <v>0</v>
      </c>
      <c r="G403" s="1">
        <f t="shared" si="31"/>
        <v>2</v>
      </c>
      <c r="H403" s="1">
        <f t="shared" si="31"/>
        <v>0</v>
      </c>
      <c r="I403" s="110">
        <f t="shared" si="32"/>
        <v>2</v>
      </c>
      <c r="J403" s="1">
        <f t="shared" si="33"/>
        <v>0</v>
      </c>
      <c r="K403" s="1">
        <f t="shared" si="34"/>
        <v>0</v>
      </c>
      <c r="L403" s="1">
        <f t="shared" si="35"/>
        <v>0</v>
      </c>
    </row>
    <row r="404" spans="1:12">
      <c r="A404" s="1">
        <v>402</v>
      </c>
      <c r="B404" s="1" t="s">
        <v>202</v>
      </c>
      <c r="C404" s="1" t="s">
        <v>202</v>
      </c>
      <c r="E404" s="1">
        <v>402</v>
      </c>
      <c r="F404" s="1">
        <f t="shared" si="31"/>
        <v>0</v>
      </c>
      <c r="G404" s="1">
        <f t="shared" si="31"/>
        <v>0</v>
      </c>
      <c r="H404" s="1">
        <f t="shared" si="31"/>
        <v>2</v>
      </c>
      <c r="I404" s="110">
        <f t="shared" si="32"/>
        <v>2</v>
      </c>
      <c r="J404" s="1">
        <f t="shared" si="33"/>
        <v>0</v>
      </c>
      <c r="K404" s="1">
        <f t="shared" si="34"/>
        <v>0</v>
      </c>
      <c r="L404" s="1">
        <f t="shared" si="35"/>
        <v>0</v>
      </c>
    </row>
    <row r="405" spans="1:12">
      <c r="A405" s="1">
        <v>403</v>
      </c>
      <c r="B405" s="1" t="s">
        <v>202</v>
      </c>
      <c r="C405" s="1" t="s">
        <v>202</v>
      </c>
      <c r="E405" s="1">
        <v>403</v>
      </c>
      <c r="F405" s="1">
        <f t="shared" si="31"/>
        <v>0</v>
      </c>
      <c r="G405" s="1">
        <f t="shared" si="31"/>
        <v>0</v>
      </c>
      <c r="H405" s="1">
        <f t="shared" si="31"/>
        <v>2</v>
      </c>
      <c r="I405" s="110">
        <f t="shared" si="32"/>
        <v>2</v>
      </c>
      <c r="J405" s="1">
        <f t="shared" si="33"/>
        <v>0</v>
      </c>
      <c r="K405" s="1">
        <f t="shared" si="34"/>
        <v>0</v>
      </c>
      <c r="L405" s="1">
        <f t="shared" si="35"/>
        <v>0</v>
      </c>
    </row>
    <row r="406" spans="1:12">
      <c r="A406" s="1">
        <v>404</v>
      </c>
      <c r="B406" s="1" t="s">
        <v>202</v>
      </c>
      <c r="C406" s="1" t="s">
        <v>202</v>
      </c>
      <c r="E406" s="1">
        <v>404</v>
      </c>
      <c r="F406" s="1">
        <f t="shared" si="31"/>
        <v>0</v>
      </c>
      <c r="G406" s="1">
        <f t="shared" si="31"/>
        <v>0</v>
      </c>
      <c r="H406" s="1">
        <f t="shared" si="31"/>
        <v>2</v>
      </c>
      <c r="I406" s="110">
        <f t="shared" si="32"/>
        <v>2</v>
      </c>
      <c r="J406" s="1">
        <f t="shared" si="33"/>
        <v>0</v>
      </c>
      <c r="K406" s="1">
        <f t="shared" si="34"/>
        <v>0</v>
      </c>
      <c r="L406" s="1">
        <f t="shared" si="35"/>
        <v>0</v>
      </c>
    </row>
    <row r="407" spans="1:12">
      <c r="A407" s="1">
        <v>405</v>
      </c>
      <c r="B407" s="1" t="s">
        <v>202</v>
      </c>
      <c r="C407" s="1" t="s">
        <v>202</v>
      </c>
      <c r="E407" s="1">
        <v>405</v>
      </c>
      <c r="F407" s="1">
        <f t="shared" si="31"/>
        <v>0</v>
      </c>
      <c r="G407" s="1">
        <f t="shared" si="31"/>
        <v>0</v>
      </c>
      <c r="H407" s="1">
        <f t="shared" si="31"/>
        <v>2</v>
      </c>
      <c r="I407" s="110">
        <f t="shared" si="32"/>
        <v>2</v>
      </c>
      <c r="J407" s="1">
        <f t="shared" si="33"/>
        <v>0</v>
      </c>
      <c r="K407" s="1">
        <f t="shared" si="34"/>
        <v>0</v>
      </c>
      <c r="L407" s="1">
        <f t="shared" si="35"/>
        <v>0</v>
      </c>
    </row>
    <row r="408" spans="1:12">
      <c r="A408" s="1">
        <v>406</v>
      </c>
      <c r="B408" s="1" t="s">
        <v>202</v>
      </c>
      <c r="C408" s="1" t="s">
        <v>202</v>
      </c>
      <c r="E408" s="1">
        <v>406</v>
      </c>
      <c r="F408" s="1">
        <f t="shared" si="31"/>
        <v>0</v>
      </c>
      <c r="G408" s="1">
        <f t="shared" si="31"/>
        <v>0</v>
      </c>
      <c r="H408" s="1">
        <f t="shared" si="31"/>
        <v>2</v>
      </c>
      <c r="I408" s="110">
        <f t="shared" si="32"/>
        <v>2</v>
      </c>
      <c r="J408" s="1">
        <f t="shared" si="33"/>
        <v>0</v>
      </c>
      <c r="K408" s="1">
        <f t="shared" si="34"/>
        <v>0</v>
      </c>
      <c r="L408" s="1">
        <f t="shared" si="35"/>
        <v>0</v>
      </c>
    </row>
    <row r="409" spans="1:12">
      <c r="A409" s="1">
        <v>407</v>
      </c>
      <c r="B409" s="1" t="s">
        <v>34</v>
      </c>
      <c r="C409" s="1" t="s">
        <v>34</v>
      </c>
      <c r="E409" s="1">
        <v>407</v>
      </c>
      <c r="F409" s="1">
        <f t="shared" si="31"/>
        <v>0</v>
      </c>
      <c r="G409" s="1">
        <f t="shared" si="31"/>
        <v>2</v>
      </c>
      <c r="H409" s="1">
        <f t="shared" si="31"/>
        <v>0</v>
      </c>
      <c r="I409" s="110">
        <f t="shared" si="32"/>
        <v>2</v>
      </c>
      <c r="J409" s="1">
        <f t="shared" si="33"/>
        <v>0</v>
      </c>
      <c r="K409" s="1">
        <f t="shared" si="34"/>
        <v>0</v>
      </c>
      <c r="L409" s="1">
        <f t="shared" si="35"/>
        <v>0</v>
      </c>
    </row>
    <row r="410" spans="1:12">
      <c r="A410" s="1">
        <v>408</v>
      </c>
      <c r="B410" s="1" t="s">
        <v>202</v>
      </c>
      <c r="C410" s="1" t="s">
        <v>202</v>
      </c>
      <c r="E410" s="1">
        <v>408</v>
      </c>
      <c r="F410" s="1">
        <f t="shared" si="31"/>
        <v>0</v>
      </c>
      <c r="G410" s="1">
        <f t="shared" si="31"/>
        <v>0</v>
      </c>
      <c r="H410" s="1">
        <f t="shared" si="31"/>
        <v>2</v>
      </c>
      <c r="I410" s="110">
        <f t="shared" si="32"/>
        <v>2</v>
      </c>
      <c r="J410" s="1">
        <f t="shared" si="33"/>
        <v>0</v>
      </c>
      <c r="K410" s="1">
        <f t="shared" si="34"/>
        <v>0</v>
      </c>
      <c r="L410" s="1">
        <f t="shared" si="35"/>
        <v>0</v>
      </c>
    </row>
    <row r="411" spans="1:12">
      <c r="A411" s="1">
        <v>409</v>
      </c>
      <c r="B411" s="1" t="s">
        <v>34</v>
      </c>
      <c r="C411" s="1" t="s">
        <v>34</v>
      </c>
      <c r="E411" s="1">
        <v>409</v>
      </c>
      <c r="F411" s="1">
        <f t="shared" si="31"/>
        <v>0</v>
      </c>
      <c r="G411" s="1">
        <f t="shared" si="31"/>
        <v>2</v>
      </c>
      <c r="H411" s="1">
        <f t="shared" si="31"/>
        <v>0</v>
      </c>
      <c r="I411" s="110">
        <f t="shared" si="32"/>
        <v>2</v>
      </c>
      <c r="J411" s="1">
        <f t="shared" si="33"/>
        <v>0</v>
      </c>
      <c r="K411" s="1">
        <f t="shared" si="34"/>
        <v>0</v>
      </c>
      <c r="L411" s="1">
        <f t="shared" si="35"/>
        <v>0</v>
      </c>
    </row>
    <row r="412" spans="1:12">
      <c r="A412" s="1">
        <v>410</v>
      </c>
      <c r="B412" s="1" t="s">
        <v>34</v>
      </c>
      <c r="C412" s="1" t="s">
        <v>34</v>
      </c>
      <c r="E412" s="1">
        <v>410</v>
      </c>
      <c r="F412" s="1">
        <f t="shared" si="31"/>
        <v>0</v>
      </c>
      <c r="G412" s="1">
        <f t="shared" si="31"/>
        <v>2</v>
      </c>
      <c r="H412" s="1">
        <f t="shared" si="31"/>
        <v>0</v>
      </c>
      <c r="I412" s="110">
        <f t="shared" si="32"/>
        <v>2</v>
      </c>
      <c r="J412" s="1">
        <f t="shared" si="33"/>
        <v>0</v>
      </c>
      <c r="K412" s="1">
        <f t="shared" si="34"/>
        <v>0</v>
      </c>
      <c r="L412" s="1">
        <f t="shared" si="35"/>
        <v>0</v>
      </c>
    </row>
    <row r="413" spans="1:12">
      <c r="A413" s="1">
        <v>411</v>
      </c>
      <c r="B413" s="1" t="s">
        <v>202</v>
      </c>
      <c r="C413" s="1" t="s">
        <v>202</v>
      </c>
      <c r="E413" s="1">
        <v>411</v>
      </c>
      <c r="F413" s="1">
        <f t="shared" si="31"/>
        <v>0</v>
      </c>
      <c r="G413" s="1">
        <f t="shared" si="31"/>
        <v>0</v>
      </c>
      <c r="H413" s="1">
        <f t="shared" si="31"/>
        <v>2</v>
      </c>
      <c r="I413" s="110">
        <f t="shared" si="32"/>
        <v>2</v>
      </c>
      <c r="J413" s="1">
        <f t="shared" si="33"/>
        <v>0</v>
      </c>
      <c r="K413" s="1">
        <f t="shared" si="34"/>
        <v>0</v>
      </c>
      <c r="L413" s="1">
        <f t="shared" si="35"/>
        <v>0</v>
      </c>
    </row>
    <row r="414" spans="1:12">
      <c r="A414" s="1">
        <v>412</v>
      </c>
      <c r="B414" s="1" t="s">
        <v>34</v>
      </c>
      <c r="C414" s="1" t="s">
        <v>34</v>
      </c>
      <c r="E414" s="1">
        <v>412</v>
      </c>
      <c r="F414" s="1">
        <f t="shared" si="31"/>
        <v>0</v>
      </c>
      <c r="G414" s="1">
        <f t="shared" si="31"/>
        <v>2</v>
      </c>
      <c r="H414" s="1">
        <f t="shared" si="31"/>
        <v>0</v>
      </c>
      <c r="I414" s="110">
        <f t="shared" si="32"/>
        <v>2</v>
      </c>
      <c r="J414" s="1">
        <f t="shared" si="33"/>
        <v>0</v>
      </c>
      <c r="K414" s="1">
        <f t="shared" si="34"/>
        <v>0</v>
      </c>
      <c r="L414" s="1">
        <f t="shared" si="35"/>
        <v>0</v>
      </c>
    </row>
    <row r="415" spans="1:12">
      <c r="A415" s="1">
        <v>413</v>
      </c>
      <c r="B415" s="1" t="s">
        <v>34</v>
      </c>
      <c r="C415" s="1" t="s">
        <v>34</v>
      </c>
      <c r="E415" s="1">
        <v>413</v>
      </c>
      <c r="F415" s="1">
        <f t="shared" si="31"/>
        <v>0</v>
      </c>
      <c r="G415" s="1">
        <f t="shared" si="31"/>
        <v>2</v>
      </c>
      <c r="H415" s="1">
        <f t="shared" si="31"/>
        <v>0</v>
      </c>
      <c r="I415" s="110">
        <f t="shared" si="32"/>
        <v>2</v>
      </c>
      <c r="J415" s="1">
        <f t="shared" si="33"/>
        <v>0</v>
      </c>
      <c r="K415" s="1">
        <f t="shared" si="34"/>
        <v>0</v>
      </c>
      <c r="L415" s="1">
        <f t="shared" si="35"/>
        <v>0</v>
      </c>
    </row>
    <row r="416" spans="1:12">
      <c r="A416" s="1">
        <v>414</v>
      </c>
      <c r="B416" s="1" t="s">
        <v>34</v>
      </c>
      <c r="C416" s="1" t="s">
        <v>34</v>
      </c>
      <c r="E416" s="1">
        <v>414</v>
      </c>
      <c r="F416" s="1">
        <f t="shared" si="31"/>
        <v>0</v>
      </c>
      <c r="G416" s="1">
        <f t="shared" si="31"/>
        <v>2</v>
      </c>
      <c r="H416" s="1">
        <f t="shared" si="31"/>
        <v>0</v>
      </c>
      <c r="I416" s="110">
        <f t="shared" si="32"/>
        <v>2</v>
      </c>
      <c r="J416" s="1">
        <f t="shared" si="33"/>
        <v>0</v>
      </c>
      <c r="K416" s="1">
        <f t="shared" si="34"/>
        <v>0</v>
      </c>
      <c r="L416" s="1">
        <f t="shared" si="35"/>
        <v>0</v>
      </c>
    </row>
    <row r="417" spans="1:12">
      <c r="A417" s="1">
        <v>415</v>
      </c>
      <c r="B417" s="1" t="s">
        <v>40</v>
      </c>
      <c r="C417" s="1" t="s">
        <v>40</v>
      </c>
      <c r="E417" s="1">
        <v>415</v>
      </c>
      <c r="F417" s="1">
        <f t="shared" si="31"/>
        <v>2</v>
      </c>
      <c r="G417" s="1">
        <f t="shared" si="31"/>
        <v>0</v>
      </c>
      <c r="H417" s="1">
        <f t="shared" si="31"/>
        <v>0</v>
      </c>
      <c r="I417" s="110">
        <f t="shared" si="32"/>
        <v>2</v>
      </c>
      <c r="J417" s="1">
        <f t="shared" si="33"/>
        <v>0</v>
      </c>
      <c r="K417" s="1">
        <f t="shared" si="34"/>
        <v>0</v>
      </c>
      <c r="L417" s="1">
        <f t="shared" si="35"/>
        <v>0</v>
      </c>
    </row>
    <row r="418" spans="1:12">
      <c r="A418" s="1">
        <v>416</v>
      </c>
      <c r="B418" s="1" t="s">
        <v>34</v>
      </c>
      <c r="C418" s="1" t="s">
        <v>34</v>
      </c>
      <c r="E418" s="1">
        <v>416</v>
      </c>
      <c r="F418" s="1">
        <f t="shared" si="31"/>
        <v>0</v>
      </c>
      <c r="G418" s="1">
        <f t="shared" si="31"/>
        <v>2</v>
      </c>
      <c r="H418" s="1">
        <f t="shared" si="31"/>
        <v>0</v>
      </c>
      <c r="I418" s="110">
        <f t="shared" si="32"/>
        <v>2</v>
      </c>
      <c r="J418" s="1">
        <f t="shared" si="33"/>
        <v>0</v>
      </c>
      <c r="K418" s="1">
        <f t="shared" si="34"/>
        <v>0</v>
      </c>
      <c r="L418" s="1">
        <f t="shared" si="35"/>
        <v>0</v>
      </c>
    </row>
    <row r="419" spans="1:12">
      <c r="A419" s="1">
        <v>417</v>
      </c>
      <c r="B419" s="1" t="s">
        <v>202</v>
      </c>
      <c r="C419" s="1" t="s">
        <v>40</v>
      </c>
      <c r="E419" s="1">
        <v>417</v>
      </c>
      <c r="F419" s="1">
        <f t="shared" si="31"/>
        <v>1</v>
      </c>
      <c r="G419" s="1">
        <f t="shared" si="31"/>
        <v>0</v>
      </c>
      <c r="H419" s="1">
        <f t="shared" si="31"/>
        <v>1</v>
      </c>
      <c r="I419" s="110">
        <f t="shared" si="32"/>
        <v>2</v>
      </c>
      <c r="J419" s="1">
        <f t="shared" si="33"/>
        <v>0.5</v>
      </c>
      <c r="K419" s="1">
        <f t="shared" si="34"/>
        <v>0</v>
      </c>
      <c r="L419" s="1">
        <f t="shared" si="35"/>
        <v>0.5</v>
      </c>
    </row>
    <row r="420" spans="1:12">
      <c r="A420" s="1">
        <v>418</v>
      </c>
      <c r="B420" s="1" t="s">
        <v>40</v>
      </c>
      <c r="C420" s="1" t="s">
        <v>40</v>
      </c>
      <c r="E420" s="1">
        <v>418</v>
      </c>
      <c r="F420" s="1">
        <f t="shared" si="31"/>
        <v>2</v>
      </c>
      <c r="G420" s="1">
        <f t="shared" si="31"/>
        <v>0</v>
      </c>
      <c r="H420" s="1">
        <f t="shared" si="31"/>
        <v>0</v>
      </c>
      <c r="I420" s="110">
        <f t="shared" si="32"/>
        <v>2</v>
      </c>
      <c r="J420" s="1">
        <f t="shared" si="33"/>
        <v>0</v>
      </c>
      <c r="K420" s="1">
        <f t="shared" si="34"/>
        <v>0</v>
      </c>
      <c r="L420" s="1">
        <f t="shared" si="35"/>
        <v>0</v>
      </c>
    </row>
    <row r="421" spans="1:12">
      <c r="A421" s="1">
        <v>419</v>
      </c>
      <c r="B421" s="1" t="s">
        <v>34</v>
      </c>
      <c r="C421" s="1" t="s">
        <v>34</v>
      </c>
      <c r="E421" s="1">
        <v>419</v>
      </c>
      <c r="F421" s="1">
        <f t="shared" si="31"/>
        <v>0</v>
      </c>
      <c r="G421" s="1">
        <f t="shared" si="31"/>
        <v>2</v>
      </c>
      <c r="H421" s="1">
        <f t="shared" si="31"/>
        <v>0</v>
      </c>
      <c r="I421" s="110">
        <f t="shared" si="32"/>
        <v>2</v>
      </c>
      <c r="J421" s="1">
        <f t="shared" si="33"/>
        <v>0</v>
      </c>
      <c r="K421" s="1">
        <f t="shared" si="34"/>
        <v>0</v>
      </c>
      <c r="L421" s="1">
        <f t="shared" si="35"/>
        <v>0</v>
      </c>
    </row>
    <row r="422" spans="1:12">
      <c r="A422" s="1">
        <v>420</v>
      </c>
      <c r="B422" s="1" t="s">
        <v>202</v>
      </c>
      <c r="C422" s="1" t="s">
        <v>202</v>
      </c>
      <c r="E422" s="1">
        <v>420</v>
      </c>
      <c r="F422" s="1">
        <f t="shared" si="31"/>
        <v>0</v>
      </c>
      <c r="G422" s="1">
        <f t="shared" si="31"/>
        <v>0</v>
      </c>
      <c r="H422" s="1">
        <f t="shared" si="31"/>
        <v>2</v>
      </c>
      <c r="I422" s="110">
        <f t="shared" si="32"/>
        <v>2</v>
      </c>
      <c r="J422" s="1">
        <f t="shared" si="33"/>
        <v>0</v>
      </c>
      <c r="K422" s="1">
        <f t="shared" si="34"/>
        <v>0</v>
      </c>
      <c r="L422" s="1">
        <f t="shared" si="35"/>
        <v>0</v>
      </c>
    </row>
    <row r="423" spans="1:12">
      <c r="A423" s="1">
        <v>421</v>
      </c>
      <c r="B423" s="1" t="s">
        <v>34</v>
      </c>
      <c r="C423" s="1" t="s">
        <v>34</v>
      </c>
      <c r="E423" s="1">
        <v>421</v>
      </c>
      <c r="F423" s="1">
        <f t="shared" si="31"/>
        <v>0</v>
      </c>
      <c r="G423" s="1">
        <f t="shared" si="31"/>
        <v>2</v>
      </c>
      <c r="H423" s="1">
        <f t="shared" si="31"/>
        <v>0</v>
      </c>
      <c r="I423" s="110">
        <f t="shared" si="32"/>
        <v>2</v>
      </c>
      <c r="J423" s="1">
        <f t="shared" si="33"/>
        <v>0</v>
      </c>
      <c r="K423" s="1">
        <f t="shared" si="34"/>
        <v>0</v>
      </c>
      <c r="L423" s="1">
        <f t="shared" si="35"/>
        <v>0</v>
      </c>
    </row>
    <row r="424" spans="1:12">
      <c r="A424" s="1">
        <v>422</v>
      </c>
      <c r="B424" s="1" t="s">
        <v>34</v>
      </c>
      <c r="C424" s="1" t="s">
        <v>34</v>
      </c>
      <c r="E424" s="1">
        <v>422</v>
      </c>
      <c r="F424" s="1">
        <f t="shared" si="31"/>
        <v>0</v>
      </c>
      <c r="G424" s="1">
        <f t="shared" si="31"/>
        <v>2</v>
      </c>
      <c r="H424" s="1">
        <f t="shared" si="31"/>
        <v>0</v>
      </c>
      <c r="I424" s="110">
        <f t="shared" si="32"/>
        <v>2</v>
      </c>
      <c r="J424" s="1">
        <f t="shared" si="33"/>
        <v>0</v>
      </c>
      <c r="K424" s="1">
        <f t="shared" si="34"/>
        <v>0</v>
      </c>
      <c r="L424" s="1">
        <f t="shared" si="35"/>
        <v>0</v>
      </c>
    </row>
    <row r="425" spans="1:12">
      <c r="A425" s="1">
        <v>423</v>
      </c>
      <c r="B425" s="1" t="s">
        <v>34</v>
      </c>
      <c r="C425" s="1" t="s">
        <v>34</v>
      </c>
      <c r="E425" s="1">
        <v>423</v>
      </c>
      <c r="F425" s="1">
        <f t="shared" si="31"/>
        <v>0</v>
      </c>
      <c r="G425" s="1">
        <f t="shared" si="31"/>
        <v>2</v>
      </c>
      <c r="H425" s="1">
        <f t="shared" si="31"/>
        <v>0</v>
      </c>
      <c r="I425" s="110">
        <f t="shared" si="32"/>
        <v>2</v>
      </c>
      <c r="J425" s="1">
        <f t="shared" si="33"/>
        <v>0</v>
      </c>
      <c r="K425" s="1">
        <f t="shared" si="34"/>
        <v>0</v>
      </c>
      <c r="L425" s="1">
        <f t="shared" si="35"/>
        <v>0</v>
      </c>
    </row>
    <row r="426" spans="1:12">
      <c r="A426" s="1">
        <v>424</v>
      </c>
      <c r="B426" s="1" t="s">
        <v>34</v>
      </c>
      <c r="C426" s="1" t="s">
        <v>34</v>
      </c>
      <c r="E426" s="1">
        <v>424</v>
      </c>
      <c r="F426" s="1">
        <f t="shared" si="31"/>
        <v>0</v>
      </c>
      <c r="G426" s="1">
        <f t="shared" si="31"/>
        <v>2</v>
      </c>
      <c r="H426" s="1">
        <f t="shared" si="31"/>
        <v>0</v>
      </c>
      <c r="I426" s="110">
        <f t="shared" si="32"/>
        <v>2</v>
      </c>
      <c r="J426" s="1">
        <f t="shared" si="33"/>
        <v>0</v>
      </c>
      <c r="K426" s="1">
        <f t="shared" si="34"/>
        <v>0</v>
      </c>
      <c r="L426" s="1">
        <f t="shared" si="35"/>
        <v>0</v>
      </c>
    </row>
    <row r="427" spans="1:12">
      <c r="A427" s="1">
        <v>425</v>
      </c>
      <c r="B427" s="1" t="s">
        <v>34</v>
      </c>
      <c r="C427" s="1" t="s">
        <v>34</v>
      </c>
      <c r="E427" s="1">
        <v>425</v>
      </c>
      <c r="F427" s="1">
        <f t="shared" si="31"/>
        <v>0</v>
      </c>
      <c r="G427" s="1">
        <f t="shared" si="31"/>
        <v>2</v>
      </c>
      <c r="H427" s="1">
        <f t="shared" si="31"/>
        <v>0</v>
      </c>
      <c r="I427" s="110">
        <f t="shared" si="32"/>
        <v>2</v>
      </c>
      <c r="J427" s="1">
        <f t="shared" si="33"/>
        <v>0</v>
      </c>
      <c r="K427" s="1">
        <f t="shared" si="34"/>
        <v>0</v>
      </c>
      <c r="L427" s="1">
        <f t="shared" si="35"/>
        <v>0</v>
      </c>
    </row>
    <row r="428" spans="1:12">
      <c r="A428" s="1">
        <v>426</v>
      </c>
      <c r="B428" s="1" t="s">
        <v>34</v>
      </c>
      <c r="C428" s="1" t="s">
        <v>34</v>
      </c>
      <c r="E428" s="1">
        <v>426</v>
      </c>
      <c r="F428" s="1">
        <f t="shared" si="31"/>
        <v>0</v>
      </c>
      <c r="G428" s="1">
        <f t="shared" si="31"/>
        <v>2</v>
      </c>
      <c r="H428" s="1">
        <f t="shared" si="31"/>
        <v>0</v>
      </c>
      <c r="I428" s="110">
        <f t="shared" si="32"/>
        <v>2</v>
      </c>
      <c r="J428" s="1">
        <f t="shared" si="33"/>
        <v>0</v>
      </c>
      <c r="K428" s="1">
        <f t="shared" si="34"/>
        <v>0</v>
      </c>
      <c r="L428" s="1">
        <f t="shared" si="35"/>
        <v>0</v>
      </c>
    </row>
    <row r="429" spans="1:12">
      <c r="A429" s="1">
        <v>427</v>
      </c>
      <c r="B429" s="1" t="s">
        <v>34</v>
      </c>
      <c r="C429" s="1" t="s">
        <v>34</v>
      </c>
      <c r="E429" s="1">
        <v>427</v>
      </c>
      <c r="F429" s="1">
        <f t="shared" si="31"/>
        <v>0</v>
      </c>
      <c r="G429" s="1">
        <f t="shared" si="31"/>
        <v>2</v>
      </c>
      <c r="H429" s="1">
        <f t="shared" si="31"/>
        <v>0</v>
      </c>
      <c r="I429" s="110">
        <f t="shared" si="32"/>
        <v>2</v>
      </c>
      <c r="J429" s="1">
        <f t="shared" si="33"/>
        <v>0</v>
      </c>
      <c r="K429" s="1">
        <f t="shared" si="34"/>
        <v>0</v>
      </c>
      <c r="L429" s="1">
        <f t="shared" si="35"/>
        <v>0</v>
      </c>
    </row>
    <row r="430" spans="1:12">
      <c r="A430" s="1">
        <v>428</v>
      </c>
      <c r="B430" s="1" t="s">
        <v>34</v>
      </c>
      <c r="C430" s="1" t="s">
        <v>34</v>
      </c>
      <c r="E430" s="1">
        <v>428</v>
      </c>
      <c r="F430" s="1">
        <f t="shared" si="31"/>
        <v>0</v>
      </c>
      <c r="G430" s="1">
        <f t="shared" si="31"/>
        <v>2</v>
      </c>
      <c r="H430" s="1">
        <f t="shared" si="31"/>
        <v>0</v>
      </c>
      <c r="I430" s="110">
        <f t="shared" si="32"/>
        <v>2</v>
      </c>
      <c r="J430" s="1">
        <f t="shared" si="33"/>
        <v>0</v>
      </c>
      <c r="K430" s="1">
        <f t="shared" si="34"/>
        <v>0</v>
      </c>
      <c r="L430" s="1">
        <f t="shared" si="35"/>
        <v>0</v>
      </c>
    </row>
    <row r="431" spans="1:12">
      <c r="A431" s="1">
        <v>429</v>
      </c>
      <c r="B431" s="1" t="s">
        <v>34</v>
      </c>
      <c r="C431" s="1" t="s">
        <v>34</v>
      </c>
      <c r="E431" s="1">
        <v>429</v>
      </c>
      <c r="F431" s="1">
        <f t="shared" si="31"/>
        <v>0</v>
      </c>
      <c r="G431" s="1">
        <f t="shared" si="31"/>
        <v>2</v>
      </c>
      <c r="H431" s="1">
        <f t="shared" si="31"/>
        <v>0</v>
      </c>
      <c r="I431" s="110">
        <f t="shared" si="32"/>
        <v>2</v>
      </c>
      <c r="J431" s="1">
        <f t="shared" si="33"/>
        <v>0</v>
      </c>
      <c r="K431" s="1">
        <f t="shared" si="34"/>
        <v>0</v>
      </c>
      <c r="L431" s="1">
        <f t="shared" si="35"/>
        <v>0</v>
      </c>
    </row>
    <row r="432" spans="1:12">
      <c r="A432" s="1">
        <v>430</v>
      </c>
      <c r="B432" s="1" t="s">
        <v>202</v>
      </c>
      <c r="C432" s="1" t="s">
        <v>202</v>
      </c>
      <c r="E432" s="1">
        <v>430</v>
      </c>
      <c r="F432" s="1">
        <f t="shared" si="31"/>
        <v>0</v>
      </c>
      <c r="G432" s="1">
        <f t="shared" si="31"/>
        <v>0</v>
      </c>
      <c r="H432" s="1">
        <f t="shared" si="31"/>
        <v>2</v>
      </c>
      <c r="I432" s="110">
        <f t="shared" si="32"/>
        <v>2</v>
      </c>
      <c r="J432" s="1">
        <f t="shared" si="33"/>
        <v>0</v>
      </c>
      <c r="K432" s="1">
        <f t="shared" si="34"/>
        <v>0</v>
      </c>
      <c r="L432" s="1">
        <f t="shared" si="35"/>
        <v>0</v>
      </c>
    </row>
    <row r="433" spans="1:12">
      <c r="A433" s="1">
        <v>431</v>
      </c>
      <c r="B433" s="1" t="s">
        <v>34</v>
      </c>
      <c r="C433" s="1" t="s">
        <v>34</v>
      </c>
      <c r="E433" s="1">
        <v>431</v>
      </c>
      <c r="F433" s="1">
        <f t="shared" si="31"/>
        <v>0</v>
      </c>
      <c r="G433" s="1">
        <f t="shared" si="31"/>
        <v>2</v>
      </c>
      <c r="H433" s="1">
        <f t="shared" si="31"/>
        <v>0</v>
      </c>
      <c r="I433" s="110">
        <f t="shared" si="32"/>
        <v>2</v>
      </c>
      <c r="J433" s="1">
        <f t="shared" si="33"/>
        <v>0</v>
      </c>
      <c r="K433" s="1">
        <f t="shared" si="34"/>
        <v>0</v>
      </c>
      <c r="L433" s="1">
        <f t="shared" si="35"/>
        <v>0</v>
      </c>
    </row>
    <row r="434" spans="1:12">
      <c r="A434" s="1">
        <v>432</v>
      </c>
      <c r="B434" s="1" t="s">
        <v>40</v>
      </c>
      <c r="C434" s="1" t="s">
        <v>40</v>
      </c>
      <c r="E434" s="1">
        <v>432</v>
      </c>
      <c r="F434" s="1">
        <f t="shared" si="31"/>
        <v>2</v>
      </c>
      <c r="G434" s="1">
        <f t="shared" si="31"/>
        <v>0</v>
      </c>
      <c r="H434" s="1">
        <f t="shared" si="31"/>
        <v>0</v>
      </c>
      <c r="I434" s="110">
        <f t="shared" si="32"/>
        <v>2</v>
      </c>
      <c r="J434" s="1">
        <f t="shared" si="33"/>
        <v>0</v>
      </c>
      <c r="K434" s="1">
        <f t="shared" si="34"/>
        <v>0</v>
      </c>
      <c r="L434" s="1">
        <f t="shared" si="35"/>
        <v>0</v>
      </c>
    </row>
    <row r="435" spans="1:12">
      <c r="A435" s="1">
        <v>433</v>
      </c>
      <c r="B435" s="1" t="s">
        <v>202</v>
      </c>
      <c r="C435" s="1" t="s">
        <v>202</v>
      </c>
      <c r="E435" s="1">
        <v>433</v>
      </c>
      <c r="F435" s="1">
        <f t="shared" si="31"/>
        <v>0</v>
      </c>
      <c r="G435" s="1">
        <f t="shared" si="31"/>
        <v>0</v>
      </c>
      <c r="H435" s="1">
        <f t="shared" si="31"/>
        <v>2</v>
      </c>
      <c r="I435" s="110">
        <f t="shared" si="32"/>
        <v>2</v>
      </c>
      <c r="J435" s="1">
        <f t="shared" si="33"/>
        <v>0</v>
      </c>
      <c r="K435" s="1">
        <f t="shared" si="34"/>
        <v>0</v>
      </c>
      <c r="L435" s="1">
        <f t="shared" si="35"/>
        <v>0</v>
      </c>
    </row>
    <row r="436" spans="1:12">
      <c r="A436" s="1">
        <v>434</v>
      </c>
      <c r="B436" s="1" t="s">
        <v>34</v>
      </c>
      <c r="C436" s="1" t="s">
        <v>34</v>
      </c>
      <c r="E436" s="1">
        <v>434</v>
      </c>
      <c r="F436" s="1">
        <f t="shared" si="31"/>
        <v>0</v>
      </c>
      <c r="G436" s="1">
        <f t="shared" si="31"/>
        <v>2</v>
      </c>
      <c r="H436" s="1">
        <f t="shared" si="31"/>
        <v>0</v>
      </c>
      <c r="I436" s="110">
        <f t="shared" si="32"/>
        <v>2</v>
      </c>
      <c r="J436" s="1">
        <f t="shared" si="33"/>
        <v>0</v>
      </c>
      <c r="K436" s="1">
        <f t="shared" si="34"/>
        <v>0</v>
      </c>
      <c r="L436" s="1">
        <f t="shared" si="35"/>
        <v>0</v>
      </c>
    </row>
    <row r="437" spans="1:12">
      <c r="A437" s="1">
        <v>435</v>
      </c>
      <c r="B437" s="1" t="s">
        <v>202</v>
      </c>
      <c r="C437" s="1" t="s">
        <v>202</v>
      </c>
      <c r="E437" s="1">
        <v>435</v>
      </c>
      <c r="F437" s="1">
        <f t="shared" si="31"/>
        <v>0</v>
      </c>
      <c r="G437" s="1">
        <f t="shared" si="31"/>
        <v>0</v>
      </c>
      <c r="H437" s="1">
        <f t="shared" si="31"/>
        <v>2</v>
      </c>
      <c r="I437" s="110">
        <f t="shared" si="32"/>
        <v>2</v>
      </c>
      <c r="J437" s="1">
        <f t="shared" si="33"/>
        <v>0</v>
      </c>
      <c r="K437" s="1">
        <f t="shared" si="34"/>
        <v>0</v>
      </c>
      <c r="L437" s="1">
        <f t="shared" si="35"/>
        <v>0</v>
      </c>
    </row>
    <row r="438" spans="1:12">
      <c r="A438" s="1">
        <v>436</v>
      </c>
      <c r="B438" s="1" t="s">
        <v>34</v>
      </c>
      <c r="C438" s="1" t="s">
        <v>34</v>
      </c>
      <c r="E438" s="1">
        <v>436</v>
      </c>
      <c r="F438" s="1">
        <f t="shared" si="31"/>
        <v>0</v>
      </c>
      <c r="G438" s="1">
        <f t="shared" si="31"/>
        <v>2</v>
      </c>
      <c r="H438" s="1">
        <f t="shared" si="31"/>
        <v>0</v>
      </c>
      <c r="I438" s="110">
        <f t="shared" si="32"/>
        <v>2</v>
      </c>
      <c r="J438" s="1">
        <f t="shared" si="33"/>
        <v>0</v>
      </c>
      <c r="K438" s="1">
        <f t="shared" si="34"/>
        <v>0</v>
      </c>
      <c r="L438" s="1">
        <f t="shared" si="35"/>
        <v>0</v>
      </c>
    </row>
    <row r="439" spans="1:12">
      <c r="A439" s="1">
        <v>437</v>
      </c>
      <c r="B439" s="1" t="s">
        <v>34</v>
      </c>
      <c r="C439" s="1" t="s">
        <v>34</v>
      </c>
      <c r="E439" s="1">
        <v>437</v>
      </c>
      <c r="F439" s="1">
        <f t="shared" si="31"/>
        <v>0</v>
      </c>
      <c r="G439" s="1">
        <f t="shared" si="31"/>
        <v>2</v>
      </c>
      <c r="H439" s="1">
        <f t="shared" si="31"/>
        <v>0</v>
      </c>
      <c r="I439" s="110">
        <f t="shared" si="32"/>
        <v>2</v>
      </c>
      <c r="J439" s="1">
        <f t="shared" si="33"/>
        <v>0</v>
      </c>
      <c r="K439" s="1">
        <f t="shared" si="34"/>
        <v>0</v>
      </c>
      <c r="L439" s="1">
        <f t="shared" si="35"/>
        <v>0</v>
      </c>
    </row>
    <row r="440" spans="1:12">
      <c r="A440" s="1">
        <v>438</v>
      </c>
      <c r="B440" s="1" t="s">
        <v>34</v>
      </c>
      <c r="C440" s="1" t="s">
        <v>34</v>
      </c>
      <c r="E440" s="1">
        <v>438</v>
      </c>
      <c r="F440" s="1">
        <f t="shared" si="31"/>
        <v>0</v>
      </c>
      <c r="G440" s="1">
        <f t="shared" si="31"/>
        <v>2</v>
      </c>
      <c r="H440" s="1">
        <f t="shared" si="31"/>
        <v>0</v>
      </c>
      <c r="I440" s="110">
        <f t="shared" si="32"/>
        <v>2</v>
      </c>
      <c r="J440" s="1">
        <f t="shared" si="33"/>
        <v>0</v>
      </c>
      <c r="K440" s="1">
        <f t="shared" si="34"/>
        <v>0</v>
      </c>
      <c r="L440" s="1">
        <f t="shared" si="35"/>
        <v>0</v>
      </c>
    </row>
    <row r="441" spans="1:12">
      <c r="A441" s="1">
        <v>439</v>
      </c>
      <c r="B441" s="1" t="s">
        <v>40</v>
      </c>
      <c r="C441" s="1" t="s">
        <v>40</v>
      </c>
      <c r="E441" s="1">
        <v>439</v>
      </c>
      <c r="F441" s="1">
        <f t="shared" si="31"/>
        <v>2</v>
      </c>
      <c r="G441" s="1">
        <f t="shared" si="31"/>
        <v>0</v>
      </c>
      <c r="H441" s="1">
        <f t="shared" si="31"/>
        <v>0</v>
      </c>
      <c r="I441" s="110">
        <f t="shared" si="32"/>
        <v>2</v>
      </c>
      <c r="J441" s="1">
        <f t="shared" si="33"/>
        <v>0</v>
      </c>
      <c r="K441" s="1">
        <f t="shared" si="34"/>
        <v>0</v>
      </c>
      <c r="L441" s="1">
        <f t="shared" si="35"/>
        <v>0</v>
      </c>
    </row>
    <row r="442" spans="1:12">
      <c r="A442" s="1">
        <v>440</v>
      </c>
      <c r="B442" s="1" t="s">
        <v>202</v>
      </c>
      <c r="C442" s="1" t="s">
        <v>202</v>
      </c>
      <c r="E442" s="1">
        <v>440</v>
      </c>
      <c r="F442" s="1">
        <f t="shared" si="31"/>
        <v>0</v>
      </c>
      <c r="G442" s="1">
        <f t="shared" si="31"/>
        <v>0</v>
      </c>
      <c r="H442" s="1">
        <f t="shared" si="31"/>
        <v>2</v>
      </c>
      <c r="I442" s="110">
        <f t="shared" si="32"/>
        <v>2</v>
      </c>
      <c r="J442" s="1">
        <f t="shared" si="33"/>
        <v>0</v>
      </c>
      <c r="K442" s="1">
        <f t="shared" si="34"/>
        <v>0</v>
      </c>
      <c r="L442" s="1">
        <f t="shared" si="35"/>
        <v>0</v>
      </c>
    </row>
    <row r="443" spans="1:12">
      <c r="A443" s="1">
        <v>441</v>
      </c>
      <c r="B443" s="1" t="s">
        <v>34</v>
      </c>
      <c r="C443" s="1" t="s">
        <v>34</v>
      </c>
      <c r="E443" s="1">
        <v>441</v>
      </c>
      <c r="F443" s="1">
        <f t="shared" si="31"/>
        <v>0</v>
      </c>
      <c r="G443" s="1">
        <f t="shared" si="31"/>
        <v>2</v>
      </c>
      <c r="H443" s="1">
        <f t="shared" si="31"/>
        <v>0</v>
      </c>
      <c r="I443" s="110">
        <f t="shared" si="32"/>
        <v>2</v>
      </c>
      <c r="J443" s="1">
        <f t="shared" si="33"/>
        <v>0</v>
      </c>
      <c r="K443" s="1">
        <f t="shared" si="34"/>
        <v>0</v>
      </c>
      <c r="L443" s="1">
        <f t="shared" si="35"/>
        <v>0</v>
      </c>
    </row>
    <row r="444" spans="1:12">
      <c r="A444" s="1">
        <v>442</v>
      </c>
      <c r="B444" s="1" t="s">
        <v>40</v>
      </c>
      <c r="C444" s="1" t="s">
        <v>40</v>
      </c>
      <c r="E444" s="1">
        <v>442</v>
      </c>
      <c r="F444" s="1">
        <f t="shared" si="31"/>
        <v>2</v>
      </c>
      <c r="G444" s="1">
        <f t="shared" si="31"/>
        <v>0</v>
      </c>
      <c r="H444" s="1">
        <f t="shared" si="31"/>
        <v>0</v>
      </c>
      <c r="I444" s="110">
        <f t="shared" si="32"/>
        <v>2</v>
      </c>
      <c r="J444" s="1">
        <f t="shared" si="33"/>
        <v>0</v>
      </c>
      <c r="K444" s="1">
        <f t="shared" si="34"/>
        <v>0</v>
      </c>
      <c r="L444" s="1">
        <f t="shared" si="35"/>
        <v>0</v>
      </c>
    </row>
    <row r="445" spans="1:12">
      <c r="A445" s="1">
        <v>443</v>
      </c>
      <c r="B445" s="1" t="s">
        <v>202</v>
      </c>
      <c r="C445" s="1" t="s">
        <v>34</v>
      </c>
      <c r="E445" s="1">
        <v>443</v>
      </c>
      <c r="F445" s="1">
        <f t="shared" si="31"/>
        <v>0</v>
      </c>
      <c r="G445" s="1">
        <f t="shared" si="31"/>
        <v>1</v>
      </c>
      <c r="H445" s="1">
        <f t="shared" si="31"/>
        <v>1</v>
      </c>
      <c r="I445" s="110">
        <f t="shared" si="32"/>
        <v>2</v>
      </c>
      <c r="J445" s="1">
        <f t="shared" si="33"/>
        <v>0</v>
      </c>
      <c r="K445" s="1">
        <f t="shared" si="34"/>
        <v>0.5</v>
      </c>
      <c r="L445" s="1">
        <f t="shared" si="35"/>
        <v>0.5</v>
      </c>
    </row>
    <row r="446" spans="1:12">
      <c r="A446" s="1">
        <v>444</v>
      </c>
      <c r="B446" s="1" t="s">
        <v>202</v>
      </c>
      <c r="C446" s="1" t="s">
        <v>202</v>
      </c>
      <c r="E446" s="1">
        <v>444</v>
      </c>
      <c r="F446" s="1">
        <f t="shared" si="31"/>
        <v>0</v>
      </c>
      <c r="G446" s="1">
        <f t="shared" si="31"/>
        <v>0</v>
      </c>
      <c r="H446" s="1">
        <f t="shared" si="31"/>
        <v>2</v>
      </c>
      <c r="I446" s="110">
        <f t="shared" si="32"/>
        <v>2</v>
      </c>
      <c r="J446" s="1">
        <f t="shared" si="33"/>
        <v>0</v>
      </c>
      <c r="K446" s="1">
        <f t="shared" si="34"/>
        <v>0</v>
      </c>
      <c r="L446" s="1">
        <f t="shared" si="35"/>
        <v>0</v>
      </c>
    </row>
    <row r="447" spans="1:12">
      <c r="A447" s="1">
        <v>445</v>
      </c>
      <c r="B447" s="1" t="s">
        <v>202</v>
      </c>
      <c r="C447" s="1" t="s">
        <v>202</v>
      </c>
      <c r="E447" s="1">
        <v>445</v>
      </c>
      <c r="F447" s="1">
        <f t="shared" si="31"/>
        <v>0</v>
      </c>
      <c r="G447" s="1">
        <f t="shared" si="31"/>
        <v>0</v>
      </c>
      <c r="H447" s="1">
        <f t="shared" si="31"/>
        <v>2</v>
      </c>
      <c r="I447" s="110">
        <f t="shared" si="32"/>
        <v>2</v>
      </c>
      <c r="J447" s="1">
        <f t="shared" si="33"/>
        <v>0</v>
      </c>
      <c r="K447" s="1">
        <f t="shared" si="34"/>
        <v>0</v>
      </c>
      <c r="L447" s="1">
        <f t="shared" si="35"/>
        <v>0</v>
      </c>
    </row>
    <row r="448" spans="1:12">
      <c r="A448" s="1">
        <v>446</v>
      </c>
      <c r="B448" s="1" t="s">
        <v>34</v>
      </c>
      <c r="C448" s="1" t="s">
        <v>34</v>
      </c>
      <c r="E448" s="1">
        <v>446</v>
      </c>
      <c r="F448" s="1">
        <f t="shared" si="31"/>
        <v>0</v>
      </c>
      <c r="G448" s="1">
        <f t="shared" si="31"/>
        <v>2</v>
      </c>
      <c r="H448" s="1">
        <f t="shared" si="31"/>
        <v>0</v>
      </c>
      <c r="I448" s="110">
        <f t="shared" si="32"/>
        <v>2</v>
      </c>
      <c r="J448" s="1">
        <f t="shared" si="33"/>
        <v>0</v>
      </c>
      <c r="K448" s="1">
        <f t="shared" si="34"/>
        <v>0</v>
      </c>
      <c r="L448" s="1">
        <f t="shared" si="35"/>
        <v>0</v>
      </c>
    </row>
    <row r="449" spans="1:12">
      <c r="A449" s="1">
        <v>447</v>
      </c>
      <c r="B449" s="1" t="s">
        <v>40</v>
      </c>
      <c r="C449" s="1" t="s">
        <v>40</v>
      </c>
      <c r="E449" s="1">
        <v>447</v>
      </c>
      <c r="F449" s="1">
        <f t="shared" si="31"/>
        <v>2</v>
      </c>
      <c r="G449" s="1">
        <f t="shared" si="31"/>
        <v>0</v>
      </c>
      <c r="H449" s="1">
        <f t="shared" si="31"/>
        <v>0</v>
      </c>
      <c r="I449" s="110">
        <f t="shared" si="32"/>
        <v>2</v>
      </c>
      <c r="J449" s="1">
        <f t="shared" si="33"/>
        <v>0</v>
      </c>
      <c r="K449" s="1">
        <f t="shared" si="34"/>
        <v>0</v>
      </c>
      <c r="L449" s="1">
        <f t="shared" si="35"/>
        <v>0</v>
      </c>
    </row>
    <row r="450" spans="1:12">
      <c r="A450" s="1">
        <v>448</v>
      </c>
      <c r="B450" s="1" t="s">
        <v>34</v>
      </c>
      <c r="C450" s="1" t="s">
        <v>34</v>
      </c>
      <c r="E450" s="1">
        <v>448</v>
      </c>
      <c r="F450" s="1">
        <f t="shared" si="31"/>
        <v>0</v>
      </c>
      <c r="G450" s="1">
        <f t="shared" si="31"/>
        <v>2</v>
      </c>
      <c r="H450" s="1">
        <f t="shared" si="31"/>
        <v>0</v>
      </c>
      <c r="I450" s="110">
        <f t="shared" si="32"/>
        <v>2</v>
      </c>
      <c r="J450" s="1">
        <f t="shared" si="33"/>
        <v>0</v>
      </c>
      <c r="K450" s="1">
        <f t="shared" si="34"/>
        <v>0</v>
      </c>
      <c r="L450" s="1">
        <f t="shared" si="35"/>
        <v>0</v>
      </c>
    </row>
    <row r="451" spans="1:12">
      <c r="A451" s="1">
        <v>449</v>
      </c>
      <c r="B451" s="1" t="s">
        <v>34</v>
      </c>
      <c r="C451" s="1" t="s">
        <v>34</v>
      </c>
      <c r="E451" s="1">
        <v>449</v>
      </c>
      <c r="F451" s="1">
        <f t="shared" si="31"/>
        <v>0</v>
      </c>
      <c r="G451" s="1">
        <f t="shared" si="31"/>
        <v>2</v>
      </c>
      <c r="H451" s="1">
        <f t="shared" si="31"/>
        <v>0</v>
      </c>
      <c r="I451" s="110">
        <f t="shared" si="32"/>
        <v>2</v>
      </c>
      <c r="J451" s="1">
        <f t="shared" si="33"/>
        <v>0</v>
      </c>
      <c r="K451" s="1">
        <f t="shared" si="34"/>
        <v>0</v>
      </c>
      <c r="L451" s="1">
        <f t="shared" si="35"/>
        <v>0</v>
      </c>
    </row>
    <row r="452" spans="1:12">
      <c r="A452" s="1">
        <v>450</v>
      </c>
      <c r="B452" s="1" t="s">
        <v>202</v>
      </c>
      <c r="C452" s="1" t="s">
        <v>202</v>
      </c>
      <c r="E452" s="1">
        <v>450</v>
      </c>
      <c r="F452" s="1">
        <f t="shared" ref="F452:H515" si="36">COUNTIF($B452:$C452,F$2)</f>
        <v>0</v>
      </c>
      <c r="G452" s="1">
        <f t="shared" si="36"/>
        <v>0</v>
      </c>
      <c r="H452" s="1">
        <f t="shared" si="36"/>
        <v>2</v>
      </c>
      <c r="I452" s="110">
        <f t="shared" ref="I452:I515" si="37">SUM(F452:H452)</f>
        <v>2</v>
      </c>
      <c r="J452" s="1">
        <f t="shared" ref="J452:J515" si="38">F452*($I452-F452)/$I452</f>
        <v>0</v>
      </c>
      <c r="K452" s="1">
        <f t="shared" ref="K452:K515" si="39">G452*($I452-G452)/$I452</f>
        <v>0</v>
      </c>
      <c r="L452" s="1">
        <f t="shared" ref="L452:L515" si="40">H452*($I452-H452)/$I452</f>
        <v>0</v>
      </c>
    </row>
    <row r="453" spans="1:12">
      <c r="A453" s="1">
        <v>451</v>
      </c>
      <c r="B453" s="1" t="s">
        <v>34</v>
      </c>
      <c r="C453" s="1" t="s">
        <v>34</v>
      </c>
      <c r="E453" s="1">
        <v>451</v>
      </c>
      <c r="F453" s="1">
        <f t="shared" si="36"/>
        <v>0</v>
      </c>
      <c r="G453" s="1">
        <f t="shared" si="36"/>
        <v>2</v>
      </c>
      <c r="H453" s="1">
        <f t="shared" si="36"/>
        <v>0</v>
      </c>
      <c r="I453" s="110">
        <f t="shared" si="37"/>
        <v>2</v>
      </c>
      <c r="J453" s="1">
        <f t="shared" si="38"/>
        <v>0</v>
      </c>
      <c r="K453" s="1">
        <f t="shared" si="39"/>
        <v>0</v>
      </c>
      <c r="L453" s="1">
        <f t="shared" si="40"/>
        <v>0</v>
      </c>
    </row>
    <row r="454" spans="1:12">
      <c r="A454" s="1">
        <v>452</v>
      </c>
      <c r="B454" s="1" t="s">
        <v>34</v>
      </c>
      <c r="C454" s="1" t="s">
        <v>34</v>
      </c>
      <c r="E454" s="1">
        <v>452</v>
      </c>
      <c r="F454" s="1">
        <f t="shared" si="36"/>
        <v>0</v>
      </c>
      <c r="G454" s="1">
        <f t="shared" si="36"/>
        <v>2</v>
      </c>
      <c r="H454" s="1">
        <f t="shared" si="36"/>
        <v>0</v>
      </c>
      <c r="I454" s="110">
        <f t="shared" si="37"/>
        <v>2</v>
      </c>
      <c r="J454" s="1">
        <f t="shared" si="38"/>
        <v>0</v>
      </c>
      <c r="K454" s="1">
        <f t="shared" si="39"/>
        <v>0</v>
      </c>
      <c r="L454" s="1">
        <f t="shared" si="40"/>
        <v>0</v>
      </c>
    </row>
    <row r="455" spans="1:12">
      <c r="A455" s="1">
        <v>453</v>
      </c>
      <c r="B455" s="1" t="s">
        <v>34</v>
      </c>
      <c r="C455" s="1" t="s">
        <v>34</v>
      </c>
      <c r="E455" s="1">
        <v>453</v>
      </c>
      <c r="F455" s="1">
        <f t="shared" si="36"/>
        <v>0</v>
      </c>
      <c r="G455" s="1">
        <f t="shared" si="36"/>
        <v>2</v>
      </c>
      <c r="H455" s="1">
        <f t="shared" si="36"/>
        <v>0</v>
      </c>
      <c r="I455" s="110">
        <f t="shared" si="37"/>
        <v>2</v>
      </c>
      <c r="J455" s="1">
        <f t="shared" si="38"/>
        <v>0</v>
      </c>
      <c r="K455" s="1">
        <f t="shared" si="39"/>
        <v>0</v>
      </c>
      <c r="L455" s="1">
        <f t="shared" si="40"/>
        <v>0</v>
      </c>
    </row>
    <row r="456" spans="1:12">
      <c r="A456" s="1">
        <v>454</v>
      </c>
      <c r="B456" s="1" t="s">
        <v>34</v>
      </c>
      <c r="C456" s="1" t="s">
        <v>34</v>
      </c>
      <c r="E456" s="1">
        <v>454</v>
      </c>
      <c r="F456" s="1">
        <f t="shared" si="36"/>
        <v>0</v>
      </c>
      <c r="G456" s="1">
        <f t="shared" si="36"/>
        <v>2</v>
      </c>
      <c r="H456" s="1">
        <f t="shared" si="36"/>
        <v>0</v>
      </c>
      <c r="I456" s="110">
        <f t="shared" si="37"/>
        <v>2</v>
      </c>
      <c r="J456" s="1">
        <f t="shared" si="38"/>
        <v>0</v>
      </c>
      <c r="K456" s="1">
        <f t="shared" si="39"/>
        <v>0</v>
      </c>
      <c r="L456" s="1">
        <f t="shared" si="40"/>
        <v>0</v>
      </c>
    </row>
    <row r="457" spans="1:12">
      <c r="A457" s="1">
        <v>455</v>
      </c>
      <c r="B457" s="1" t="s">
        <v>40</v>
      </c>
      <c r="C457" s="1" t="s">
        <v>40</v>
      </c>
      <c r="E457" s="1">
        <v>455</v>
      </c>
      <c r="F457" s="1">
        <f t="shared" si="36"/>
        <v>2</v>
      </c>
      <c r="G457" s="1">
        <f t="shared" si="36"/>
        <v>0</v>
      </c>
      <c r="H457" s="1">
        <f t="shared" si="36"/>
        <v>0</v>
      </c>
      <c r="I457" s="110">
        <f t="shared" si="37"/>
        <v>2</v>
      </c>
      <c r="J457" s="1">
        <f t="shared" si="38"/>
        <v>0</v>
      </c>
      <c r="K457" s="1">
        <f t="shared" si="39"/>
        <v>0</v>
      </c>
      <c r="L457" s="1">
        <f t="shared" si="40"/>
        <v>0</v>
      </c>
    </row>
    <row r="458" spans="1:12">
      <c r="A458" s="1">
        <v>456</v>
      </c>
      <c r="B458" s="1" t="s">
        <v>34</v>
      </c>
      <c r="C458" s="1" t="s">
        <v>34</v>
      </c>
      <c r="E458" s="1">
        <v>456</v>
      </c>
      <c r="F458" s="1">
        <f t="shared" si="36"/>
        <v>0</v>
      </c>
      <c r="G458" s="1">
        <f t="shared" si="36"/>
        <v>2</v>
      </c>
      <c r="H458" s="1">
        <f t="shared" si="36"/>
        <v>0</v>
      </c>
      <c r="I458" s="110">
        <f t="shared" si="37"/>
        <v>2</v>
      </c>
      <c r="J458" s="1">
        <f t="shared" si="38"/>
        <v>0</v>
      </c>
      <c r="K458" s="1">
        <f t="shared" si="39"/>
        <v>0</v>
      </c>
      <c r="L458" s="1">
        <f t="shared" si="40"/>
        <v>0</v>
      </c>
    </row>
    <row r="459" spans="1:12">
      <c r="A459" s="1">
        <v>457</v>
      </c>
      <c r="B459" s="1" t="s">
        <v>202</v>
      </c>
      <c r="C459" s="1" t="s">
        <v>202</v>
      </c>
      <c r="E459" s="1">
        <v>457</v>
      </c>
      <c r="F459" s="1">
        <f t="shared" si="36"/>
        <v>0</v>
      </c>
      <c r="G459" s="1">
        <f t="shared" si="36"/>
        <v>0</v>
      </c>
      <c r="H459" s="1">
        <f t="shared" si="36"/>
        <v>2</v>
      </c>
      <c r="I459" s="110">
        <f t="shared" si="37"/>
        <v>2</v>
      </c>
      <c r="J459" s="1">
        <f t="shared" si="38"/>
        <v>0</v>
      </c>
      <c r="K459" s="1">
        <f t="shared" si="39"/>
        <v>0</v>
      </c>
      <c r="L459" s="1">
        <f t="shared" si="40"/>
        <v>0</v>
      </c>
    </row>
    <row r="460" spans="1:12">
      <c r="A460" s="1">
        <v>458</v>
      </c>
      <c r="B460" s="1" t="s">
        <v>34</v>
      </c>
      <c r="C460" s="1" t="s">
        <v>34</v>
      </c>
      <c r="E460" s="1">
        <v>458</v>
      </c>
      <c r="F460" s="1">
        <f t="shared" si="36"/>
        <v>0</v>
      </c>
      <c r="G460" s="1">
        <f t="shared" si="36"/>
        <v>2</v>
      </c>
      <c r="H460" s="1">
        <f t="shared" si="36"/>
        <v>0</v>
      </c>
      <c r="I460" s="110">
        <f t="shared" si="37"/>
        <v>2</v>
      </c>
      <c r="J460" s="1">
        <f t="shared" si="38"/>
        <v>0</v>
      </c>
      <c r="K460" s="1">
        <f t="shared" si="39"/>
        <v>0</v>
      </c>
      <c r="L460" s="1">
        <f t="shared" si="40"/>
        <v>0</v>
      </c>
    </row>
    <row r="461" spans="1:12">
      <c r="A461" s="1">
        <v>459</v>
      </c>
      <c r="B461" s="1" t="s">
        <v>40</v>
      </c>
      <c r="C461" s="1" t="s">
        <v>40</v>
      </c>
      <c r="E461" s="1">
        <v>459</v>
      </c>
      <c r="F461" s="1">
        <f t="shared" si="36"/>
        <v>2</v>
      </c>
      <c r="G461" s="1">
        <f t="shared" si="36"/>
        <v>0</v>
      </c>
      <c r="H461" s="1">
        <f t="shared" si="36"/>
        <v>0</v>
      </c>
      <c r="I461" s="110">
        <f t="shared" si="37"/>
        <v>2</v>
      </c>
      <c r="J461" s="1">
        <f t="shared" si="38"/>
        <v>0</v>
      </c>
      <c r="K461" s="1">
        <f t="shared" si="39"/>
        <v>0</v>
      </c>
      <c r="L461" s="1">
        <f t="shared" si="40"/>
        <v>0</v>
      </c>
    </row>
    <row r="462" spans="1:12">
      <c r="A462" s="1">
        <v>460</v>
      </c>
      <c r="B462" s="1" t="s">
        <v>34</v>
      </c>
      <c r="C462" s="1" t="s">
        <v>34</v>
      </c>
      <c r="E462" s="1">
        <v>460</v>
      </c>
      <c r="F462" s="1">
        <f t="shared" si="36"/>
        <v>0</v>
      </c>
      <c r="G462" s="1">
        <f t="shared" si="36"/>
        <v>2</v>
      </c>
      <c r="H462" s="1">
        <f t="shared" si="36"/>
        <v>0</v>
      </c>
      <c r="I462" s="110">
        <f t="shared" si="37"/>
        <v>2</v>
      </c>
      <c r="J462" s="1">
        <f t="shared" si="38"/>
        <v>0</v>
      </c>
      <c r="K462" s="1">
        <f t="shared" si="39"/>
        <v>0</v>
      </c>
      <c r="L462" s="1">
        <f t="shared" si="40"/>
        <v>0</v>
      </c>
    </row>
    <row r="463" spans="1:12">
      <c r="A463" s="1">
        <v>461</v>
      </c>
      <c r="B463" s="1" t="s">
        <v>202</v>
      </c>
      <c r="C463" s="1" t="s">
        <v>202</v>
      </c>
      <c r="E463" s="1">
        <v>461</v>
      </c>
      <c r="F463" s="1">
        <f t="shared" si="36"/>
        <v>0</v>
      </c>
      <c r="G463" s="1">
        <f t="shared" si="36"/>
        <v>0</v>
      </c>
      <c r="H463" s="1">
        <f t="shared" si="36"/>
        <v>2</v>
      </c>
      <c r="I463" s="110">
        <f t="shared" si="37"/>
        <v>2</v>
      </c>
      <c r="J463" s="1">
        <f t="shared" si="38"/>
        <v>0</v>
      </c>
      <c r="K463" s="1">
        <f t="shared" si="39"/>
        <v>0</v>
      </c>
      <c r="L463" s="1">
        <f t="shared" si="40"/>
        <v>0</v>
      </c>
    </row>
    <row r="464" spans="1:12">
      <c r="A464" s="1">
        <v>462</v>
      </c>
      <c r="B464" s="1" t="s">
        <v>40</v>
      </c>
      <c r="C464" s="1" t="s">
        <v>40</v>
      </c>
      <c r="E464" s="1">
        <v>462</v>
      </c>
      <c r="F464" s="1">
        <f t="shared" si="36"/>
        <v>2</v>
      </c>
      <c r="G464" s="1">
        <f t="shared" si="36"/>
        <v>0</v>
      </c>
      <c r="H464" s="1">
        <f t="shared" si="36"/>
        <v>0</v>
      </c>
      <c r="I464" s="110">
        <f t="shared" si="37"/>
        <v>2</v>
      </c>
      <c r="J464" s="1">
        <f t="shared" si="38"/>
        <v>0</v>
      </c>
      <c r="K464" s="1">
        <f t="shared" si="39"/>
        <v>0</v>
      </c>
      <c r="L464" s="1">
        <f t="shared" si="40"/>
        <v>0</v>
      </c>
    </row>
    <row r="465" spans="1:12">
      <c r="A465" s="1">
        <v>463</v>
      </c>
      <c r="B465" s="1" t="s">
        <v>202</v>
      </c>
      <c r="C465" s="1" t="s">
        <v>202</v>
      </c>
      <c r="E465" s="1">
        <v>463</v>
      </c>
      <c r="F465" s="1">
        <f t="shared" si="36"/>
        <v>0</v>
      </c>
      <c r="G465" s="1">
        <f t="shared" si="36"/>
        <v>0</v>
      </c>
      <c r="H465" s="1">
        <f t="shared" si="36"/>
        <v>2</v>
      </c>
      <c r="I465" s="110">
        <f t="shared" si="37"/>
        <v>2</v>
      </c>
      <c r="J465" s="1">
        <f t="shared" si="38"/>
        <v>0</v>
      </c>
      <c r="K465" s="1">
        <f t="shared" si="39"/>
        <v>0</v>
      </c>
      <c r="L465" s="1">
        <f t="shared" si="40"/>
        <v>0</v>
      </c>
    </row>
    <row r="466" spans="1:12">
      <c r="A466" s="1">
        <v>464</v>
      </c>
      <c r="B466" s="1" t="s">
        <v>34</v>
      </c>
      <c r="C466" s="1" t="s">
        <v>34</v>
      </c>
      <c r="E466" s="1">
        <v>464</v>
      </c>
      <c r="F466" s="1">
        <f t="shared" si="36"/>
        <v>0</v>
      </c>
      <c r="G466" s="1">
        <f t="shared" si="36"/>
        <v>2</v>
      </c>
      <c r="H466" s="1">
        <f t="shared" si="36"/>
        <v>0</v>
      </c>
      <c r="I466" s="110">
        <f t="shared" si="37"/>
        <v>2</v>
      </c>
      <c r="J466" s="1">
        <f t="shared" si="38"/>
        <v>0</v>
      </c>
      <c r="K466" s="1">
        <f t="shared" si="39"/>
        <v>0</v>
      </c>
      <c r="L466" s="1">
        <f t="shared" si="40"/>
        <v>0</v>
      </c>
    </row>
    <row r="467" spans="1:12">
      <c r="A467" s="1">
        <v>465</v>
      </c>
      <c r="B467" s="1" t="s">
        <v>34</v>
      </c>
      <c r="C467" s="1" t="s">
        <v>34</v>
      </c>
      <c r="E467" s="1">
        <v>465</v>
      </c>
      <c r="F467" s="1">
        <f t="shared" si="36"/>
        <v>0</v>
      </c>
      <c r="G467" s="1">
        <f t="shared" si="36"/>
        <v>2</v>
      </c>
      <c r="H467" s="1">
        <f t="shared" si="36"/>
        <v>0</v>
      </c>
      <c r="I467" s="110">
        <f t="shared" si="37"/>
        <v>2</v>
      </c>
      <c r="J467" s="1">
        <f t="shared" si="38"/>
        <v>0</v>
      </c>
      <c r="K467" s="1">
        <f t="shared" si="39"/>
        <v>0</v>
      </c>
      <c r="L467" s="1">
        <f t="shared" si="40"/>
        <v>0</v>
      </c>
    </row>
    <row r="468" spans="1:12">
      <c r="A468" s="1">
        <v>466</v>
      </c>
      <c r="B468" s="1" t="s">
        <v>202</v>
      </c>
      <c r="C468" s="1" t="s">
        <v>202</v>
      </c>
      <c r="E468" s="1">
        <v>466</v>
      </c>
      <c r="F468" s="1">
        <f t="shared" si="36"/>
        <v>0</v>
      </c>
      <c r="G468" s="1">
        <f t="shared" si="36"/>
        <v>0</v>
      </c>
      <c r="H468" s="1">
        <f t="shared" si="36"/>
        <v>2</v>
      </c>
      <c r="I468" s="110">
        <f t="shared" si="37"/>
        <v>2</v>
      </c>
      <c r="J468" s="1">
        <f t="shared" si="38"/>
        <v>0</v>
      </c>
      <c r="K468" s="1">
        <f t="shared" si="39"/>
        <v>0</v>
      </c>
      <c r="L468" s="1">
        <f t="shared" si="40"/>
        <v>0</v>
      </c>
    </row>
    <row r="469" spans="1:12">
      <c r="A469" s="1">
        <v>467</v>
      </c>
      <c r="B469" s="1" t="s">
        <v>40</v>
      </c>
      <c r="C469" s="1" t="s">
        <v>40</v>
      </c>
      <c r="E469" s="1">
        <v>467</v>
      </c>
      <c r="F469" s="1">
        <f t="shared" si="36"/>
        <v>2</v>
      </c>
      <c r="G469" s="1">
        <f t="shared" si="36"/>
        <v>0</v>
      </c>
      <c r="H469" s="1">
        <f t="shared" si="36"/>
        <v>0</v>
      </c>
      <c r="I469" s="110">
        <f t="shared" si="37"/>
        <v>2</v>
      </c>
      <c r="J469" s="1">
        <f t="shared" si="38"/>
        <v>0</v>
      </c>
      <c r="K469" s="1">
        <f t="shared" si="39"/>
        <v>0</v>
      </c>
      <c r="L469" s="1">
        <f t="shared" si="40"/>
        <v>0</v>
      </c>
    </row>
    <row r="470" spans="1:12">
      <c r="A470" s="1">
        <v>468</v>
      </c>
      <c r="B470" s="1" t="s">
        <v>202</v>
      </c>
      <c r="C470" s="1" t="s">
        <v>202</v>
      </c>
      <c r="E470" s="1">
        <v>468</v>
      </c>
      <c r="F470" s="1">
        <f t="shared" si="36"/>
        <v>0</v>
      </c>
      <c r="G470" s="1">
        <f t="shared" si="36"/>
        <v>0</v>
      </c>
      <c r="H470" s="1">
        <f t="shared" si="36"/>
        <v>2</v>
      </c>
      <c r="I470" s="110">
        <f t="shared" si="37"/>
        <v>2</v>
      </c>
      <c r="J470" s="1">
        <f t="shared" si="38"/>
        <v>0</v>
      </c>
      <c r="K470" s="1">
        <f t="shared" si="39"/>
        <v>0</v>
      </c>
      <c r="L470" s="1">
        <f t="shared" si="40"/>
        <v>0</v>
      </c>
    </row>
    <row r="471" spans="1:12">
      <c r="A471" s="1">
        <v>469</v>
      </c>
      <c r="B471" s="1" t="s">
        <v>202</v>
      </c>
      <c r="C471" s="1" t="s">
        <v>34</v>
      </c>
      <c r="E471" s="1">
        <v>469</v>
      </c>
      <c r="F471" s="1">
        <f t="shared" si="36"/>
        <v>0</v>
      </c>
      <c r="G471" s="1">
        <f t="shared" si="36"/>
        <v>1</v>
      </c>
      <c r="H471" s="1">
        <f t="shared" si="36"/>
        <v>1</v>
      </c>
      <c r="I471" s="110">
        <f t="shared" si="37"/>
        <v>2</v>
      </c>
      <c r="J471" s="1">
        <f t="shared" si="38"/>
        <v>0</v>
      </c>
      <c r="K471" s="1">
        <f t="shared" si="39"/>
        <v>0.5</v>
      </c>
      <c r="L471" s="1">
        <f t="shared" si="40"/>
        <v>0.5</v>
      </c>
    </row>
    <row r="472" spans="1:12">
      <c r="A472" s="1">
        <v>470</v>
      </c>
      <c r="B472" s="1" t="s">
        <v>34</v>
      </c>
      <c r="C472" s="1" t="s">
        <v>34</v>
      </c>
      <c r="E472" s="1">
        <v>470</v>
      </c>
      <c r="F472" s="1">
        <f t="shared" si="36"/>
        <v>0</v>
      </c>
      <c r="G472" s="1">
        <f t="shared" si="36"/>
        <v>2</v>
      </c>
      <c r="H472" s="1">
        <f t="shared" si="36"/>
        <v>0</v>
      </c>
      <c r="I472" s="110">
        <f t="shared" si="37"/>
        <v>2</v>
      </c>
      <c r="J472" s="1">
        <f t="shared" si="38"/>
        <v>0</v>
      </c>
      <c r="K472" s="1">
        <f t="shared" si="39"/>
        <v>0</v>
      </c>
      <c r="L472" s="1">
        <f t="shared" si="40"/>
        <v>0</v>
      </c>
    </row>
    <row r="473" spans="1:12">
      <c r="A473" s="1">
        <v>471</v>
      </c>
      <c r="B473" s="1" t="s">
        <v>202</v>
      </c>
      <c r="C473" s="1" t="s">
        <v>202</v>
      </c>
      <c r="E473" s="1">
        <v>471</v>
      </c>
      <c r="F473" s="1">
        <f t="shared" si="36"/>
        <v>0</v>
      </c>
      <c r="G473" s="1">
        <f t="shared" si="36"/>
        <v>0</v>
      </c>
      <c r="H473" s="1">
        <f t="shared" si="36"/>
        <v>2</v>
      </c>
      <c r="I473" s="110">
        <f t="shared" si="37"/>
        <v>2</v>
      </c>
      <c r="J473" s="1">
        <f t="shared" si="38"/>
        <v>0</v>
      </c>
      <c r="K473" s="1">
        <f t="shared" si="39"/>
        <v>0</v>
      </c>
      <c r="L473" s="1">
        <f t="shared" si="40"/>
        <v>0</v>
      </c>
    </row>
    <row r="474" spans="1:12">
      <c r="A474" s="1">
        <v>472</v>
      </c>
      <c r="B474" s="1" t="s">
        <v>40</v>
      </c>
      <c r="C474" s="1" t="s">
        <v>40</v>
      </c>
      <c r="E474" s="1">
        <v>472</v>
      </c>
      <c r="F474" s="1">
        <f t="shared" si="36"/>
        <v>2</v>
      </c>
      <c r="G474" s="1">
        <f t="shared" si="36"/>
        <v>0</v>
      </c>
      <c r="H474" s="1">
        <f t="shared" si="36"/>
        <v>0</v>
      </c>
      <c r="I474" s="110">
        <f t="shared" si="37"/>
        <v>2</v>
      </c>
      <c r="J474" s="1">
        <f t="shared" si="38"/>
        <v>0</v>
      </c>
      <c r="K474" s="1">
        <f t="shared" si="39"/>
        <v>0</v>
      </c>
      <c r="L474" s="1">
        <f t="shared" si="40"/>
        <v>0</v>
      </c>
    </row>
    <row r="475" spans="1:12">
      <c r="A475" s="1">
        <v>473</v>
      </c>
      <c r="B475" s="1" t="s">
        <v>40</v>
      </c>
      <c r="C475" s="1" t="s">
        <v>40</v>
      </c>
      <c r="E475" s="1">
        <v>473</v>
      </c>
      <c r="F475" s="1">
        <f t="shared" si="36"/>
        <v>2</v>
      </c>
      <c r="G475" s="1">
        <f t="shared" si="36"/>
        <v>0</v>
      </c>
      <c r="H475" s="1">
        <f t="shared" si="36"/>
        <v>0</v>
      </c>
      <c r="I475" s="110">
        <f t="shared" si="37"/>
        <v>2</v>
      </c>
      <c r="J475" s="1">
        <f t="shared" si="38"/>
        <v>0</v>
      </c>
      <c r="K475" s="1">
        <f t="shared" si="39"/>
        <v>0</v>
      </c>
      <c r="L475" s="1">
        <f t="shared" si="40"/>
        <v>0</v>
      </c>
    </row>
    <row r="476" spans="1:12">
      <c r="A476" s="1">
        <v>474</v>
      </c>
      <c r="B476" s="1" t="s">
        <v>34</v>
      </c>
      <c r="C476" s="1" t="s">
        <v>34</v>
      </c>
      <c r="E476" s="1">
        <v>474</v>
      </c>
      <c r="F476" s="1">
        <f t="shared" si="36"/>
        <v>0</v>
      </c>
      <c r="G476" s="1">
        <f t="shared" si="36"/>
        <v>2</v>
      </c>
      <c r="H476" s="1">
        <f t="shared" si="36"/>
        <v>0</v>
      </c>
      <c r="I476" s="110">
        <f t="shared" si="37"/>
        <v>2</v>
      </c>
      <c r="J476" s="1">
        <f t="shared" si="38"/>
        <v>0</v>
      </c>
      <c r="K476" s="1">
        <f t="shared" si="39"/>
        <v>0</v>
      </c>
      <c r="L476" s="1">
        <f t="shared" si="40"/>
        <v>0</v>
      </c>
    </row>
    <row r="477" spans="1:12">
      <c r="A477" s="1">
        <v>475</v>
      </c>
      <c r="B477" s="1" t="s">
        <v>202</v>
      </c>
      <c r="C477" s="1" t="s">
        <v>202</v>
      </c>
      <c r="E477" s="1">
        <v>475</v>
      </c>
      <c r="F477" s="1">
        <f t="shared" si="36"/>
        <v>0</v>
      </c>
      <c r="G477" s="1">
        <f t="shared" si="36"/>
        <v>0</v>
      </c>
      <c r="H477" s="1">
        <f t="shared" si="36"/>
        <v>2</v>
      </c>
      <c r="I477" s="110">
        <f t="shared" si="37"/>
        <v>2</v>
      </c>
      <c r="J477" s="1">
        <f t="shared" si="38"/>
        <v>0</v>
      </c>
      <c r="K477" s="1">
        <f t="shared" si="39"/>
        <v>0</v>
      </c>
      <c r="L477" s="1">
        <f t="shared" si="40"/>
        <v>0</v>
      </c>
    </row>
    <row r="478" spans="1:12">
      <c r="A478" s="1">
        <v>476</v>
      </c>
      <c r="B478" s="1" t="s">
        <v>40</v>
      </c>
      <c r="C478" s="1" t="s">
        <v>40</v>
      </c>
      <c r="E478" s="1">
        <v>476</v>
      </c>
      <c r="F478" s="1">
        <f t="shared" si="36"/>
        <v>2</v>
      </c>
      <c r="G478" s="1">
        <f t="shared" si="36"/>
        <v>0</v>
      </c>
      <c r="H478" s="1">
        <f t="shared" si="36"/>
        <v>0</v>
      </c>
      <c r="I478" s="110">
        <f t="shared" si="37"/>
        <v>2</v>
      </c>
      <c r="J478" s="1">
        <f t="shared" si="38"/>
        <v>0</v>
      </c>
      <c r="K478" s="1">
        <f t="shared" si="39"/>
        <v>0</v>
      </c>
      <c r="L478" s="1">
        <f t="shared" si="40"/>
        <v>0</v>
      </c>
    </row>
    <row r="479" spans="1:12">
      <c r="A479" s="1">
        <v>477</v>
      </c>
      <c r="B479" s="1" t="s">
        <v>34</v>
      </c>
      <c r="C479" s="1" t="s">
        <v>34</v>
      </c>
      <c r="E479" s="1">
        <v>477</v>
      </c>
      <c r="F479" s="1">
        <f t="shared" si="36"/>
        <v>0</v>
      </c>
      <c r="G479" s="1">
        <f t="shared" si="36"/>
        <v>2</v>
      </c>
      <c r="H479" s="1">
        <f t="shared" si="36"/>
        <v>0</v>
      </c>
      <c r="I479" s="110">
        <f t="shared" si="37"/>
        <v>2</v>
      </c>
      <c r="J479" s="1">
        <f t="shared" si="38"/>
        <v>0</v>
      </c>
      <c r="K479" s="1">
        <f t="shared" si="39"/>
        <v>0</v>
      </c>
      <c r="L479" s="1">
        <f t="shared" si="40"/>
        <v>0</v>
      </c>
    </row>
    <row r="480" spans="1:12">
      <c r="A480" s="1">
        <v>478</v>
      </c>
      <c r="B480" s="1" t="s">
        <v>202</v>
      </c>
      <c r="C480" s="1" t="s">
        <v>202</v>
      </c>
      <c r="E480" s="1">
        <v>478</v>
      </c>
      <c r="F480" s="1">
        <f t="shared" si="36"/>
        <v>0</v>
      </c>
      <c r="G480" s="1">
        <f t="shared" si="36"/>
        <v>0</v>
      </c>
      <c r="H480" s="1">
        <f t="shared" si="36"/>
        <v>2</v>
      </c>
      <c r="I480" s="110">
        <f t="shared" si="37"/>
        <v>2</v>
      </c>
      <c r="J480" s="1">
        <f t="shared" si="38"/>
        <v>0</v>
      </c>
      <c r="K480" s="1">
        <f t="shared" si="39"/>
        <v>0</v>
      </c>
      <c r="L480" s="1">
        <f t="shared" si="40"/>
        <v>0</v>
      </c>
    </row>
    <row r="481" spans="1:12">
      <c r="A481" s="1">
        <v>479</v>
      </c>
      <c r="B481" s="1" t="s">
        <v>34</v>
      </c>
      <c r="C481" s="1" t="s">
        <v>34</v>
      </c>
      <c r="E481" s="1">
        <v>479</v>
      </c>
      <c r="F481" s="1">
        <f t="shared" si="36"/>
        <v>0</v>
      </c>
      <c r="G481" s="1">
        <f t="shared" si="36"/>
        <v>2</v>
      </c>
      <c r="H481" s="1">
        <f t="shared" si="36"/>
        <v>0</v>
      </c>
      <c r="I481" s="110">
        <f t="shared" si="37"/>
        <v>2</v>
      </c>
      <c r="J481" s="1">
        <f t="shared" si="38"/>
        <v>0</v>
      </c>
      <c r="K481" s="1">
        <f t="shared" si="39"/>
        <v>0</v>
      </c>
      <c r="L481" s="1">
        <f t="shared" si="40"/>
        <v>0</v>
      </c>
    </row>
    <row r="482" spans="1:12">
      <c r="A482" s="1">
        <v>480</v>
      </c>
      <c r="B482" s="1" t="s">
        <v>202</v>
      </c>
      <c r="C482" s="1" t="s">
        <v>202</v>
      </c>
      <c r="E482" s="1">
        <v>480</v>
      </c>
      <c r="F482" s="1">
        <f t="shared" si="36"/>
        <v>0</v>
      </c>
      <c r="G482" s="1">
        <f t="shared" si="36"/>
        <v>0</v>
      </c>
      <c r="H482" s="1">
        <f t="shared" si="36"/>
        <v>2</v>
      </c>
      <c r="I482" s="110">
        <f t="shared" si="37"/>
        <v>2</v>
      </c>
      <c r="J482" s="1">
        <f t="shared" si="38"/>
        <v>0</v>
      </c>
      <c r="K482" s="1">
        <f t="shared" si="39"/>
        <v>0</v>
      </c>
      <c r="L482" s="1">
        <f t="shared" si="40"/>
        <v>0</v>
      </c>
    </row>
    <row r="483" spans="1:12">
      <c r="A483" s="1">
        <v>481</v>
      </c>
      <c r="B483" s="1" t="s">
        <v>34</v>
      </c>
      <c r="C483" s="1" t="s">
        <v>34</v>
      </c>
      <c r="E483" s="1">
        <v>481</v>
      </c>
      <c r="F483" s="1">
        <f t="shared" si="36"/>
        <v>0</v>
      </c>
      <c r="G483" s="1">
        <f t="shared" si="36"/>
        <v>2</v>
      </c>
      <c r="H483" s="1">
        <f t="shared" si="36"/>
        <v>0</v>
      </c>
      <c r="I483" s="110">
        <f t="shared" si="37"/>
        <v>2</v>
      </c>
      <c r="J483" s="1">
        <f t="shared" si="38"/>
        <v>0</v>
      </c>
      <c r="K483" s="1">
        <f t="shared" si="39"/>
        <v>0</v>
      </c>
      <c r="L483" s="1">
        <f t="shared" si="40"/>
        <v>0</v>
      </c>
    </row>
    <row r="484" spans="1:12">
      <c r="A484" s="1">
        <v>482</v>
      </c>
      <c r="B484" s="1" t="s">
        <v>40</v>
      </c>
      <c r="C484" s="1" t="s">
        <v>40</v>
      </c>
      <c r="E484" s="1">
        <v>482</v>
      </c>
      <c r="F484" s="1">
        <f t="shared" si="36"/>
        <v>2</v>
      </c>
      <c r="G484" s="1">
        <f t="shared" si="36"/>
        <v>0</v>
      </c>
      <c r="H484" s="1">
        <f t="shared" si="36"/>
        <v>0</v>
      </c>
      <c r="I484" s="110">
        <f t="shared" si="37"/>
        <v>2</v>
      </c>
      <c r="J484" s="1">
        <f t="shared" si="38"/>
        <v>0</v>
      </c>
      <c r="K484" s="1">
        <f t="shared" si="39"/>
        <v>0</v>
      </c>
      <c r="L484" s="1">
        <f t="shared" si="40"/>
        <v>0</v>
      </c>
    </row>
    <row r="485" spans="1:12">
      <c r="A485" s="1">
        <v>483</v>
      </c>
      <c r="B485" s="1" t="s">
        <v>202</v>
      </c>
      <c r="C485" s="1" t="s">
        <v>202</v>
      </c>
      <c r="E485" s="1">
        <v>483</v>
      </c>
      <c r="F485" s="1">
        <f t="shared" si="36"/>
        <v>0</v>
      </c>
      <c r="G485" s="1">
        <f t="shared" si="36"/>
        <v>0</v>
      </c>
      <c r="H485" s="1">
        <f t="shared" si="36"/>
        <v>2</v>
      </c>
      <c r="I485" s="110">
        <f t="shared" si="37"/>
        <v>2</v>
      </c>
      <c r="J485" s="1">
        <f t="shared" si="38"/>
        <v>0</v>
      </c>
      <c r="K485" s="1">
        <f t="shared" si="39"/>
        <v>0</v>
      </c>
      <c r="L485" s="1">
        <f t="shared" si="40"/>
        <v>0</v>
      </c>
    </row>
    <row r="486" spans="1:12">
      <c r="A486" s="1">
        <v>484</v>
      </c>
      <c r="B486" s="1" t="s">
        <v>34</v>
      </c>
      <c r="C486" s="1" t="s">
        <v>34</v>
      </c>
      <c r="E486" s="1">
        <v>484</v>
      </c>
      <c r="F486" s="1">
        <f t="shared" si="36"/>
        <v>0</v>
      </c>
      <c r="G486" s="1">
        <f t="shared" si="36"/>
        <v>2</v>
      </c>
      <c r="H486" s="1">
        <f t="shared" si="36"/>
        <v>0</v>
      </c>
      <c r="I486" s="110">
        <f t="shared" si="37"/>
        <v>2</v>
      </c>
      <c r="J486" s="1">
        <f t="shared" si="38"/>
        <v>0</v>
      </c>
      <c r="K486" s="1">
        <f t="shared" si="39"/>
        <v>0</v>
      </c>
      <c r="L486" s="1">
        <f t="shared" si="40"/>
        <v>0</v>
      </c>
    </row>
    <row r="487" spans="1:12">
      <c r="A487" s="1">
        <v>485</v>
      </c>
      <c r="B487" s="1" t="s">
        <v>34</v>
      </c>
      <c r="C487" s="1" t="s">
        <v>34</v>
      </c>
      <c r="E487" s="1">
        <v>485</v>
      </c>
      <c r="F487" s="1">
        <f t="shared" si="36"/>
        <v>0</v>
      </c>
      <c r="G487" s="1">
        <f t="shared" si="36"/>
        <v>2</v>
      </c>
      <c r="H487" s="1">
        <f t="shared" si="36"/>
        <v>0</v>
      </c>
      <c r="I487" s="110">
        <f t="shared" si="37"/>
        <v>2</v>
      </c>
      <c r="J487" s="1">
        <f t="shared" si="38"/>
        <v>0</v>
      </c>
      <c r="K487" s="1">
        <f t="shared" si="39"/>
        <v>0</v>
      </c>
      <c r="L487" s="1">
        <f t="shared" si="40"/>
        <v>0</v>
      </c>
    </row>
    <row r="488" spans="1:12">
      <c r="A488" s="1">
        <v>486</v>
      </c>
      <c r="B488" s="1" t="s">
        <v>202</v>
      </c>
      <c r="C488" s="1" t="s">
        <v>202</v>
      </c>
      <c r="E488" s="1">
        <v>486</v>
      </c>
      <c r="F488" s="1">
        <f t="shared" si="36"/>
        <v>0</v>
      </c>
      <c r="G488" s="1">
        <f t="shared" si="36"/>
        <v>0</v>
      </c>
      <c r="H488" s="1">
        <f t="shared" si="36"/>
        <v>2</v>
      </c>
      <c r="I488" s="110">
        <f t="shared" si="37"/>
        <v>2</v>
      </c>
      <c r="J488" s="1">
        <f t="shared" si="38"/>
        <v>0</v>
      </c>
      <c r="K488" s="1">
        <f t="shared" si="39"/>
        <v>0</v>
      </c>
      <c r="L488" s="1">
        <f t="shared" si="40"/>
        <v>0</v>
      </c>
    </row>
    <row r="489" spans="1:12">
      <c r="A489" s="1">
        <v>487</v>
      </c>
      <c r="B489" s="1" t="s">
        <v>34</v>
      </c>
      <c r="C489" s="1" t="s">
        <v>34</v>
      </c>
      <c r="E489" s="1">
        <v>487</v>
      </c>
      <c r="F489" s="1">
        <f t="shared" si="36"/>
        <v>0</v>
      </c>
      <c r="G489" s="1">
        <f t="shared" si="36"/>
        <v>2</v>
      </c>
      <c r="H489" s="1">
        <f t="shared" si="36"/>
        <v>0</v>
      </c>
      <c r="I489" s="110">
        <f t="shared" si="37"/>
        <v>2</v>
      </c>
      <c r="J489" s="1">
        <f t="shared" si="38"/>
        <v>0</v>
      </c>
      <c r="K489" s="1">
        <f t="shared" si="39"/>
        <v>0</v>
      </c>
      <c r="L489" s="1">
        <f t="shared" si="40"/>
        <v>0</v>
      </c>
    </row>
    <row r="490" spans="1:12">
      <c r="A490" s="1">
        <v>488</v>
      </c>
      <c r="B490" s="1" t="s">
        <v>40</v>
      </c>
      <c r="C490" s="1" t="s">
        <v>202</v>
      </c>
      <c r="E490" s="1">
        <v>488</v>
      </c>
      <c r="F490" s="1">
        <f t="shared" si="36"/>
        <v>1</v>
      </c>
      <c r="G490" s="1">
        <f t="shared" si="36"/>
        <v>0</v>
      </c>
      <c r="H490" s="1">
        <f t="shared" si="36"/>
        <v>1</v>
      </c>
      <c r="I490" s="110">
        <f t="shared" si="37"/>
        <v>2</v>
      </c>
      <c r="J490" s="1">
        <f t="shared" si="38"/>
        <v>0.5</v>
      </c>
      <c r="K490" s="1">
        <f t="shared" si="39"/>
        <v>0</v>
      </c>
      <c r="L490" s="1">
        <f t="shared" si="40"/>
        <v>0.5</v>
      </c>
    </row>
    <row r="491" spans="1:12">
      <c r="A491" s="1">
        <v>489</v>
      </c>
      <c r="B491" s="1" t="s">
        <v>34</v>
      </c>
      <c r="C491" s="1" t="s">
        <v>34</v>
      </c>
      <c r="E491" s="1">
        <v>489</v>
      </c>
      <c r="F491" s="1">
        <f t="shared" si="36"/>
        <v>0</v>
      </c>
      <c r="G491" s="1">
        <f t="shared" si="36"/>
        <v>2</v>
      </c>
      <c r="H491" s="1">
        <f t="shared" si="36"/>
        <v>0</v>
      </c>
      <c r="I491" s="110">
        <f t="shared" si="37"/>
        <v>2</v>
      </c>
      <c r="J491" s="1">
        <f t="shared" si="38"/>
        <v>0</v>
      </c>
      <c r="K491" s="1">
        <f t="shared" si="39"/>
        <v>0</v>
      </c>
      <c r="L491" s="1">
        <f t="shared" si="40"/>
        <v>0</v>
      </c>
    </row>
    <row r="492" spans="1:12">
      <c r="A492" s="1">
        <v>490</v>
      </c>
      <c r="B492" s="1" t="s">
        <v>34</v>
      </c>
      <c r="C492" s="1" t="s">
        <v>34</v>
      </c>
      <c r="E492" s="1">
        <v>490</v>
      </c>
      <c r="F492" s="1">
        <f t="shared" si="36"/>
        <v>0</v>
      </c>
      <c r="G492" s="1">
        <f t="shared" si="36"/>
        <v>2</v>
      </c>
      <c r="H492" s="1">
        <f t="shared" si="36"/>
        <v>0</v>
      </c>
      <c r="I492" s="110">
        <f t="shared" si="37"/>
        <v>2</v>
      </c>
      <c r="J492" s="1">
        <f t="shared" si="38"/>
        <v>0</v>
      </c>
      <c r="K492" s="1">
        <f t="shared" si="39"/>
        <v>0</v>
      </c>
      <c r="L492" s="1">
        <f t="shared" si="40"/>
        <v>0</v>
      </c>
    </row>
    <row r="493" spans="1:12">
      <c r="A493" s="1">
        <v>491</v>
      </c>
      <c r="B493" s="1" t="s">
        <v>34</v>
      </c>
      <c r="C493" s="1" t="s">
        <v>34</v>
      </c>
      <c r="E493" s="1">
        <v>491</v>
      </c>
      <c r="F493" s="1">
        <f t="shared" si="36"/>
        <v>0</v>
      </c>
      <c r="G493" s="1">
        <f t="shared" si="36"/>
        <v>2</v>
      </c>
      <c r="H493" s="1">
        <f t="shared" si="36"/>
        <v>0</v>
      </c>
      <c r="I493" s="110">
        <f t="shared" si="37"/>
        <v>2</v>
      </c>
      <c r="J493" s="1">
        <f t="shared" si="38"/>
        <v>0</v>
      </c>
      <c r="K493" s="1">
        <f t="shared" si="39"/>
        <v>0</v>
      </c>
      <c r="L493" s="1">
        <f t="shared" si="40"/>
        <v>0</v>
      </c>
    </row>
    <row r="494" spans="1:12">
      <c r="A494" s="1">
        <v>492</v>
      </c>
      <c r="B494" s="1" t="s">
        <v>40</v>
      </c>
      <c r="C494" s="1" t="s">
        <v>40</v>
      </c>
      <c r="E494" s="1">
        <v>492</v>
      </c>
      <c r="F494" s="1">
        <f t="shared" si="36"/>
        <v>2</v>
      </c>
      <c r="G494" s="1">
        <f t="shared" si="36"/>
        <v>0</v>
      </c>
      <c r="H494" s="1">
        <f t="shared" si="36"/>
        <v>0</v>
      </c>
      <c r="I494" s="110">
        <f t="shared" si="37"/>
        <v>2</v>
      </c>
      <c r="J494" s="1">
        <f t="shared" si="38"/>
        <v>0</v>
      </c>
      <c r="K494" s="1">
        <f t="shared" si="39"/>
        <v>0</v>
      </c>
      <c r="L494" s="1">
        <f t="shared" si="40"/>
        <v>0</v>
      </c>
    </row>
    <row r="495" spans="1:12">
      <c r="A495" s="1">
        <v>493</v>
      </c>
      <c r="B495" s="1" t="s">
        <v>34</v>
      </c>
      <c r="C495" s="1" t="s">
        <v>34</v>
      </c>
      <c r="E495" s="1">
        <v>493</v>
      </c>
      <c r="F495" s="1">
        <f t="shared" si="36"/>
        <v>0</v>
      </c>
      <c r="G495" s="1">
        <f t="shared" si="36"/>
        <v>2</v>
      </c>
      <c r="H495" s="1">
        <f t="shared" si="36"/>
        <v>0</v>
      </c>
      <c r="I495" s="110">
        <f t="shared" si="37"/>
        <v>2</v>
      </c>
      <c r="J495" s="1">
        <f t="shared" si="38"/>
        <v>0</v>
      </c>
      <c r="K495" s="1">
        <f t="shared" si="39"/>
        <v>0</v>
      </c>
      <c r="L495" s="1">
        <f t="shared" si="40"/>
        <v>0</v>
      </c>
    </row>
    <row r="496" spans="1:12">
      <c r="A496" s="1">
        <v>494</v>
      </c>
      <c r="B496" s="1" t="s">
        <v>34</v>
      </c>
      <c r="C496" s="1" t="s">
        <v>34</v>
      </c>
      <c r="E496" s="1">
        <v>494</v>
      </c>
      <c r="F496" s="1">
        <f t="shared" si="36"/>
        <v>0</v>
      </c>
      <c r="G496" s="1">
        <f t="shared" si="36"/>
        <v>2</v>
      </c>
      <c r="H496" s="1">
        <f t="shared" si="36"/>
        <v>0</v>
      </c>
      <c r="I496" s="110">
        <f t="shared" si="37"/>
        <v>2</v>
      </c>
      <c r="J496" s="1">
        <f t="shared" si="38"/>
        <v>0</v>
      </c>
      <c r="K496" s="1">
        <f t="shared" si="39"/>
        <v>0</v>
      </c>
      <c r="L496" s="1">
        <f t="shared" si="40"/>
        <v>0</v>
      </c>
    </row>
    <row r="497" spans="1:12">
      <c r="A497" s="1">
        <v>495</v>
      </c>
      <c r="B497" s="1" t="s">
        <v>34</v>
      </c>
      <c r="C497" s="1" t="s">
        <v>202</v>
      </c>
      <c r="E497" s="1">
        <v>495</v>
      </c>
      <c r="F497" s="1">
        <f t="shared" si="36"/>
        <v>0</v>
      </c>
      <c r="G497" s="1">
        <f t="shared" si="36"/>
        <v>1</v>
      </c>
      <c r="H497" s="1">
        <f t="shared" si="36"/>
        <v>1</v>
      </c>
      <c r="I497" s="110">
        <f t="shared" si="37"/>
        <v>2</v>
      </c>
      <c r="J497" s="1">
        <f t="shared" si="38"/>
        <v>0</v>
      </c>
      <c r="K497" s="1">
        <f t="shared" si="39"/>
        <v>0.5</v>
      </c>
      <c r="L497" s="1">
        <f t="shared" si="40"/>
        <v>0.5</v>
      </c>
    </row>
    <row r="498" spans="1:12">
      <c r="A498" s="1">
        <v>496</v>
      </c>
      <c r="B498" s="1" t="s">
        <v>202</v>
      </c>
      <c r="C498" s="1" t="s">
        <v>202</v>
      </c>
      <c r="E498" s="1">
        <v>496</v>
      </c>
      <c r="F498" s="1">
        <f t="shared" si="36"/>
        <v>0</v>
      </c>
      <c r="G498" s="1">
        <f t="shared" si="36"/>
        <v>0</v>
      </c>
      <c r="H498" s="1">
        <f t="shared" si="36"/>
        <v>2</v>
      </c>
      <c r="I498" s="110">
        <f t="shared" si="37"/>
        <v>2</v>
      </c>
      <c r="J498" s="1">
        <f t="shared" si="38"/>
        <v>0</v>
      </c>
      <c r="K498" s="1">
        <f t="shared" si="39"/>
        <v>0</v>
      </c>
      <c r="L498" s="1">
        <f t="shared" si="40"/>
        <v>0</v>
      </c>
    </row>
    <row r="499" spans="1:12">
      <c r="A499" s="1">
        <v>497</v>
      </c>
      <c r="B499" s="1" t="s">
        <v>40</v>
      </c>
      <c r="C499" s="1" t="s">
        <v>40</v>
      </c>
      <c r="E499" s="1">
        <v>497</v>
      </c>
      <c r="F499" s="1">
        <f t="shared" si="36"/>
        <v>2</v>
      </c>
      <c r="G499" s="1">
        <f t="shared" si="36"/>
        <v>0</v>
      </c>
      <c r="H499" s="1">
        <f t="shared" si="36"/>
        <v>0</v>
      </c>
      <c r="I499" s="110">
        <f t="shared" si="37"/>
        <v>2</v>
      </c>
      <c r="J499" s="1">
        <f t="shared" si="38"/>
        <v>0</v>
      </c>
      <c r="K499" s="1">
        <f t="shared" si="39"/>
        <v>0</v>
      </c>
      <c r="L499" s="1">
        <f t="shared" si="40"/>
        <v>0</v>
      </c>
    </row>
    <row r="500" spans="1:12">
      <c r="A500" s="1">
        <v>498</v>
      </c>
      <c r="B500" s="1" t="s">
        <v>34</v>
      </c>
      <c r="C500" s="1" t="s">
        <v>34</v>
      </c>
      <c r="E500" s="1">
        <v>498</v>
      </c>
      <c r="F500" s="1">
        <f t="shared" si="36"/>
        <v>0</v>
      </c>
      <c r="G500" s="1">
        <f t="shared" si="36"/>
        <v>2</v>
      </c>
      <c r="H500" s="1">
        <f t="shared" si="36"/>
        <v>0</v>
      </c>
      <c r="I500" s="110">
        <f t="shared" si="37"/>
        <v>2</v>
      </c>
      <c r="J500" s="1">
        <f t="shared" si="38"/>
        <v>0</v>
      </c>
      <c r="K500" s="1">
        <f t="shared" si="39"/>
        <v>0</v>
      </c>
      <c r="L500" s="1">
        <f t="shared" si="40"/>
        <v>0</v>
      </c>
    </row>
    <row r="501" spans="1:12">
      <c r="A501" s="1">
        <v>499</v>
      </c>
      <c r="B501" s="1" t="s">
        <v>34</v>
      </c>
      <c r="C501" s="1" t="s">
        <v>34</v>
      </c>
      <c r="E501" s="1">
        <v>499</v>
      </c>
      <c r="F501" s="1">
        <f t="shared" si="36"/>
        <v>0</v>
      </c>
      <c r="G501" s="1">
        <f t="shared" si="36"/>
        <v>2</v>
      </c>
      <c r="H501" s="1">
        <f t="shared" si="36"/>
        <v>0</v>
      </c>
      <c r="I501" s="110">
        <f t="shared" si="37"/>
        <v>2</v>
      </c>
      <c r="J501" s="1">
        <f t="shared" si="38"/>
        <v>0</v>
      </c>
      <c r="K501" s="1">
        <f t="shared" si="39"/>
        <v>0</v>
      </c>
      <c r="L501" s="1">
        <f t="shared" si="40"/>
        <v>0</v>
      </c>
    </row>
    <row r="502" spans="1:12">
      <c r="A502" s="1">
        <v>500</v>
      </c>
      <c r="B502" s="1" t="s">
        <v>34</v>
      </c>
      <c r="C502" s="1" t="s">
        <v>34</v>
      </c>
      <c r="E502" s="1">
        <v>500</v>
      </c>
      <c r="F502" s="1">
        <f t="shared" si="36"/>
        <v>0</v>
      </c>
      <c r="G502" s="1">
        <f t="shared" si="36"/>
        <v>2</v>
      </c>
      <c r="H502" s="1">
        <f t="shared" si="36"/>
        <v>0</v>
      </c>
      <c r="I502" s="110">
        <f t="shared" si="37"/>
        <v>2</v>
      </c>
      <c r="J502" s="1">
        <f t="shared" si="38"/>
        <v>0</v>
      </c>
      <c r="K502" s="1">
        <f t="shared" si="39"/>
        <v>0</v>
      </c>
      <c r="L502" s="1">
        <f t="shared" si="40"/>
        <v>0</v>
      </c>
    </row>
    <row r="503" spans="1:12">
      <c r="A503" s="1">
        <v>501</v>
      </c>
      <c r="B503" s="1" t="s">
        <v>40</v>
      </c>
      <c r="C503" s="1" t="s">
        <v>40</v>
      </c>
      <c r="E503" s="1">
        <v>501</v>
      </c>
      <c r="F503" s="1">
        <f t="shared" si="36"/>
        <v>2</v>
      </c>
      <c r="G503" s="1">
        <f t="shared" si="36"/>
        <v>0</v>
      </c>
      <c r="H503" s="1">
        <f t="shared" si="36"/>
        <v>0</v>
      </c>
      <c r="I503" s="110">
        <f t="shared" si="37"/>
        <v>2</v>
      </c>
      <c r="J503" s="1">
        <f t="shared" si="38"/>
        <v>0</v>
      </c>
      <c r="K503" s="1">
        <f t="shared" si="39"/>
        <v>0</v>
      </c>
      <c r="L503" s="1">
        <f t="shared" si="40"/>
        <v>0</v>
      </c>
    </row>
    <row r="504" spans="1:12">
      <c r="A504" s="1">
        <v>502</v>
      </c>
      <c r="B504" s="1" t="s">
        <v>202</v>
      </c>
      <c r="C504" s="1" t="s">
        <v>202</v>
      </c>
      <c r="E504" s="1">
        <v>502</v>
      </c>
      <c r="F504" s="1">
        <f t="shared" si="36"/>
        <v>0</v>
      </c>
      <c r="G504" s="1">
        <f t="shared" si="36"/>
        <v>0</v>
      </c>
      <c r="H504" s="1">
        <f t="shared" si="36"/>
        <v>2</v>
      </c>
      <c r="I504" s="110">
        <f t="shared" si="37"/>
        <v>2</v>
      </c>
      <c r="J504" s="1">
        <f t="shared" si="38"/>
        <v>0</v>
      </c>
      <c r="K504" s="1">
        <f t="shared" si="39"/>
        <v>0</v>
      </c>
      <c r="L504" s="1">
        <f t="shared" si="40"/>
        <v>0</v>
      </c>
    </row>
    <row r="505" spans="1:12">
      <c r="A505" s="1">
        <v>503</v>
      </c>
      <c r="B505" s="1" t="s">
        <v>34</v>
      </c>
      <c r="C505" s="1" t="s">
        <v>34</v>
      </c>
      <c r="E505" s="1">
        <v>503</v>
      </c>
      <c r="F505" s="1">
        <f t="shared" si="36"/>
        <v>0</v>
      </c>
      <c r="G505" s="1">
        <f t="shared" si="36"/>
        <v>2</v>
      </c>
      <c r="H505" s="1">
        <f t="shared" si="36"/>
        <v>0</v>
      </c>
      <c r="I505" s="110">
        <f t="shared" si="37"/>
        <v>2</v>
      </c>
      <c r="J505" s="1">
        <f t="shared" si="38"/>
        <v>0</v>
      </c>
      <c r="K505" s="1">
        <f t="shared" si="39"/>
        <v>0</v>
      </c>
      <c r="L505" s="1">
        <f t="shared" si="40"/>
        <v>0</v>
      </c>
    </row>
    <row r="506" spans="1:12">
      <c r="A506" s="1">
        <v>504</v>
      </c>
      <c r="B506" s="1" t="s">
        <v>202</v>
      </c>
      <c r="C506" s="1" t="s">
        <v>40</v>
      </c>
      <c r="E506" s="1">
        <v>504</v>
      </c>
      <c r="F506" s="1">
        <f t="shared" si="36"/>
        <v>1</v>
      </c>
      <c r="G506" s="1">
        <f t="shared" si="36"/>
        <v>0</v>
      </c>
      <c r="H506" s="1">
        <f t="shared" si="36"/>
        <v>1</v>
      </c>
      <c r="I506" s="110">
        <f t="shared" si="37"/>
        <v>2</v>
      </c>
      <c r="J506" s="1">
        <f t="shared" si="38"/>
        <v>0.5</v>
      </c>
      <c r="K506" s="1">
        <f t="shared" si="39"/>
        <v>0</v>
      </c>
      <c r="L506" s="1">
        <f t="shared" si="40"/>
        <v>0.5</v>
      </c>
    </row>
    <row r="507" spans="1:12">
      <c r="A507" s="1">
        <v>505</v>
      </c>
      <c r="B507" s="1" t="s">
        <v>40</v>
      </c>
      <c r="C507" s="1" t="s">
        <v>40</v>
      </c>
      <c r="E507" s="1">
        <v>505</v>
      </c>
      <c r="F507" s="1">
        <f t="shared" si="36"/>
        <v>2</v>
      </c>
      <c r="G507" s="1">
        <f t="shared" si="36"/>
        <v>0</v>
      </c>
      <c r="H507" s="1">
        <f t="shared" si="36"/>
        <v>0</v>
      </c>
      <c r="I507" s="110">
        <f t="shared" si="37"/>
        <v>2</v>
      </c>
      <c r="J507" s="1">
        <f t="shared" si="38"/>
        <v>0</v>
      </c>
      <c r="K507" s="1">
        <f t="shared" si="39"/>
        <v>0</v>
      </c>
      <c r="L507" s="1">
        <f t="shared" si="40"/>
        <v>0</v>
      </c>
    </row>
    <row r="508" spans="1:12">
      <c r="A508" s="1">
        <v>506</v>
      </c>
      <c r="B508" s="1" t="s">
        <v>34</v>
      </c>
      <c r="C508" s="1" t="s">
        <v>34</v>
      </c>
      <c r="E508" s="1">
        <v>506</v>
      </c>
      <c r="F508" s="1">
        <f t="shared" si="36"/>
        <v>0</v>
      </c>
      <c r="G508" s="1">
        <f t="shared" si="36"/>
        <v>2</v>
      </c>
      <c r="H508" s="1">
        <f t="shared" si="36"/>
        <v>0</v>
      </c>
      <c r="I508" s="110">
        <f t="shared" si="37"/>
        <v>2</v>
      </c>
      <c r="J508" s="1">
        <f t="shared" si="38"/>
        <v>0</v>
      </c>
      <c r="K508" s="1">
        <f t="shared" si="39"/>
        <v>0</v>
      </c>
      <c r="L508" s="1">
        <f t="shared" si="40"/>
        <v>0</v>
      </c>
    </row>
    <row r="509" spans="1:12">
      <c r="A509" s="1">
        <v>507</v>
      </c>
      <c r="B509" s="1" t="s">
        <v>34</v>
      </c>
      <c r="C509" s="1" t="s">
        <v>34</v>
      </c>
      <c r="E509" s="1">
        <v>507</v>
      </c>
      <c r="F509" s="1">
        <f t="shared" si="36"/>
        <v>0</v>
      </c>
      <c r="G509" s="1">
        <f t="shared" si="36"/>
        <v>2</v>
      </c>
      <c r="H509" s="1">
        <f t="shared" si="36"/>
        <v>0</v>
      </c>
      <c r="I509" s="110">
        <f t="shared" si="37"/>
        <v>2</v>
      </c>
      <c r="J509" s="1">
        <f t="shared" si="38"/>
        <v>0</v>
      </c>
      <c r="K509" s="1">
        <f t="shared" si="39"/>
        <v>0</v>
      </c>
      <c r="L509" s="1">
        <f t="shared" si="40"/>
        <v>0</v>
      </c>
    </row>
    <row r="510" spans="1:12">
      <c r="A510" s="1">
        <v>508</v>
      </c>
      <c r="B510" s="1" t="s">
        <v>202</v>
      </c>
      <c r="C510" s="1" t="s">
        <v>40</v>
      </c>
      <c r="E510" s="1">
        <v>508</v>
      </c>
      <c r="F510" s="1">
        <f t="shared" si="36"/>
        <v>1</v>
      </c>
      <c r="G510" s="1">
        <f t="shared" si="36"/>
        <v>0</v>
      </c>
      <c r="H510" s="1">
        <f t="shared" si="36"/>
        <v>1</v>
      </c>
      <c r="I510" s="110">
        <f t="shared" si="37"/>
        <v>2</v>
      </c>
      <c r="J510" s="1">
        <f t="shared" si="38"/>
        <v>0.5</v>
      </c>
      <c r="K510" s="1">
        <f t="shared" si="39"/>
        <v>0</v>
      </c>
      <c r="L510" s="1">
        <f t="shared" si="40"/>
        <v>0.5</v>
      </c>
    </row>
    <row r="511" spans="1:12">
      <c r="A511" s="1">
        <v>509</v>
      </c>
      <c r="B511" s="1" t="s">
        <v>202</v>
      </c>
      <c r="C511" s="1" t="s">
        <v>202</v>
      </c>
      <c r="E511" s="1">
        <v>509</v>
      </c>
      <c r="F511" s="1">
        <f t="shared" si="36"/>
        <v>0</v>
      </c>
      <c r="G511" s="1">
        <f t="shared" si="36"/>
        <v>0</v>
      </c>
      <c r="H511" s="1">
        <f t="shared" si="36"/>
        <v>2</v>
      </c>
      <c r="I511" s="110">
        <f t="shared" si="37"/>
        <v>2</v>
      </c>
      <c r="J511" s="1">
        <f t="shared" si="38"/>
        <v>0</v>
      </c>
      <c r="K511" s="1">
        <f t="shared" si="39"/>
        <v>0</v>
      </c>
      <c r="L511" s="1">
        <f t="shared" si="40"/>
        <v>0</v>
      </c>
    </row>
    <row r="512" spans="1:12">
      <c r="A512" s="1">
        <v>510</v>
      </c>
      <c r="B512" s="1" t="s">
        <v>34</v>
      </c>
      <c r="C512" s="1" t="s">
        <v>34</v>
      </c>
      <c r="E512" s="1">
        <v>510</v>
      </c>
      <c r="F512" s="1">
        <f t="shared" si="36"/>
        <v>0</v>
      </c>
      <c r="G512" s="1">
        <f t="shared" si="36"/>
        <v>2</v>
      </c>
      <c r="H512" s="1">
        <f t="shared" si="36"/>
        <v>0</v>
      </c>
      <c r="I512" s="110">
        <f t="shared" si="37"/>
        <v>2</v>
      </c>
      <c r="J512" s="1">
        <f t="shared" si="38"/>
        <v>0</v>
      </c>
      <c r="K512" s="1">
        <f t="shared" si="39"/>
        <v>0</v>
      </c>
      <c r="L512" s="1">
        <f t="shared" si="40"/>
        <v>0</v>
      </c>
    </row>
    <row r="513" spans="1:12">
      <c r="A513" s="1">
        <v>511</v>
      </c>
      <c r="B513" s="1" t="s">
        <v>202</v>
      </c>
      <c r="C513" s="1" t="s">
        <v>40</v>
      </c>
      <c r="E513" s="1">
        <v>511</v>
      </c>
      <c r="F513" s="1">
        <f t="shared" si="36"/>
        <v>1</v>
      </c>
      <c r="G513" s="1">
        <f t="shared" si="36"/>
        <v>0</v>
      </c>
      <c r="H513" s="1">
        <f t="shared" si="36"/>
        <v>1</v>
      </c>
      <c r="I513" s="110">
        <f t="shared" si="37"/>
        <v>2</v>
      </c>
      <c r="J513" s="1">
        <f t="shared" si="38"/>
        <v>0.5</v>
      </c>
      <c r="K513" s="1">
        <f t="shared" si="39"/>
        <v>0</v>
      </c>
      <c r="L513" s="1">
        <f t="shared" si="40"/>
        <v>0.5</v>
      </c>
    </row>
    <row r="514" spans="1:12">
      <c r="A514" s="1">
        <v>512</v>
      </c>
      <c r="B514" s="1" t="s">
        <v>34</v>
      </c>
      <c r="C514" s="1" t="s">
        <v>34</v>
      </c>
      <c r="E514" s="1">
        <v>512</v>
      </c>
      <c r="F514" s="1">
        <f t="shared" si="36"/>
        <v>0</v>
      </c>
      <c r="G514" s="1">
        <f t="shared" si="36"/>
        <v>2</v>
      </c>
      <c r="H514" s="1">
        <f t="shared" si="36"/>
        <v>0</v>
      </c>
      <c r="I514" s="110">
        <f t="shared" si="37"/>
        <v>2</v>
      </c>
      <c r="J514" s="1">
        <f t="shared" si="38"/>
        <v>0</v>
      </c>
      <c r="K514" s="1">
        <f t="shared" si="39"/>
        <v>0</v>
      </c>
      <c r="L514" s="1">
        <f t="shared" si="40"/>
        <v>0</v>
      </c>
    </row>
    <row r="515" spans="1:12">
      <c r="A515" s="1">
        <v>513</v>
      </c>
      <c r="B515" s="1" t="s">
        <v>34</v>
      </c>
      <c r="C515" s="1" t="s">
        <v>34</v>
      </c>
      <c r="E515" s="1">
        <v>513</v>
      </c>
      <c r="F515" s="1">
        <f t="shared" si="36"/>
        <v>0</v>
      </c>
      <c r="G515" s="1">
        <f t="shared" si="36"/>
        <v>2</v>
      </c>
      <c r="H515" s="1">
        <f t="shared" si="36"/>
        <v>0</v>
      </c>
      <c r="I515" s="110">
        <f t="shared" si="37"/>
        <v>2</v>
      </c>
      <c r="J515" s="1">
        <f t="shared" si="38"/>
        <v>0</v>
      </c>
      <c r="K515" s="1">
        <f t="shared" si="39"/>
        <v>0</v>
      </c>
      <c r="L515" s="1">
        <f t="shared" si="40"/>
        <v>0</v>
      </c>
    </row>
    <row r="516" spans="1:12">
      <c r="A516" s="1">
        <v>514</v>
      </c>
      <c r="B516" s="1" t="s">
        <v>40</v>
      </c>
      <c r="C516" s="1" t="s">
        <v>40</v>
      </c>
      <c r="E516" s="1">
        <v>514</v>
      </c>
      <c r="F516" s="1">
        <f t="shared" ref="F516:H579" si="41">COUNTIF($B516:$C516,F$2)</f>
        <v>2</v>
      </c>
      <c r="G516" s="1">
        <f t="shared" si="41"/>
        <v>0</v>
      </c>
      <c r="H516" s="1">
        <f t="shared" si="41"/>
        <v>0</v>
      </c>
      <c r="I516" s="110">
        <f t="shared" ref="I516:I579" si="42">SUM(F516:H516)</f>
        <v>2</v>
      </c>
      <c r="J516" s="1">
        <f t="shared" ref="J516:J579" si="43">F516*($I516-F516)/$I516</f>
        <v>0</v>
      </c>
      <c r="K516" s="1">
        <f t="shared" ref="K516:K579" si="44">G516*($I516-G516)/$I516</f>
        <v>0</v>
      </c>
      <c r="L516" s="1">
        <f t="shared" ref="L516:L579" si="45">H516*($I516-H516)/$I516</f>
        <v>0</v>
      </c>
    </row>
    <row r="517" spans="1:12">
      <c r="A517" s="1">
        <v>515</v>
      </c>
      <c r="B517" s="1" t="s">
        <v>34</v>
      </c>
      <c r="C517" s="1" t="s">
        <v>34</v>
      </c>
      <c r="E517" s="1">
        <v>515</v>
      </c>
      <c r="F517" s="1">
        <f t="shared" si="41"/>
        <v>0</v>
      </c>
      <c r="G517" s="1">
        <f t="shared" si="41"/>
        <v>2</v>
      </c>
      <c r="H517" s="1">
        <f t="shared" si="41"/>
        <v>0</v>
      </c>
      <c r="I517" s="110">
        <f t="shared" si="42"/>
        <v>2</v>
      </c>
      <c r="J517" s="1">
        <f t="shared" si="43"/>
        <v>0</v>
      </c>
      <c r="K517" s="1">
        <f t="shared" si="44"/>
        <v>0</v>
      </c>
      <c r="L517" s="1">
        <f t="shared" si="45"/>
        <v>0</v>
      </c>
    </row>
    <row r="518" spans="1:12">
      <c r="A518" s="1">
        <v>516</v>
      </c>
      <c r="B518" s="1" t="s">
        <v>202</v>
      </c>
      <c r="C518" s="1" t="s">
        <v>202</v>
      </c>
      <c r="E518" s="1">
        <v>516</v>
      </c>
      <c r="F518" s="1">
        <f t="shared" si="41"/>
        <v>0</v>
      </c>
      <c r="G518" s="1">
        <f t="shared" si="41"/>
        <v>0</v>
      </c>
      <c r="H518" s="1">
        <f t="shared" si="41"/>
        <v>2</v>
      </c>
      <c r="I518" s="110">
        <f t="shared" si="42"/>
        <v>2</v>
      </c>
      <c r="J518" s="1">
        <f t="shared" si="43"/>
        <v>0</v>
      </c>
      <c r="K518" s="1">
        <f t="shared" si="44"/>
        <v>0</v>
      </c>
      <c r="L518" s="1">
        <f t="shared" si="45"/>
        <v>0</v>
      </c>
    </row>
    <row r="519" spans="1:12">
      <c r="A519" s="1">
        <v>517</v>
      </c>
      <c r="B519" s="1" t="s">
        <v>34</v>
      </c>
      <c r="C519" s="1" t="s">
        <v>34</v>
      </c>
      <c r="E519" s="1">
        <v>517</v>
      </c>
      <c r="F519" s="1">
        <f t="shared" si="41"/>
        <v>0</v>
      </c>
      <c r="G519" s="1">
        <f t="shared" si="41"/>
        <v>2</v>
      </c>
      <c r="H519" s="1">
        <f t="shared" si="41"/>
        <v>0</v>
      </c>
      <c r="I519" s="110">
        <f t="shared" si="42"/>
        <v>2</v>
      </c>
      <c r="J519" s="1">
        <f t="shared" si="43"/>
        <v>0</v>
      </c>
      <c r="K519" s="1">
        <f t="shared" si="44"/>
        <v>0</v>
      </c>
      <c r="L519" s="1">
        <f t="shared" si="45"/>
        <v>0</v>
      </c>
    </row>
    <row r="520" spans="1:12">
      <c r="A520" s="1">
        <v>518</v>
      </c>
      <c r="B520" s="1" t="s">
        <v>202</v>
      </c>
      <c r="C520" s="1" t="s">
        <v>202</v>
      </c>
      <c r="E520" s="1">
        <v>518</v>
      </c>
      <c r="F520" s="1">
        <f t="shared" si="41"/>
        <v>0</v>
      </c>
      <c r="G520" s="1">
        <f t="shared" si="41"/>
        <v>0</v>
      </c>
      <c r="H520" s="1">
        <f t="shared" si="41"/>
        <v>2</v>
      </c>
      <c r="I520" s="110">
        <f t="shared" si="42"/>
        <v>2</v>
      </c>
      <c r="J520" s="1">
        <f t="shared" si="43"/>
        <v>0</v>
      </c>
      <c r="K520" s="1">
        <f t="shared" si="44"/>
        <v>0</v>
      </c>
      <c r="L520" s="1">
        <f t="shared" si="45"/>
        <v>0</v>
      </c>
    </row>
    <row r="521" spans="1:12">
      <c r="A521" s="1">
        <v>519</v>
      </c>
      <c r="B521" s="1" t="s">
        <v>202</v>
      </c>
      <c r="C521" s="1" t="s">
        <v>202</v>
      </c>
      <c r="E521" s="1">
        <v>519</v>
      </c>
      <c r="F521" s="1">
        <f t="shared" si="41"/>
        <v>0</v>
      </c>
      <c r="G521" s="1">
        <f t="shared" si="41"/>
        <v>0</v>
      </c>
      <c r="H521" s="1">
        <f t="shared" si="41"/>
        <v>2</v>
      </c>
      <c r="I521" s="110">
        <f t="shared" si="42"/>
        <v>2</v>
      </c>
      <c r="J521" s="1">
        <f t="shared" si="43"/>
        <v>0</v>
      </c>
      <c r="K521" s="1">
        <f t="shared" si="44"/>
        <v>0</v>
      </c>
      <c r="L521" s="1">
        <f t="shared" si="45"/>
        <v>0</v>
      </c>
    </row>
    <row r="522" spans="1:12">
      <c r="A522" s="1">
        <v>520</v>
      </c>
      <c r="B522" s="1" t="s">
        <v>34</v>
      </c>
      <c r="C522" s="1" t="s">
        <v>34</v>
      </c>
      <c r="E522" s="1">
        <v>520</v>
      </c>
      <c r="F522" s="1">
        <f t="shared" si="41"/>
        <v>0</v>
      </c>
      <c r="G522" s="1">
        <f t="shared" si="41"/>
        <v>2</v>
      </c>
      <c r="H522" s="1">
        <f t="shared" si="41"/>
        <v>0</v>
      </c>
      <c r="I522" s="110">
        <f t="shared" si="42"/>
        <v>2</v>
      </c>
      <c r="J522" s="1">
        <f t="shared" si="43"/>
        <v>0</v>
      </c>
      <c r="K522" s="1">
        <f t="shared" si="44"/>
        <v>0</v>
      </c>
      <c r="L522" s="1">
        <f t="shared" si="45"/>
        <v>0</v>
      </c>
    </row>
    <row r="523" spans="1:12">
      <c r="A523" s="1">
        <v>521</v>
      </c>
      <c r="B523" s="1" t="s">
        <v>34</v>
      </c>
      <c r="C523" s="1" t="s">
        <v>34</v>
      </c>
      <c r="E523" s="1">
        <v>521</v>
      </c>
      <c r="F523" s="1">
        <f t="shared" si="41"/>
        <v>0</v>
      </c>
      <c r="G523" s="1">
        <f t="shared" si="41"/>
        <v>2</v>
      </c>
      <c r="H523" s="1">
        <f t="shared" si="41"/>
        <v>0</v>
      </c>
      <c r="I523" s="110">
        <f t="shared" si="42"/>
        <v>2</v>
      </c>
      <c r="J523" s="1">
        <f t="shared" si="43"/>
        <v>0</v>
      </c>
      <c r="K523" s="1">
        <f t="shared" si="44"/>
        <v>0</v>
      </c>
      <c r="L523" s="1">
        <f t="shared" si="45"/>
        <v>0</v>
      </c>
    </row>
    <row r="524" spans="1:12">
      <c r="A524" s="1">
        <v>522</v>
      </c>
      <c r="B524" s="1" t="s">
        <v>202</v>
      </c>
      <c r="C524" s="1" t="s">
        <v>202</v>
      </c>
      <c r="E524" s="1">
        <v>522</v>
      </c>
      <c r="F524" s="1">
        <f t="shared" si="41"/>
        <v>0</v>
      </c>
      <c r="G524" s="1">
        <f t="shared" si="41"/>
        <v>0</v>
      </c>
      <c r="H524" s="1">
        <f t="shared" si="41"/>
        <v>2</v>
      </c>
      <c r="I524" s="110">
        <f t="shared" si="42"/>
        <v>2</v>
      </c>
      <c r="J524" s="1">
        <f t="shared" si="43"/>
        <v>0</v>
      </c>
      <c r="K524" s="1">
        <f t="shared" si="44"/>
        <v>0</v>
      </c>
      <c r="L524" s="1">
        <f t="shared" si="45"/>
        <v>0</v>
      </c>
    </row>
    <row r="525" spans="1:12">
      <c r="A525" s="1">
        <v>523</v>
      </c>
      <c r="B525" s="1" t="s">
        <v>40</v>
      </c>
      <c r="C525" s="1" t="s">
        <v>40</v>
      </c>
      <c r="E525" s="1">
        <v>523</v>
      </c>
      <c r="F525" s="1">
        <f t="shared" si="41"/>
        <v>2</v>
      </c>
      <c r="G525" s="1">
        <f t="shared" si="41"/>
        <v>0</v>
      </c>
      <c r="H525" s="1">
        <f t="shared" si="41"/>
        <v>0</v>
      </c>
      <c r="I525" s="110">
        <f t="shared" si="42"/>
        <v>2</v>
      </c>
      <c r="J525" s="1">
        <f t="shared" si="43"/>
        <v>0</v>
      </c>
      <c r="K525" s="1">
        <f t="shared" si="44"/>
        <v>0</v>
      </c>
      <c r="L525" s="1">
        <f t="shared" si="45"/>
        <v>0</v>
      </c>
    </row>
    <row r="526" spans="1:12">
      <c r="A526" s="1">
        <v>524</v>
      </c>
      <c r="B526" s="1" t="s">
        <v>34</v>
      </c>
      <c r="C526" s="1" t="s">
        <v>34</v>
      </c>
      <c r="E526" s="1">
        <v>524</v>
      </c>
      <c r="F526" s="1">
        <f t="shared" si="41"/>
        <v>0</v>
      </c>
      <c r="G526" s="1">
        <f t="shared" si="41"/>
        <v>2</v>
      </c>
      <c r="H526" s="1">
        <f t="shared" si="41"/>
        <v>0</v>
      </c>
      <c r="I526" s="110">
        <f t="shared" si="42"/>
        <v>2</v>
      </c>
      <c r="J526" s="1">
        <f t="shared" si="43"/>
        <v>0</v>
      </c>
      <c r="K526" s="1">
        <f t="shared" si="44"/>
        <v>0</v>
      </c>
      <c r="L526" s="1">
        <f t="shared" si="45"/>
        <v>0</v>
      </c>
    </row>
    <row r="527" spans="1:12">
      <c r="A527" s="1">
        <v>525</v>
      </c>
      <c r="B527" s="1" t="s">
        <v>202</v>
      </c>
      <c r="C527" s="1" t="s">
        <v>34</v>
      </c>
      <c r="E527" s="1">
        <v>525</v>
      </c>
      <c r="F527" s="1">
        <f t="shared" si="41"/>
        <v>0</v>
      </c>
      <c r="G527" s="1">
        <f t="shared" si="41"/>
        <v>1</v>
      </c>
      <c r="H527" s="1">
        <f t="shared" si="41"/>
        <v>1</v>
      </c>
      <c r="I527" s="110">
        <f t="shared" si="42"/>
        <v>2</v>
      </c>
      <c r="J527" s="1">
        <f t="shared" si="43"/>
        <v>0</v>
      </c>
      <c r="K527" s="1">
        <f t="shared" si="44"/>
        <v>0.5</v>
      </c>
      <c r="L527" s="1">
        <f t="shared" si="45"/>
        <v>0.5</v>
      </c>
    </row>
    <row r="528" spans="1:12">
      <c r="A528" s="1">
        <v>526</v>
      </c>
      <c r="B528" s="1" t="s">
        <v>202</v>
      </c>
      <c r="C528" s="1" t="s">
        <v>202</v>
      </c>
      <c r="E528" s="1">
        <v>526</v>
      </c>
      <c r="F528" s="1">
        <f t="shared" si="41"/>
        <v>0</v>
      </c>
      <c r="G528" s="1">
        <f t="shared" si="41"/>
        <v>0</v>
      </c>
      <c r="H528" s="1">
        <f t="shared" si="41"/>
        <v>2</v>
      </c>
      <c r="I528" s="110">
        <f t="shared" si="42"/>
        <v>2</v>
      </c>
      <c r="J528" s="1">
        <f t="shared" si="43"/>
        <v>0</v>
      </c>
      <c r="K528" s="1">
        <f t="shared" si="44"/>
        <v>0</v>
      </c>
      <c r="L528" s="1">
        <f t="shared" si="45"/>
        <v>0</v>
      </c>
    </row>
    <row r="529" spans="1:12">
      <c r="A529" s="1">
        <v>527</v>
      </c>
      <c r="B529" s="1" t="s">
        <v>34</v>
      </c>
      <c r="C529" s="1" t="s">
        <v>34</v>
      </c>
      <c r="E529" s="1">
        <v>527</v>
      </c>
      <c r="F529" s="1">
        <f t="shared" si="41"/>
        <v>0</v>
      </c>
      <c r="G529" s="1">
        <f t="shared" si="41"/>
        <v>2</v>
      </c>
      <c r="H529" s="1">
        <f t="shared" si="41"/>
        <v>0</v>
      </c>
      <c r="I529" s="110">
        <f t="shared" si="42"/>
        <v>2</v>
      </c>
      <c r="J529" s="1">
        <f t="shared" si="43"/>
        <v>0</v>
      </c>
      <c r="K529" s="1">
        <f t="shared" si="44"/>
        <v>0</v>
      </c>
      <c r="L529" s="1">
        <f t="shared" si="45"/>
        <v>0</v>
      </c>
    </row>
    <row r="530" spans="1:12">
      <c r="A530" s="1">
        <v>528</v>
      </c>
      <c r="B530" s="1" t="s">
        <v>34</v>
      </c>
      <c r="C530" s="1" t="s">
        <v>34</v>
      </c>
      <c r="E530" s="1">
        <v>528</v>
      </c>
      <c r="F530" s="1">
        <f t="shared" si="41"/>
        <v>0</v>
      </c>
      <c r="G530" s="1">
        <f t="shared" si="41"/>
        <v>2</v>
      </c>
      <c r="H530" s="1">
        <f t="shared" si="41"/>
        <v>0</v>
      </c>
      <c r="I530" s="110">
        <f t="shared" si="42"/>
        <v>2</v>
      </c>
      <c r="J530" s="1">
        <f t="shared" si="43"/>
        <v>0</v>
      </c>
      <c r="K530" s="1">
        <f t="shared" si="44"/>
        <v>0</v>
      </c>
      <c r="L530" s="1">
        <f t="shared" si="45"/>
        <v>0</v>
      </c>
    </row>
    <row r="531" spans="1:12">
      <c r="A531" s="1">
        <v>529</v>
      </c>
      <c r="B531" s="1" t="s">
        <v>40</v>
      </c>
      <c r="C531" s="1" t="s">
        <v>40</v>
      </c>
      <c r="E531" s="1">
        <v>529</v>
      </c>
      <c r="F531" s="1">
        <f t="shared" si="41"/>
        <v>2</v>
      </c>
      <c r="G531" s="1">
        <f t="shared" si="41"/>
        <v>0</v>
      </c>
      <c r="H531" s="1">
        <f t="shared" si="41"/>
        <v>0</v>
      </c>
      <c r="I531" s="110">
        <f t="shared" si="42"/>
        <v>2</v>
      </c>
      <c r="J531" s="1">
        <f t="shared" si="43"/>
        <v>0</v>
      </c>
      <c r="K531" s="1">
        <f t="shared" si="44"/>
        <v>0</v>
      </c>
      <c r="L531" s="1">
        <f t="shared" si="45"/>
        <v>0</v>
      </c>
    </row>
    <row r="532" spans="1:12">
      <c r="A532" s="1">
        <v>530</v>
      </c>
      <c r="B532" s="1" t="s">
        <v>202</v>
      </c>
      <c r="C532" s="1" t="s">
        <v>202</v>
      </c>
      <c r="E532" s="1">
        <v>530</v>
      </c>
      <c r="F532" s="1">
        <f t="shared" si="41"/>
        <v>0</v>
      </c>
      <c r="G532" s="1">
        <f t="shared" si="41"/>
        <v>0</v>
      </c>
      <c r="H532" s="1">
        <f t="shared" si="41"/>
        <v>2</v>
      </c>
      <c r="I532" s="110">
        <f t="shared" si="42"/>
        <v>2</v>
      </c>
      <c r="J532" s="1">
        <f t="shared" si="43"/>
        <v>0</v>
      </c>
      <c r="K532" s="1">
        <f t="shared" si="44"/>
        <v>0</v>
      </c>
      <c r="L532" s="1">
        <f t="shared" si="45"/>
        <v>0</v>
      </c>
    </row>
    <row r="533" spans="1:12">
      <c r="A533" s="1">
        <v>531</v>
      </c>
      <c r="B533" s="1" t="s">
        <v>202</v>
      </c>
      <c r="C533" s="1" t="s">
        <v>40</v>
      </c>
      <c r="E533" s="1">
        <v>531</v>
      </c>
      <c r="F533" s="1">
        <f t="shared" si="41"/>
        <v>1</v>
      </c>
      <c r="G533" s="1">
        <f t="shared" si="41"/>
        <v>0</v>
      </c>
      <c r="H533" s="1">
        <f t="shared" si="41"/>
        <v>1</v>
      </c>
      <c r="I533" s="110">
        <f t="shared" si="42"/>
        <v>2</v>
      </c>
      <c r="J533" s="1">
        <f t="shared" si="43"/>
        <v>0.5</v>
      </c>
      <c r="K533" s="1">
        <f t="shared" si="44"/>
        <v>0</v>
      </c>
      <c r="L533" s="1">
        <f t="shared" si="45"/>
        <v>0.5</v>
      </c>
    </row>
    <row r="534" spans="1:12">
      <c r="A534" s="1">
        <v>532</v>
      </c>
      <c r="B534" s="1" t="s">
        <v>202</v>
      </c>
      <c r="C534" s="1" t="s">
        <v>202</v>
      </c>
      <c r="E534" s="1">
        <v>532</v>
      </c>
      <c r="F534" s="1">
        <f t="shared" si="41"/>
        <v>0</v>
      </c>
      <c r="G534" s="1">
        <f t="shared" si="41"/>
        <v>0</v>
      </c>
      <c r="H534" s="1">
        <f t="shared" si="41"/>
        <v>2</v>
      </c>
      <c r="I534" s="110">
        <f t="shared" si="42"/>
        <v>2</v>
      </c>
      <c r="J534" s="1">
        <f t="shared" si="43"/>
        <v>0</v>
      </c>
      <c r="K534" s="1">
        <f t="shared" si="44"/>
        <v>0</v>
      </c>
      <c r="L534" s="1">
        <f t="shared" si="45"/>
        <v>0</v>
      </c>
    </row>
    <row r="535" spans="1:12">
      <c r="A535" s="1">
        <v>533</v>
      </c>
      <c r="B535" s="1" t="s">
        <v>34</v>
      </c>
      <c r="C535" s="1" t="s">
        <v>34</v>
      </c>
      <c r="E535" s="1">
        <v>533</v>
      </c>
      <c r="F535" s="1">
        <f t="shared" si="41"/>
        <v>0</v>
      </c>
      <c r="G535" s="1">
        <f t="shared" si="41"/>
        <v>2</v>
      </c>
      <c r="H535" s="1">
        <f t="shared" si="41"/>
        <v>0</v>
      </c>
      <c r="I535" s="110">
        <f t="shared" si="42"/>
        <v>2</v>
      </c>
      <c r="J535" s="1">
        <f t="shared" si="43"/>
        <v>0</v>
      </c>
      <c r="K535" s="1">
        <f t="shared" si="44"/>
        <v>0</v>
      </c>
      <c r="L535" s="1">
        <f t="shared" si="45"/>
        <v>0</v>
      </c>
    </row>
    <row r="536" spans="1:12">
      <c r="A536" s="1">
        <v>534</v>
      </c>
      <c r="B536" s="1" t="s">
        <v>34</v>
      </c>
      <c r="C536" s="1" t="s">
        <v>34</v>
      </c>
      <c r="E536" s="1">
        <v>534</v>
      </c>
      <c r="F536" s="1">
        <f t="shared" si="41"/>
        <v>0</v>
      </c>
      <c r="G536" s="1">
        <f t="shared" si="41"/>
        <v>2</v>
      </c>
      <c r="H536" s="1">
        <f t="shared" si="41"/>
        <v>0</v>
      </c>
      <c r="I536" s="110">
        <f t="shared" si="42"/>
        <v>2</v>
      </c>
      <c r="J536" s="1">
        <f t="shared" si="43"/>
        <v>0</v>
      </c>
      <c r="K536" s="1">
        <f t="shared" si="44"/>
        <v>0</v>
      </c>
      <c r="L536" s="1">
        <f t="shared" si="45"/>
        <v>0</v>
      </c>
    </row>
    <row r="537" spans="1:12">
      <c r="A537" s="1">
        <v>535</v>
      </c>
      <c r="B537" s="1" t="s">
        <v>34</v>
      </c>
      <c r="C537" s="1" t="s">
        <v>34</v>
      </c>
      <c r="E537" s="1">
        <v>535</v>
      </c>
      <c r="F537" s="1">
        <f t="shared" si="41"/>
        <v>0</v>
      </c>
      <c r="G537" s="1">
        <f t="shared" si="41"/>
        <v>2</v>
      </c>
      <c r="H537" s="1">
        <f t="shared" si="41"/>
        <v>0</v>
      </c>
      <c r="I537" s="110">
        <f t="shared" si="42"/>
        <v>2</v>
      </c>
      <c r="J537" s="1">
        <f t="shared" si="43"/>
        <v>0</v>
      </c>
      <c r="K537" s="1">
        <f t="shared" si="44"/>
        <v>0</v>
      </c>
      <c r="L537" s="1">
        <f t="shared" si="45"/>
        <v>0</v>
      </c>
    </row>
    <row r="538" spans="1:12">
      <c r="A538" s="1">
        <v>536</v>
      </c>
      <c r="B538" s="1" t="s">
        <v>202</v>
      </c>
      <c r="C538" s="1" t="s">
        <v>202</v>
      </c>
      <c r="E538" s="1">
        <v>536</v>
      </c>
      <c r="F538" s="1">
        <f t="shared" si="41"/>
        <v>0</v>
      </c>
      <c r="G538" s="1">
        <f t="shared" si="41"/>
        <v>0</v>
      </c>
      <c r="H538" s="1">
        <f t="shared" si="41"/>
        <v>2</v>
      </c>
      <c r="I538" s="110">
        <f t="shared" si="42"/>
        <v>2</v>
      </c>
      <c r="J538" s="1">
        <f t="shared" si="43"/>
        <v>0</v>
      </c>
      <c r="K538" s="1">
        <f t="shared" si="44"/>
        <v>0</v>
      </c>
      <c r="L538" s="1">
        <f t="shared" si="45"/>
        <v>0</v>
      </c>
    </row>
    <row r="539" spans="1:12">
      <c r="A539" s="1">
        <v>537</v>
      </c>
      <c r="B539" s="1" t="s">
        <v>202</v>
      </c>
      <c r="C539" s="1" t="s">
        <v>202</v>
      </c>
      <c r="E539" s="1">
        <v>537</v>
      </c>
      <c r="F539" s="1">
        <f t="shared" si="41"/>
        <v>0</v>
      </c>
      <c r="G539" s="1">
        <f t="shared" si="41"/>
        <v>0</v>
      </c>
      <c r="H539" s="1">
        <f t="shared" si="41"/>
        <v>2</v>
      </c>
      <c r="I539" s="110">
        <f t="shared" si="42"/>
        <v>2</v>
      </c>
      <c r="J539" s="1">
        <f t="shared" si="43"/>
        <v>0</v>
      </c>
      <c r="K539" s="1">
        <f t="shared" si="44"/>
        <v>0</v>
      </c>
      <c r="L539" s="1">
        <f t="shared" si="45"/>
        <v>0</v>
      </c>
    </row>
    <row r="540" spans="1:12">
      <c r="A540" s="1">
        <v>538</v>
      </c>
      <c r="B540" s="1" t="s">
        <v>34</v>
      </c>
      <c r="C540" s="1" t="s">
        <v>34</v>
      </c>
      <c r="E540" s="1">
        <v>538</v>
      </c>
      <c r="F540" s="1">
        <f t="shared" si="41"/>
        <v>0</v>
      </c>
      <c r="G540" s="1">
        <f t="shared" si="41"/>
        <v>2</v>
      </c>
      <c r="H540" s="1">
        <f t="shared" si="41"/>
        <v>0</v>
      </c>
      <c r="I540" s="110">
        <f t="shared" si="42"/>
        <v>2</v>
      </c>
      <c r="J540" s="1">
        <f t="shared" si="43"/>
        <v>0</v>
      </c>
      <c r="K540" s="1">
        <f t="shared" si="44"/>
        <v>0</v>
      </c>
      <c r="L540" s="1">
        <f t="shared" si="45"/>
        <v>0</v>
      </c>
    </row>
    <row r="541" spans="1:12">
      <c r="A541" s="1">
        <v>539</v>
      </c>
      <c r="B541" s="1" t="s">
        <v>40</v>
      </c>
      <c r="C541" s="1" t="s">
        <v>40</v>
      </c>
      <c r="E541" s="1">
        <v>539</v>
      </c>
      <c r="F541" s="1">
        <f t="shared" si="41"/>
        <v>2</v>
      </c>
      <c r="G541" s="1">
        <f t="shared" si="41"/>
        <v>0</v>
      </c>
      <c r="H541" s="1">
        <f t="shared" si="41"/>
        <v>0</v>
      </c>
      <c r="I541" s="110">
        <f t="shared" si="42"/>
        <v>2</v>
      </c>
      <c r="J541" s="1">
        <f t="shared" si="43"/>
        <v>0</v>
      </c>
      <c r="K541" s="1">
        <f t="shared" si="44"/>
        <v>0</v>
      </c>
      <c r="L541" s="1">
        <f t="shared" si="45"/>
        <v>0</v>
      </c>
    </row>
    <row r="542" spans="1:12">
      <c r="A542" s="1">
        <v>540</v>
      </c>
      <c r="B542" s="1" t="s">
        <v>202</v>
      </c>
      <c r="C542" s="1" t="s">
        <v>202</v>
      </c>
      <c r="E542" s="1">
        <v>540</v>
      </c>
      <c r="F542" s="1">
        <f t="shared" si="41"/>
        <v>0</v>
      </c>
      <c r="G542" s="1">
        <f t="shared" si="41"/>
        <v>0</v>
      </c>
      <c r="H542" s="1">
        <f t="shared" si="41"/>
        <v>2</v>
      </c>
      <c r="I542" s="110">
        <f t="shared" si="42"/>
        <v>2</v>
      </c>
      <c r="J542" s="1">
        <f t="shared" si="43"/>
        <v>0</v>
      </c>
      <c r="K542" s="1">
        <f t="shared" si="44"/>
        <v>0</v>
      </c>
      <c r="L542" s="1">
        <f t="shared" si="45"/>
        <v>0</v>
      </c>
    </row>
    <row r="543" spans="1:12">
      <c r="A543" s="1">
        <v>541</v>
      </c>
      <c r="B543" s="1" t="s">
        <v>202</v>
      </c>
      <c r="C543" s="1" t="s">
        <v>202</v>
      </c>
      <c r="E543" s="1">
        <v>541</v>
      </c>
      <c r="F543" s="1">
        <f t="shared" si="41"/>
        <v>0</v>
      </c>
      <c r="G543" s="1">
        <f t="shared" si="41"/>
        <v>0</v>
      </c>
      <c r="H543" s="1">
        <f t="shared" si="41"/>
        <v>2</v>
      </c>
      <c r="I543" s="110">
        <f t="shared" si="42"/>
        <v>2</v>
      </c>
      <c r="J543" s="1">
        <f t="shared" si="43"/>
        <v>0</v>
      </c>
      <c r="K543" s="1">
        <f t="shared" si="44"/>
        <v>0</v>
      </c>
      <c r="L543" s="1">
        <f t="shared" si="45"/>
        <v>0</v>
      </c>
    </row>
    <row r="544" spans="1:12">
      <c r="A544" s="1">
        <v>542</v>
      </c>
      <c r="B544" s="1" t="s">
        <v>202</v>
      </c>
      <c r="C544" s="1" t="s">
        <v>34</v>
      </c>
      <c r="E544" s="1">
        <v>542</v>
      </c>
      <c r="F544" s="1">
        <f t="shared" si="41"/>
        <v>0</v>
      </c>
      <c r="G544" s="1">
        <f t="shared" si="41"/>
        <v>1</v>
      </c>
      <c r="H544" s="1">
        <f t="shared" si="41"/>
        <v>1</v>
      </c>
      <c r="I544" s="110">
        <f t="shared" si="42"/>
        <v>2</v>
      </c>
      <c r="J544" s="1">
        <f t="shared" si="43"/>
        <v>0</v>
      </c>
      <c r="K544" s="1">
        <f t="shared" si="44"/>
        <v>0.5</v>
      </c>
      <c r="L544" s="1">
        <f t="shared" si="45"/>
        <v>0.5</v>
      </c>
    </row>
    <row r="545" spans="1:12">
      <c r="A545" s="1">
        <v>543</v>
      </c>
      <c r="B545" s="1" t="s">
        <v>202</v>
      </c>
      <c r="C545" s="1" t="s">
        <v>202</v>
      </c>
      <c r="E545" s="1">
        <v>543</v>
      </c>
      <c r="F545" s="1">
        <f t="shared" si="41"/>
        <v>0</v>
      </c>
      <c r="G545" s="1">
        <f t="shared" si="41"/>
        <v>0</v>
      </c>
      <c r="H545" s="1">
        <f t="shared" si="41"/>
        <v>2</v>
      </c>
      <c r="I545" s="110">
        <f t="shared" si="42"/>
        <v>2</v>
      </c>
      <c r="J545" s="1">
        <f t="shared" si="43"/>
        <v>0</v>
      </c>
      <c r="K545" s="1">
        <f t="shared" si="44"/>
        <v>0</v>
      </c>
      <c r="L545" s="1">
        <f t="shared" si="45"/>
        <v>0</v>
      </c>
    </row>
    <row r="546" spans="1:12">
      <c r="A546" s="1">
        <v>544</v>
      </c>
      <c r="B546" s="1" t="s">
        <v>34</v>
      </c>
      <c r="C546" s="1" t="s">
        <v>34</v>
      </c>
      <c r="E546" s="1">
        <v>544</v>
      </c>
      <c r="F546" s="1">
        <f t="shared" si="41"/>
        <v>0</v>
      </c>
      <c r="G546" s="1">
        <f t="shared" si="41"/>
        <v>2</v>
      </c>
      <c r="H546" s="1">
        <f t="shared" si="41"/>
        <v>0</v>
      </c>
      <c r="I546" s="110">
        <f t="shared" si="42"/>
        <v>2</v>
      </c>
      <c r="J546" s="1">
        <f t="shared" si="43"/>
        <v>0</v>
      </c>
      <c r="K546" s="1">
        <f t="shared" si="44"/>
        <v>0</v>
      </c>
      <c r="L546" s="1">
        <f t="shared" si="45"/>
        <v>0</v>
      </c>
    </row>
    <row r="547" spans="1:12">
      <c r="A547" s="1">
        <v>545</v>
      </c>
      <c r="B547" s="1" t="s">
        <v>34</v>
      </c>
      <c r="C547" s="1" t="s">
        <v>34</v>
      </c>
      <c r="E547" s="1">
        <v>545</v>
      </c>
      <c r="F547" s="1">
        <f t="shared" si="41"/>
        <v>0</v>
      </c>
      <c r="G547" s="1">
        <f t="shared" si="41"/>
        <v>2</v>
      </c>
      <c r="H547" s="1">
        <f t="shared" si="41"/>
        <v>0</v>
      </c>
      <c r="I547" s="110">
        <f t="shared" si="42"/>
        <v>2</v>
      </c>
      <c r="J547" s="1">
        <f t="shared" si="43"/>
        <v>0</v>
      </c>
      <c r="K547" s="1">
        <f t="shared" si="44"/>
        <v>0</v>
      </c>
      <c r="L547" s="1">
        <f t="shared" si="45"/>
        <v>0</v>
      </c>
    </row>
    <row r="548" spans="1:12">
      <c r="A548" s="1">
        <v>546</v>
      </c>
      <c r="B548" s="1" t="s">
        <v>40</v>
      </c>
      <c r="C548" s="1" t="s">
        <v>40</v>
      </c>
      <c r="E548" s="1">
        <v>546</v>
      </c>
      <c r="F548" s="1">
        <f t="shared" si="41"/>
        <v>2</v>
      </c>
      <c r="G548" s="1">
        <f t="shared" si="41"/>
        <v>0</v>
      </c>
      <c r="H548" s="1">
        <f t="shared" si="41"/>
        <v>0</v>
      </c>
      <c r="I548" s="110">
        <f t="shared" si="42"/>
        <v>2</v>
      </c>
      <c r="J548" s="1">
        <f t="shared" si="43"/>
        <v>0</v>
      </c>
      <c r="K548" s="1">
        <f t="shared" si="44"/>
        <v>0</v>
      </c>
      <c r="L548" s="1">
        <f t="shared" si="45"/>
        <v>0</v>
      </c>
    </row>
    <row r="549" spans="1:12">
      <c r="A549" s="1">
        <v>547</v>
      </c>
      <c r="B549" s="1" t="s">
        <v>202</v>
      </c>
      <c r="C549" s="1" t="s">
        <v>34</v>
      </c>
      <c r="E549" s="1">
        <v>547</v>
      </c>
      <c r="F549" s="1">
        <f t="shared" si="41"/>
        <v>0</v>
      </c>
      <c r="G549" s="1">
        <f t="shared" si="41"/>
        <v>1</v>
      </c>
      <c r="H549" s="1">
        <f t="shared" si="41"/>
        <v>1</v>
      </c>
      <c r="I549" s="110">
        <f t="shared" si="42"/>
        <v>2</v>
      </c>
      <c r="J549" s="1">
        <f t="shared" si="43"/>
        <v>0</v>
      </c>
      <c r="K549" s="1">
        <f t="shared" si="44"/>
        <v>0.5</v>
      </c>
      <c r="L549" s="1">
        <f t="shared" si="45"/>
        <v>0.5</v>
      </c>
    </row>
    <row r="550" spans="1:12">
      <c r="A550" s="1">
        <v>548</v>
      </c>
      <c r="B550" s="1" t="s">
        <v>34</v>
      </c>
      <c r="C550" s="1" t="s">
        <v>34</v>
      </c>
      <c r="E550" s="1">
        <v>548</v>
      </c>
      <c r="F550" s="1">
        <f t="shared" si="41"/>
        <v>0</v>
      </c>
      <c r="G550" s="1">
        <f t="shared" si="41"/>
        <v>2</v>
      </c>
      <c r="H550" s="1">
        <f t="shared" si="41"/>
        <v>0</v>
      </c>
      <c r="I550" s="110">
        <f t="shared" si="42"/>
        <v>2</v>
      </c>
      <c r="J550" s="1">
        <f t="shared" si="43"/>
        <v>0</v>
      </c>
      <c r="K550" s="1">
        <f t="shared" si="44"/>
        <v>0</v>
      </c>
      <c r="L550" s="1">
        <f t="shared" si="45"/>
        <v>0</v>
      </c>
    </row>
    <row r="551" spans="1:12">
      <c r="A551" s="1">
        <v>549</v>
      </c>
      <c r="B551" s="1" t="s">
        <v>40</v>
      </c>
      <c r="C551" s="1" t="s">
        <v>40</v>
      </c>
      <c r="E551" s="1">
        <v>549</v>
      </c>
      <c r="F551" s="1">
        <f t="shared" si="41"/>
        <v>2</v>
      </c>
      <c r="G551" s="1">
        <f t="shared" si="41"/>
        <v>0</v>
      </c>
      <c r="H551" s="1">
        <f t="shared" si="41"/>
        <v>0</v>
      </c>
      <c r="I551" s="110">
        <f t="shared" si="42"/>
        <v>2</v>
      </c>
      <c r="J551" s="1">
        <f t="shared" si="43"/>
        <v>0</v>
      </c>
      <c r="K551" s="1">
        <f t="shared" si="44"/>
        <v>0</v>
      </c>
      <c r="L551" s="1">
        <f t="shared" si="45"/>
        <v>0</v>
      </c>
    </row>
    <row r="552" spans="1:12">
      <c r="A552" s="1">
        <v>550</v>
      </c>
      <c r="B552" s="1" t="s">
        <v>34</v>
      </c>
      <c r="C552" s="1" t="s">
        <v>34</v>
      </c>
      <c r="E552" s="1">
        <v>550</v>
      </c>
      <c r="F552" s="1">
        <f t="shared" si="41"/>
        <v>0</v>
      </c>
      <c r="G552" s="1">
        <f t="shared" si="41"/>
        <v>2</v>
      </c>
      <c r="H552" s="1">
        <f t="shared" si="41"/>
        <v>0</v>
      </c>
      <c r="I552" s="110">
        <f t="shared" si="42"/>
        <v>2</v>
      </c>
      <c r="J552" s="1">
        <f t="shared" si="43"/>
        <v>0</v>
      </c>
      <c r="K552" s="1">
        <f t="shared" si="44"/>
        <v>0</v>
      </c>
      <c r="L552" s="1">
        <f t="shared" si="45"/>
        <v>0</v>
      </c>
    </row>
    <row r="553" spans="1:12">
      <c r="A553" s="1">
        <v>551</v>
      </c>
      <c r="B553" s="1" t="s">
        <v>34</v>
      </c>
      <c r="C553" s="1" t="s">
        <v>34</v>
      </c>
      <c r="E553" s="1">
        <v>551</v>
      </c>
      <c r="F553" s="1">
        <f t="shared" si="41"/>
        <v>0</v>
      </c>
      <c r="G553" s="1">
        <f t="shared" si="41"/>
        <v>2</v>
      </c>
      <c r="H553" s="1">
        <f t="shared" si="41"/>
        <v>0</v>
      </c>
      <c r="I553" s="110">
        <f t="shared" si="42"/>
        <v>2</v>
      </c>
      <c r="J553" s="1">
        <f t="shared" si="43"/>
        <v>0</v>
      </c>
      <c r="K553" s="1">
        <f t="shared" si="44"/>
        <v>0</v>
      </c>
      <c r="L553" s="1">
        <f t="shared" si="45"/>
        <v>0</v>
      </c>
    </row>
    <row r="554" spans="1:12">
      <c r="A554" s="1">
        <v>552</v>
      </c>
      <c r="B554" s="1" t="s">
        <v>34</v>
      </c>
      <c r="C554" s="1" t="s">
        <v>34</v>
      </c>
      <c r="E554" s="1">
        <v>552</v>
      </c>
      <c r="F554" s="1">
        <f t="shared" si="41"/>
        <v>0</v>
      </c>
      <c r="G554" s="1">
        <f t="shared" si="41"/>
        <v>2</v>
      </c>
      <c r="H554" s="1">
        <f t="shared" si="41"/>
        <v>0</v>
      </c>
      <c r="I554" s="110">
        <f t="shared" si="42"/>
        <v>2</v>
      </c>
      <c r="J554" s="1">
        <f t="shared" si="43"/>
        <v>0</v>
      </c>
      <c r="K554" s="1">
        <f t="shared" si="44"/>
        <v>0</v>
      </c>
      <c r="L554" s="1">
        <f t="shared" si="45"/>
        <v>0</v>
      </c>
    </row>
    <row r="555" spans="1:12">
      <c r="A555" s="1">
        <v>553</v>
      </c>
      <c r="B555" s="1" t="s">
        <v>202</v>
      </c>
      <c r="C555" s="1" t="s">
        <v>202</v>
      </c>
      <c r="E555" s="1">
        <v>553</v>
      </c>
      <c r="F555" s="1">
        <f t="shared" si="41"/>
        <v>0</v>
      </c>
      <c r="G555" s="1">
        <f t="shared" si="41"/>
        <v>0</v>
      </c>
      <c r="H555" s="1">
        <f t="shared" si="41"/>
        <v>2</v>
      </c>
      <c r="I555" s="110">
        <f t="shared" si="42"/>
        <v>2</v>
      </c>
      <c r="J555" s="1">
        <f t="shared" si="43"/>
        <v>0</v>
      </c>
      <c r="K555" s="1">
        <f t="shared" si="44"/>
        <v>0</v>
      </c>
      <c r="L555" s="1">
        <f t="shared" si="45"/>
        <v>0</v>
      </c>
    </row>
    <row r="556" spans="1:12">
      <c r="A556" s="1">
        <v>554</v>
      </c>
      <c r="B556" s="1" t="s">
        <v>202</v>
      </c>
      <c r="C556" s="1" t="s">
        <v>202</v>
      </c>
      <c r="E556" s="1">
        <v>554</v>
      </c>
      <c r="F556" s="1">
        <f t="shared" si="41"/>
        <v>0</v>
      </c>
      <c r="G556" s="1">
        <f t="shared" si="41"/>
        <v>0</v>
      </c>
      <c r="H556" s="1">
        <f t="shared" si="41"/>
        <v>2</v>
      </c>
      <c r="I556" s="110">
        <f t="shared" si="42"/>
        <v>2</v>
      </c>
      <c r="J556" s="1">
        <f t="shared" si="43"/>
        <v>0</v>
      </c>
      <c r="K556" s="1">
        <f t="shared" si="44"/>
        <v>0</v>
      </c>
      <c r="L556" s="1">
        <f t="shared" si="45"/>
        <v>0</v>
      </c>
    </row>
    <row r="557" spans="1:12">
      <c r="A557" s="1">
        <v>555</v>
      </c>
      <c r="B557" s="1" t="s">
        <v>202</v>
      </c>
      <c r="C557" s="1" t="s">
        <v>202</v>
      </c>
      <c r="E557" s="1">
        <v>555</v>
      </c>
      <c r="F557" s="1">
        <f t="shared" si="41"/>
        <v>0</v>
      </c>
      <c r="G557" s="1">
        <f t="shared" si="41"/>
        <v>0</v>
      </c>
      <c r="H557" s="1">
        <f t="shared" si="41"/>
        <v>2</v>
      </c>
      <c r="I557" s="110">
        <f t="shared" si="42"/>
        <v>2</v>
      </c>
      <c r="J557" s="1">
        <f t="shared" si="43"/>
        <v>0</v>
      </c>
      <c r="K557" s="1">
        <f t="shared" si="44"/>
        <v>0</v>
      </c>
      <c r="L557" s="1">
        <f t="shared" si="45"/>
        <v>0</v>
      </c>
    </row>
    <row r="558" spans="1:12">
      <c r="A558" s="1">
        <v>556</v>
      </c>
      <c r="B558" s="1" t="s">
        <v>202</v>
      </c>
      <c r="C558" s="1" t="s">
        <v>202</v>
      </c>
      <c r="E558" s="1">
        <v>556</v>
      </c>
      <c r="F558" s="1">
        <f t="shared" si="41"/>
        <v>0</v>
      </c>
      <c r="G558" s="1">
        <f t="shared" si="41"/>
        <v>0</v>
      </c>
      <c r="H558" s="1">
        <f t="shared" si="41"/>
        <v>2</v>
      </c>
      <c r="I558" s="110">
        <f t="shared" si="42"/>
        <v>2</v>
      </c>
      <c r="J558" s="1">
        <f t="shared" si="43"/>
        <v>0</v>
      </c>
      <c r="K558" s="1">
        <f t="shared" si="44"/>
        <v>0</v>
      </c>
      <c r="L558" s="1">
        <f t="shared" si="45"/>
        <v>0</v>
      </c>
    </row>
    <row r="559" spans="1:12">
      <c r="A559" s="1">
        <v>557</v>
      </c>
      <c r="B559" s="1" t="s">
        <v>40</v>
      </c>
      <c r="C559" s="1" t="s">
        <v>40</v>
      </c>
      <c r="E559" s="1">
        <v>557</v>
      </c>
      <c r="F559" s="1">
        <f t="shared" si="41"/>
        <v>2</v>
      </c>
      <c r="G559" s="1">
        <f t="shared" si="41"/>
        <v>0</v>
      </c>
      <c r="H559" s="1">
        <f t="shared" si="41"/>
        <v>0</v>
      </c>
      <c r="I559" s="110">
        <f t="shared" si="42"/>
        <v>2</v>
      </c>
      <c r="J559" s="1">
        <f t="shared" si="43"/>
        <v>0</v>
      </c>
      <c r="K559" s="1">
        <f t="shared" si="44"/>
        <v>0</v>
      </c>
      <c r="L559" s="1">
        <f t="shared" si="45"/>
        <v>0</v>
      </c>
    </row>
    <row r="560" spans="1:12">
      <c r="A560" s="1">
        <v>558</v>
      </c>
      <c r="B560" s="1" t="s">
        <v>202</v>
      </c>
      <c r="C560" s="1" t="s">
        <v>202</v>
      </c>
      <c r="E560" s="1">
        <v>558</v>
      </c>
      <c r="F560" s="1">
        <f t="shared" si="41"/>
        <v>0</v>
      </c>
      <c r="G560" s="1">
        <f t="shared" si="41"/>
        <v>0</v>
      </c>
      <c r="H560" s="1">
        <f t="shared" si="41"/>
        <v>2</v>
      </c>
      <c r="I560" s="110">
        <f t="shared" si="42"/>
        <v>2</v>
      </c>
      <c r="J560" s="1">
        <f t="shared" si="43"/>
        <v>0</v>
      </c>
      <c r="K560" s="1">
        <f t="shared" si="44"/>
        <v>0</v>
      </c>
      <c r="L560" s="1">
        <f t="shared" si="45"/>
        <v>0</v>
      </c>
    </row>
    <row r="561" spans="1:12">
      <c r="A561" s="1">
        <v>559</v>
      </c>
      <c r="B561" s="1" t="s">
        <v>40</v>
      </c>
      <c r="C561" s="1" t="s">
        <v>40</v>
      </c>
      <c r="E561" s="1">
        <v>559</v>
      </c>
      <c r="F561" s="1">
        <f t="shared" si="41"/>
        <v>2</v>
      </c>
      <c r="G561" s="1">
        <f t="shared" si="41"/>
        <v>0</v>
      </c>
      <c r="H561" s="1">
        <f t="shared" si="41"/>
        <v>0</v>
      </c>
      <c r="I561" s="110">
        <f t="shared" si="42"/>
        <v>2</v>
      </c>
      <c r="J561" s="1">
        <f t="shared" si="43"/>
        <v>0</v>
      </c>
      <c r="K561" s="1">
        <f t="shared" si="44"/>
        <v>0</v>
      </c>
      <c r="L561" s="1">
        <f t="shared" si="45"/>
        <v>0</v>
      </c>
    </row>
    <row r="562" spans="1:12">
      <c r="A562" s="1">
        <v>560</v>
      </c>
      <c r="B562" s="1" t="s">
        <v>202</v>
      </c>
      <c r="C562" s="1" t="s">
        <v>34</v>
      </c>
      <c r="E562" s="1">
        <v>560</v>
      </c>
      <c r="F562" s="1">
        <f t="shared" si="41"/>
        <v>0</v>
      </c>
      <c r="G562" s="1">
        <f t="shared" si="41"/>
        <v>1</v>
      </c>
      <c r="H562" s="1">
        <f t="shared" si="41"/>
        <v>1</v>
      </c>
      <c r="I562" s="110">
        <f t="shared" si="42"/>
        <v>2</v>
      </c>
      <c r="J562" s="1">
        <f t="shared" si="43"/>
        <v>0</v>
      </c>
      <c r="K562" s="1">
        <f t="shared" si="44"/>
        <v>0.5</v>
      </c>
      <c r="L562" s="1">
        <f t="shared" si="45"/>
        <v>0.5</v>
      </c>
    </row>
    <row r="563" spans="1:12">
      <c r="A563" s="1">
        <v>561</v>
      </c>
      <c r="B563" s="1" t="s">
        <v>202</v>
      </c>
      <c r="C563" s="1" t="s">
        <v>202</v>
      </c>
      <c r="E563" s="1">
        <v>561</v>
      </c>
      <c r="F563" s="1">
        <f t="shared" si="41"/>
        <v>0</v>
      </c>
      <c r="G563" s="1">
        <f t="shared" si="41"/>
        <v>0</v>
      </c>
      <c r="H563" s="1">
        <f t="shared" si="41"/>
        <v>2</v>
      </c>
      <c r="I563" s="110">
        <f t="shared" si="42"/>
        <v>2</v>
      </c>
      <c r="J563" s="1">
        <f t="shared" si="43"/>
        <v>0</v>
      </c>
      <c r="K563" s="1">
        <f t="shared" si="44"/>
        <v>0</v>
      </c>
      <c r="L563" s="1">
        <f t="shared" si="45"/>
        <v>0</v>
      </c>
    </row>
    <row r="564" spans="1:12">
      <c r="A564" s="1">
        <v>562</v>
      </c>
      <c r="B564" s="1" t="s">
        <v>40</v>
      </c>
      <c r="C564" s="1" t="s">
        <v>40</v>
      </c>
      <c r="E564" s="1">
        <v>562</v>
      </c>
      <c r="F564" s="1">
        <f t="shared" si="41"/>
        <v>2</v>
      </c>
      <c r="G564" s="1">
        <f t="shared" si="41"/>
        <v>0</v>
      </c>
      <c r="H564" s="1">
        <f t="shared" si="41"/>
        <v>0</v>
      </c>
      <c r="I564" s="110">
        <f t="shared" si="42"/>
        <v>2</v>
      </c>
      <c r="J564" s="1">
        <f t="shared" si="43"/>
        <v>0</v>
      </c>
      <c r="K564" s="1">
        <f t="shared" si="44"/>
        <v>0</v>
      </c>
      <c r="L564" s="1">
        <f t="shared" si="45"/>
        <v>0</v>
      </c>
    </row>
    <row r="565" spans="1:12">
      <c r="A565" s="1">
        <v>563</v>
      </c>
      <c r="B565" s="1" t="s">
        <v>202</v>
      </c>
      <c r="C565" s="1" t="s">
        <v>202</v>
      </c>
      <c r="E565" s="1">
        <v>563</v>
      </c>
      <c r="F565" s="1">
        <f t="shared" si="41"/>
        <v>0</v>
      </c>
      <c r="G565" s="1">
        <f t="shared" si="41"/>
        <v>0</v>
      </c>
      <c r="H565" s="1">
        <f t="shared" si="41"/>
        <v>2</v>
      </c>
      <c r="I565" s="110">
        <f t="shared" si="42"/>
        <v>2</v>
      </c>
      <c r="J565" s="1">
        <f t="shared" si="43"/>
        <v>0</v>
      </c>
      <c r="K565" s="1">
        <f t="shared" si="44"/>
        <v>0</v>
      </c>
      <c r="L565" s="1">
        <f t="shared" si="45"/>
        <v>0</v>
      </c>
    </row>
    <row r="566" spans="1:12">
      <c r="A566" s="1">
        <v>564</v>
      </c>
      <c r="B566" s="1" t="s">
        <v>40</v>
      </c>
      <c r="C566" s="1" t="s">
        <v>40</v>
      </c>
      <c r="E566" s="1">
        <v>564</v>
      </c>
      <c r="F566" s="1">
        <f t="shared" si="41"/>
        <v>2</v>
      </c>
      <c r="G566" s="1">
        <f t="shared" si="41"/>
        <v>0</v>
      </c>
      <c r="H566" s="1">
        <f t="shared" si="41"/>
        <v>0</v>
      </c>
      <c r="I566" s="110">
        <f t="shared" si="42"/>
        <v>2</v>
      </c>
      <c r="J566" s="1">
        <f t="shared" si="43"/>
        <v>0</v>
      </c>
      <c r="K566" s="1">
        <f t="shared" si="44"/>
        <v>0</v>
      </c>
      <c r="L566" s="1">
        <f t="shared" si="45"/>
        <v>0</v>
      </c>
    </row>
    <row r="567" spans="1:12">
      <c r="A567" s="1">
        <v>565</v>
      </c>
      <c r="B567" s="1" t="s">
        <v>202</v>
      </c>
      <c r="C567" s="1" t="s">
        <v>202</v>
      </c>
      <c r="E567" s="1">
        <v>565</v>
      </c>
      <c r="F567" s="1">
        <f t="shared" si="41"/>
        <v>0</v>
      </c>
      <c r="G567" s="1">
        <f t="shared" si="41"/>
        <v>0</v>
      </c>
      <c r="H567" s="1">
        <f t="shared" si="41"/>
        <v>2</v>
      </c>
      <c r="I567" s="110">
        <f t="shared" si="42"/>
        <v>2</v>
      </c>
      <c r="J567" s="1">
        <f t="shared" si="43"/>
        <v>0</v>
      </c>
      <c r="K567" s="1">
        <f t="shared" si="44"/>
        <v>0</v>
      </c>
      <c r="L567" s="1">
        <f t="shared" si="45"/>
        <v>0</v>
      </c>
    </row>
    <row r="568" spans="1:12">
      <c r="A568" s="1">
        <v>566</v>
      </c>
      <c r="B568" s="1" t="s">
        <v>202</v>
      </c>
      <c r="C568" s="1" t="s">
        <v>202</v>
      </c>
      <c r="E568" s="1">
        <v>566</v>
      </c>
      <c r="F568" s="1">
        <f t="shared" si="41"/>
        <v>0</v>
      </c>
      <c r="G568" s="1">
        <f t="shared" si="41"/>
        <v>0</v>
      </c>
      <c r="H568" s="1">
        <f t="shared" si="41"/>
        <v>2</v>
      </c>
      <c r="I568" s="110">
        <f t="shared" si="42"/>
        <v>2</v>
      </c>
      <c r="J568" s="1">
        <f t="shared" si="43"/>
        <v>0</v>
      </c>
      <c r="K568" s="1">
        <f t="shared" si="44"/>
        <v>0</v>
      </c>
      <c r="L568" s="1">
        <f t="shared" si="45"/>
        <v>0</v>
      </c>
    </row>
    <row r="569" spans="1:12">
      <c r="A569" s="1">
        <v>567</v>
      </c>
      <c r="B569" s="1" t="s">
        <v>202</v>
      </c>
      <c r="C569" s="1" t="s">
        <v>40</v>
      </c>
      <c r="E569" s="1">
        <v>567</v>
      </c>
      <c r="F569" s="1">
        <f t="shared" si="41"/>
        <v>1</v>
      </c>
      <c r="G569" s="1">
        <f t="shared" si="41"/>
        <v>0</v>
      </c>
      <c r="H569" s="1">
        <f t="shared" si="41"/>
        <v>1</v>
      </c>
      <c r="I569" s="110">
        <f t="shared" si="42"/>
        <v>2</v>
      </c>
      <c r="J569" s="1">
        <f t="shared" si="43"/>
        <v>0.5</v>
      </c>
      <c r="K569" s="1">
        <f t="shared" si="44"/>
        <v>0</v>
      </c>
      <c r="L569" s="1">
        <f t="shared" si="45"/>
        <v>0.5</v>
      </c>
    </row>
    <row r="570" spans="1:12">
      <c r="A570" s="1">
        <v>568</v>
      </c>
      <c r="B570" s="1" t="s">
        <v>34</v>
      </c>
      <c r="C570" s="1" t="s">
        <v>34</v>
      </c>
      <c r="E570" s="1">
        <v>568</v>
      </c>
      <c r="F570" s="1">
        <f t="shared" si="41"/>
        <v>0</v>
      </c>
      <c r="G570" s="1">
        <f t="shared" si="41"/>
        <v>2</v>
      </c>
      <c r="H570" s="1">
        <f t="shared" si="41"/>
        <v>0</v>
      </c>
      <c r="I570" s="110">
        <f t="shared" si="42"/>
        <v>2</v>
      </c>
      <c r="J570" s="1">
        <f t="shared" si="43"/>
        <v>0</v>
      </c>
      <c r="K570" s="1">
        <f t="shared" si="44"/>
        <v>0</v>
      </c>
      <c r="L570" s="1">
        <f t="shared" si="45"/>
        <v>0</v>
      </c>
    </row>
    <row r="571" spans="1:12">
      <c r="A571" s="1">
        <v>569</v>
      </c>
      <c r="B571" s="1" t="s">
        <v>202</v>
      </c>
      <c r="C571" s="1" t="s">
        <v>202</v>
      </c>
      <c r="E571" s="1">
        <v>569</v>
      </c>
      <c r="F571" s="1">
        <f t="shared" si="41"/>
        <v>0</v>
      </c>
      <c r="G571" s="1">
        <f t="shared" si="41"/>
        <v>0</v>
      </c>
      <c r="H571" s="1">
        <f t="shared" si="41"/>
        <v>2</v>
      </c>
      <c r="I571" s="110">
        <f t="shared" si="42"/>
        <v>2</v>
      </c>
      <c r="J571" s="1">
        <f t="shared" si="43"/>
        <v>0</v>
      </c>
      <c r="K571" s="1">
        <f t="shared" si="44"/>
        <v>0</v>
      </c>
      <c r="L571" s="1">
        <f t="shared" si="45"/>
        <v>0</v>
      </c>
    </row>
    <row r="572" spans="1:12">
      <c r="A572" s="1">
        <v>570</v>
      </c>
      <c r="B572" s="1" t="s">
        <v>40</v>
      </c>
      <c r="C572" s="1" t="s">
        <v>40</v>
      </c>
      <c r="E572" s="1">
        <v>570</v>
      </c>
      <c r="F572" s="1">
        <f t="shared" si="41"/>
        <v>2</v>
      </c>
      <c r="G572" s="1">
        <f t="shared" si="41"/>
        <v>0</v>
      </c>
      <c r="H572" s="1">
        <f t="shared" si="41"/>
        <v>0</v>
      </c>
      <c r="I572" s="110">
        <f t="shared" si="42"/>
        <v>2</v>
      </c>
      <c r="J572" s="1">
        <f t="shared" si="43"/>
        <v>0</v>
      </c>
      <c r="K572" s="1">
        <f t="shared" si="44"/>
        <v>0</v>
      </c>
      <c r="L572" s="1">
        <f t="shared" si="45"/>
        <v>0</v>
      </c>
    </row>
    <row r="573" spans="1:12">
      <c r="A573" s="1">
        <v>571</v>
      </c>
      <c r="B573" s="1" t="s">
        <v>40</v>
      </c>
      <c r="C573" s="1" t="s">
        <v>40</v>
      </c>
      <c r="E573" s="1">
        <v>571</v>
      </c>
      <c r="F573" s="1">
        <f t="shared" si="41"/>
        <v>2</v>
      </c>
      <c r="G573" s="1">
        <f t="shared" si="41"/>
        <v>0</v>
      </c>
      <c r="H573" s="1">
        <f t="shared" si="41"/>
        <v>0</v>
      </c>
      <c r="I573" s="110">
        <f t="shared" si="42"/>
        <v>2</v>
      </c>
      <c r="J573" s="1">
        <f t="shared" si="43"/>
        <v>0</v>
      </c>
      <c r="K573" s="1">
        <f t="shared" si="44"/>
        <v>0</v>
      </c>
      <c r="L573" s="1">
        <f t="shared" si="45"/>
        <v>0</v>
      </c>
    </row>
    <row r="574" spans="1:12">
      <c r="A574" s="1">
        <v>572</v>
      </c>
      <c r="B574" s="1" t="s">
        <v>202</v>
      </c>
      <c r="C574" s="1" t="s">
        <v>34</v>
      </c>
      <c r="E574" s="1">
        <v>572</v>
      </c>
      <c r="F574" s="1">
        <f t="shared" si="41"/>
        <v>0</v>
      </c>
      <c r="G574" s="1">
        <f t="shared" si="41"/>
        <v>1</v>
      </c>
      <c r="H574" s="1">
        <f t="shared" si="41"/>
        <v>1</v>
      </c>
      <c r="I574" s="110">
        <f t="shared" si="42"/>
        <v>2</v>
      </c>
      <c r="J574" s="1">
        <f t="shared" si="43"/>
        <v>0</v>
      </c>
      <c r="K574" s="1">
        <f t="shared" si="44"/>
        <v>0.5</v>
      </c>
      <c r="L574" s="1">
        <f t="shared" si="45"/>
        <v>0.5</v>
      </c>
    </row>
    <row r="575" spans="1:12">
      <c r="A575" s="1">
        <v>573</v>
      </c>
      <c r="B575" s="1" t="s">
        <v>34</v>
      </c>
      <c r="C575" s="1" t="s">
        <v>34</v>
      </c>
      <c r="E575" s="1">
        <v>573</v>
      </c>
      <c r="F575" s="1">
        <f t="shared" si="41"/>
        <v>0</v>
      </c>
      <c r="G575" s="1">
        <f t="shared" si="41"/>
        <v>2</v>
      </c>
      <c r="H575" s="1">
        <f t="shared" si="41"/>
        <v>0</v>
      </c>
      <c r="I575" s="110">
        <f t="shared" si="42"/>
        <v>2</v>
      </c>
      <c r="J575" s="1">
        <f t="shared" si="43"/>
        <v>0</v>
      </c>
      <c r="K575" s="1">
        <f t="shared" si="44"/>
        <v>0</v>
      </c>
      <c r="L575" s="1">
        <f t="shared" si="45"/>
        <v>0</v>
      </c>
    </row>
    <row r="576" spans="1:12">
      <c r="A576" s="1">
        <v>574</v>
      </c>
      <c r="B576" s="1" t="s">
        <v>40</v>
      </c>
      <c r="C576" s="1" t="s">
        <v>40</v>
      </c>
      <c r="E576" s="1">
        <v>574</v>
      </c>
      <c r="F576" s="1">
        <f t="shared" si="41"/>
        <v>2</v>
      </c>
      <c r="G576" s="1">
        <f t="shared" si="41"/>
        <v>0</v>
      </c>
      <c r="H576" s="1">
        <f t="shared" si="41"/>
        <v>0</v>
      </c>
      <c r="I576" s="110">
        <f t="shared" si="42"/>
        <v>2</v>
      </c>
      <c r="J576" s="1">
        <f t="shared" si="43"/>
        <v>0</v>
      </c>
      <c r="K576" s="1">
        <f t="shared" si="44"/>
        <v>0</v>
      </c>
      <c r="L576" s="1">
        <f t="shared" si="45"/>
        <v>0</v>
      </c>
    </row>
    <row r="577" spans="1:12">
      <c r="A577" s="1">
        <v>575</v>
      </c>
      <c r="B577" s="1" t="s">
        <v>202</v>
      </c>
      <c r="C577" s="1" t="s">
        <v>202</v>
      </c>
      <c r="E577" s="1">
        <v>575</v>
      </c>
      <c r="F577" s="1">
        <f t="shared" si="41"/>
        <v>0</v>
      </c>
      <c r="G577" s="1">
        <f t="shared" si="41"/>
        <v>0</v>
      </c>
      <c r="H577" s="1">
        <f t="shared" si="41"/>
        <v>2</v>
      </c>
      <c r="I577" s="110">
        <f t="shared" si="42"/>
        <v>2</v>
      </c>
      <c r="J577" s="1">
        <f t="shared" si="43"/>
        <v>0</v>
      </c>
      <c r="K577" s="1">
        <f t="shared" si="44"/>
        <v>0</v>
      </c>
      <c r="L577" s="1">
        <f t="shared" si="45"/>
        <v>0</v>
      </c>
    </row>
    <row r="578" spans="1:12">
      <c r="A578" s="1">
        <v>576</v>
      </c>
      <c r="B578" s="1" t="s">
        <v>202</v>
      </c>
      <c r="C578" s="1" t="s">
        <v>34</v>
      </c>
      <c r="E578" s="1">
        <v>576</v>
      </c>
      <c r="F578" s="1">
        <f t="shared" si="41"/>
        <v>0</v>
      </c>
      <c r="G578" s="1">
        <f t="shared" si="41"/>
        <v>1</v>
      </c>
      <c r="H578" s="1">
        <f t="shared" si="41"/>
        <v>1</v>
      </c>
      <c r="I578" s="110">
        <f t="shared" si="42"/>
        <v>2</v>
      </c>
      <c r="J578" s="1">
        <f t="shared" si="43"/>
        <v>0</v>
      </c>
      <c r="K578" s="1">
        <f t="shared" si="44"/>
        <v>0.5</v>
      </c>
      <c r="L578" s="1">
        <f t="shared" si="45"/>
        <v>0.5</v>
      </c>
    </row>
    <row r="579" spans="1:12">
      <c r="A579" s="1">
        <v>577</v>
      </c>
      <c r="B579" s="1" t="s">
        <v>34</v>
      </c>
      <c r="C579" s="1" t="s">
        <v>34</v>
      </c>
      <c r="E579" s="1">
        <v>577</v>
      </c>
      <c r="F579" s="1">
        <f t="shared" si="41"/>
        <v>0</v>
      </c>
      <c r="G579" s="1">
        <f t="shared" si="41"/>
        <v>2</v>
      </c>
      <c r="H579" s="1">
        <f t="shared" si="41"/>
        <v>0</v>
      </c>
      <c r="I579" s="110">
        <f t="shared" si="42"/>
        <v>2</v>
      </c>
      <c r="J579" s="1">
        <f t="shared" si="43"/>
        <v>0</v>
      </c>
      <c r="K579" s="1">
        <f t="shared" si="44"/>
        <v>0</v>
      </c>
      <c r="L579" s="1">
        <f t="shared" si="45"/>
        <v>0</v>
      </c>
    </row>
    <row r="580" spans="1:12">
      <c r="A580" s="1">
        <v>578</v>
      </c>
      <c r="B580" s="1" t="s">
        <v>34</v>
      </c>
      <c r="C580" s="1" t="s">
        <v>34</v>
      </c>
      <c r="E580" s="1">
        <v>578</v>
      </c>
      <c r="F580" s="1">
        <f t="shared" ref="F580:H643" si="46">COUNTIF($B580:$C580,F$2)</f>
        <v>0</v>
      </c>
      <c r="G580" s="1">
        <f t="shared" si="46"/>
        <v>2</v>
      </c>
      <c r="H580" s="1">
        <f t="shared" si="46"/>
        <v>0</v>
      </c>
      <c r="I580" s="110">
        <f t="shared" ref="I580:I643" si="47">SUM(F580:H580)</f>
        <v>2</v>
      </c>
      <c r="J580" s="1">
        <f t="shared" ref="J580:J643" si="48">F580*($I580-F580)/$I580</f>
        <v>0</v>
      </c>
      <c r="K580" s="1">
        <f t="shared" ref="K580:K643" si="49">G580*($I580-G580)/$I580</f>
        <v>0</v>
      </c>
      <c r="L580" s="1">
        <f t="shared" ref="L580:L643" si="50">H580*($I580-H580)/$I580</f>
        <v>0</v>
      </c>
    </row>
    <row r="581" spans="1:12">
      <c r="A581" s="1">
        <v>579</v>
      </c>
      <c r="B581" s="1" t="s">
        <v>40</v>
      </c>
      <c r="C581" s="1" t="s">
        <v>40</v>
      </c>
      <c r="E581" s="1">
        <v>579</v>
      </c>
      <c r="F581" s="1">
        <f t="shared" si="46"/>
        <v>2</v>
      </c>
      <c r="G581" s="1">
        <f t="shared" si="46"/>
        <v>0</v>
      </c>
      <c r="H581" s="1">
        <f t="shared" si="46"/>
        <v>0</v>
      </c>
      <c r="I581" s="110">
        <f t="shared" si="47"/>
        <v>2</v>
      </c>
      <c r="J581" s="1">
        <f t="shared" si="48"/>
        <v>0</v>
      </c>
      <c r="K581" s="1">
        <f t="shared" si="49"/>
        <v>0</v>
      </c>
      <c r="L581" s="1">
        <f t="shared" si="50"/>
        <v>0</v>
      </c>
    </row>
    <row r="582" spans="1:12">
      <c r="A582" s="1">
        <v>580</v>
      </c>
      <c r="B582" s="1" t="s">
        <v>202</v>
      </c>
      <c r="C582" s="1" t="s">
        <v>34</v>
      </c>
      <c r="E582" s="1">
        <v>580</v>
      </c>
      <c r="F582" s="1">
        <f t="shared" si="46"/>
        <v>0</v>
      </c>
      <c r="G582" s="1">
        <f t="shared" si="46"/>
        <v>1</v>
      </c>
      <c r="H582" s="1">
        <f t="shared" si="46"/>
        <v>1</v>
      </c>
      <c r="I582" s="110">
        <f t="shared" si="47"/>
        <v>2</v>
      </c>
      <c r="J582" s="1">
        <f t="shared" si="48"/>
        <v>0</v>
      </c>
      <c r="K582" s="1">
        <f t="shared" si="49"/>
        <v>0.5</v>
      </c>
      <c r="L582" s="1">
        <f t="shared" si="50"/>
        <v>0.5</v>
      </c>
    </row>
    <row r="583" spans="1:12">
      <c r="A583" s="1">
        <v>581</v>
      </c>
      <c r="B583" s="1" t="s">
        <v>202</v>
      </c>
      <c r="C583" s="1" t="s">
        <v>34</v>
      </c>
      <c r="E583" s="1">
        <v>581</v>
      </c>
      <c r="F583" s="1">
        <f t="shared" si="46"/>
        <v>0</v>
      </c>
      <c r="G583" s="1">
        <f t="shared" si="46"/>
        <v>1</v>
      </c>
      <c r="H583" s="1">
        <f t="shared" si="46"/>
        <v>1</v>
      </c>
      <c r="I583" s="110">
        <f t="shared" si="47"/>
        <v>2</v>
      </c>
      <c r="J583" s="1">
        <f t="shared" si="48"/>
        <v>0</v>
      </c>
      <c r="K583" s="1">
        <f t="shared" si="49"/>
        <v>0.5</v>
      </c>
      <c r="L583" s="1">
        <f t="shared" si="50"/>
        <v>0.5</v>
      </c>
    </row>
    <row r="584" spans="1:12">
      <c r="A584" s="1">
        <v>582</v>
      </c>
      <c r="B584" s="1" t="s">
        <v>202</v>
      </c>
      <c r="C584" s="1" t="s">
        <v>202</v>
      </c>
      <c r="E584" s="1">
        <v>582</v>
      </c>
      <c r="F584" s="1">
        <f t="shared" si="46"/>
        <v>0</v>
      </c>
      <c r="G584" s="1">
        <f t="shared" si="46"/>
        <v>0</v>
      </c>
      <c r="H584" s="1">
        <f t="shared" si="46"/>
        <v>2</v>
      </c>
      <c r="I584" s="110">
        <f t="shared" si="47"/>
        <v>2</v>
      </c>
      <c r="J584" s="1">
        <f t="shared" si="48"/>
        <v>0</v>
      </c>
      <c r="K584" s="1">
        <f t="shared" si="49"/>
        <v>0</v>
      </c>
      <c r="L584" s="1">
        <f t="shared" si="50"/>
        <v>0</v>
      </c>
    </row>
    <row r="585" spans="1:12">
      <c r="A585" s="1">
        <v>583</v>
      </c>
      <c r="B585" s="1" t="s">
        <v>202</v>
      </c>
      <c r="C585" s="1" t="s">
        <v>34</v>
      </c>
      <c r="E585" s="1">
        <v>583</v>
      </c>
      <c r="F585" s="1">
        <f t="shared" si="46"/>
        <v>0</v>
      </c>
      <c r="G585" s="1">
        <f t="shared" si="46"/>
        <v>1</v>
      </c>
      <c r="H585" s="1">
        <f t="shared" si="46"/>
        <v>1</v>
      </c>
      <c r="I585" s="110">
        <f t="shared" si="47"/>
        <v>2</v>
      </c>
      <c r="J585" s="1">
        <f t="shared" si="48"/>
        <v>0</v>
      </c>
      <c r="K585" s="1">
        <f t="shared" si="49"/>
        <v>0.5</v>
      </c>
      <c r="L585" s="1">
        <f t="shared" si="50"/>
        <v>0.5</v>
      </c>
    </row>
    <row r="586" spans="1:12">
      <c r="A586" s="1">
        <v>584</v>
      </c>
      <c r="B586" s="1" t="s">
        <v>40</v>
      </c>
      <c r="C586" s="1" t="s">
        <v>40</v>
      </c>
      <c r="E586" s="1">
        <v>584</v>
      </c>
      <c r="F586" s="1">
        <f t="shared" si="46"/>
        <v>2</v>
      </c>
      <c r="G586" s="1">
        <f t="shared" si="46"/>
        <v>0</v>
      </c>
      <c r="H586" s="1">
        <f t="shared" si="46"/>
        <v>0</v>
      </c>
      <c r="I586" s="110">
        <f t="shared" si="47"/>
        <v>2</v>
      </c>
      <c r="J586" s="1">
        <f t="shared" si="48"/>
        <v>0</v>
      </c>
      <c r="K586" s="1">
        <f t="shared" si="49"/>
        <v>0</v>
      </c>
      <c r="L586" s="1">
        <f t="shared" si="50"/>
        <v>0</v>
      </c>
    </row>
    <row r="587" spans="1:12">
      <c r="A587" s="1">
        <v>585</v>
      </c>
      <c r="B587" s="1" t="s">
        <v>34</v>
      </c>
      <c r="C587" s="1" t="s">
        <v>34</v>
      </c>
      <c r="E587" s="1">
        <v>585</v>
      </c>
      <c r="F587" s="1">
        <f t="shared" si="46"/>
        <v>0</v>
      </c>
      <c r="G587" s="1">
        <f t="shared" si="46"/>
        <v>2</v>
      </c>
      <c r="H587" s="1">
        <f t="shared" si="46"/>
        <v>0</v>
      </c>
      <c r="I587" s="110">
        <f t="shared" si="47"/>
        <v>2</v>
      </c>
      <c r="J587" s="1">
        <f t="shared" si="48"/>
        <v>0</v>
      </c>
      <c r="K587" s="1">
        <f t="shared" si="49"/>
        <v>0</v>
      </c>
      <c r="L587" s="1">
        <f t="shared" si="50"/>
        <v>0</v>
      </c>
    </row>
    <row r="588" spans="1:12">
      <c r="A588" s="1">
        <v>586</v>
      </c>
      <c r="B588" s="1" t="s">
        <v>40</v>
      </c>
      <c r="C588" s="1" t="s">
        <v>40</v>
      </c>
      <c r="E588" s="1">
        <v>586</v>
      </c>
      <c r="F588" s="1">
        <f t="shared" si="46"/>
        <v>2</v>
      </c>
      <c r="G588" s="1">
        <f t="shared" si="46"/>
        <v>0</v>
      </c>
      <c r="H588" s="1">
        <f t="shared" si="46"/>
        <v>0</v>
      </c>
      <c r="I588" s="110">
        <f t="shared" si="47"/>
        <v>2</v>
      </c>
      <c r="J588" s="1">
        <f t="shared" si="48"/>
        <v>0</v>
      </c>
      <c r="K588" s="1">
        <f t="shared" si="49"/>
        <v>0</v>
      </c>
      <c r="L588" s="1">
        <f t="shared" si="50"/>
        <v>0</v>
      </c>
    </row>
    <row r="589" spans="1:12">
      <c r="A589" s="1">
        <v>587</v>
      </c>
      <c r="B589" s="1" t="s">
        <v>202</v>
      </c>
      <c r="C589" s="1" t="s">
        <v>202</v>
      </c>
      <c r="E589" s="1">
        <v>587</v>
      </c>
      <c r="F589" s="1">
        <f t="shared" si="46"/>
        <v>0</v>
      </c>
      <c r="G589" s="1">
        <f t="shared" si="46"/>
        <v>0</v>
      </c>
      <c r="H589" s="1">
        <f t="shared" si="46"/>
        <v>2</v>
      </c>
      <c r="I589" s="110">
        <f t="shared" si="47"/>
        <v>2</v>
      </c>
      <c r="J589" s="1">
        <f t="shared" si="48"/>
        <v>0</v>
      </c>
      <c r="K589" s="1">
        <f t="shared" si="49"/>
        <v>0</v>
      </c>
      <c r="L589" s="1">
        <f t="shared" si="50"/>
        <v>0</v>
      </c>
    </row>
    <row r="590" spans="1:12">
      <c r="A590" s="1">
        <v>588</v>
      </c>
      <c r="B590" s="1" t="s">
        <v>202</v>
      </c>
      <c r="C590" s="1" t="s">
        <v>202</v>
      </c>
      <c r="E590" s="1">
        <v>588</v>
      </c>
      <c r="F590" s="1">
        <f t="shared" si="46"/>
        <v>0</v>
      </c>
      <c r="G590" s="1">
        <f t="shared" si="46"/>
        <v>0</v>
      </c>
      <c r="H590" s="1">
        <f t="shared" si="46"/>
        <v>2</v>
      </c>
      <c r="I590" s="110">
        <f t="shared" si="47"/>
        <v>2</v>
      </c>
      <c r="J590" s="1">
        <f t="shared" si="48"/>
        <v>0</v>
      </c>
      <c r="K590" s="1">
        <f t="shared" si="49"/>
        <v>0</v>
      </c>
      <c r="L590" s="1">
        <f t="shared" si="50"/>
        <v>0</v>
      </c>
    </row>
    <row r="591" spans="1:12">
      <c r="A591" s="1">
        <v>589</v>
      </c>
      <c r="B591" s="1" t="s">
        <v>40</v>
      </c>
      <c r="C591" s="1" t="s">
        <v>202</v>
      </c>
      <c r="E591" s="1">
        <v>589</v>
      </c>
      <c r="F591" s="1">
        <f t="shared" si="46"/>
        <v>1</v>
      </c>
      <c r="G591" s="1">
        <f t="shared" si="46"/>
        <v>0</v>
      </c>
      <c r="H591" s="1">
        <f t="shared" si="46"/>
        <v>1</v>
      </c>
      <c r="I591" s="110">
        <f t="shared" si="47"/>
        <v>2</v>
      </c>
      <c r="J591" s="1">
        <f t="shared" si="48"/>
        <v>0.5</v>
      </c>
      <c r="K591" s="1">
        <f t="shared" si="49"/>
        <v>0</v>
      </c>
      <c r="L591" s="1">
        <f t="shared" si="50"/>
        <v>0.5</v>
      </c>
    </row>
    <row r="592" spans="1:12">
      <c r="A592" s="1">
        <v>590</v>
      </c>
      <c r="B592" s="1" t="s">
        <v>34</v>
      </c>
      <c r="C592" s="1" t="s">
        <v>34</v>
      </c>
      <c r="E592" s="1">
        <v>590</v>
      </c>
      <c r="F592" s="1">
        <f t="shared" si="46"/>
        <v>0</v>
      </c>
      <c r="G592" s="1">
        <f t="shared" si="46"/>
        <v>2</v>
      </c>
      <c r="H592" s="1">
        <f t="shared" si="46"/>
        <v>0</v>
      </c>
      <c r="I592" s="110">
        <f t="shared" si="47"/>
        <v>2</v>
      </c>
      <c r="J592" s="1">
        <f t="shared" si="48"/>
        <v>0</v>
      </c>
      <c r="K592" s="1">
        <f t="shared" si="49"/>
        <v>0</v>
      </c>
      <c r="L592" s="1">
        <f t="shared" si="50"/>
        <v>0</v>
      </c>
    </row>
    <row r="593" spans="1:12">
      <c r="A593" s="1">
        <v>591</v>
      </c>
      <c r="B593" s="1" t="s">
        <v>202</v>
      </c>
      <c r="C593" s="1" t="s">
        <v>202</v>
      </c>
      <c r="E593" s="1">
        <v>591</v>
      </c>
      <c r="F593" s="1">
        <f t="shared" si="46"/>
        <v>0</v>
      </c>
      <c r="G593" s="1">
        <f t="shared" si="46"/>
        <v>0</v>
      </c>
      <c r="H593" s="1">
        <f t="shared" si="46"/>
        <v>2</v>
      </c>
      <c r="I593" s="110">
        <f t="shared" si="47"/>
        <v>2</v>
      </c>
      <c r="J593" s="1">
        <f t="shared" si="48"/>
        <v>0</v>
      </c>
      <c r="K593" s="1">
        <f t="shared" si="49"/>
        <v>0</v>
      </c>
      <c r="L593" s="1">
        <f t="shared" si="50"/>
        <v>0</v>
      </c>
    </row>
    <row r="594" spans="1:12">
      <c r="A594" s="1">
        <v>592</v>
      </c>
      <c r="B594" s="1" t="s">
        <v>40</v>
      </c>
      <c r="C594" s="1" t="s">
        <v>40</v>
      </c>
      <c r="E594" s="1">
        <v>592</v>
      </c>
      <c r="F594" s="1">
        <f t="shared" si="46"/>
        <v>2</v>
      </c>
      <c r="G594" s="1">
        <f t="shared" si="46"/>
        <v>0</v>
      </c>
      <c r="H594" s="1">
        <f t="shared" si="46"/>
        <v>0</v>
      </c>
      <c r="I594" s="110">
        <f t="shared" si="47"/>
        <v>2</v>
      </c>
      <c r="J594" s="1">
        <f t="shared" si="48"/>
        <v>0</v>
      </c>
      <c r="K594" s="1">
        <f t="shared" si="49"/>
        <v>0</v>
      </c>
      <c r="L594" s="1">
        <f t="shared" si="50"/>
        <v>0</v>
      </c>
    </row>
    <row r="595" spans="1:12">
      <c r="A595" s="1">
        <v>593</v>
      </c>
      <c r="B595" s="1" t="s">
        <v>34</v>
      </c>
      <c r="C595" s="1" t="s">
        <v>34</v>
      </c>
      <c r="E595" s="1">
        <v>593</v>
      </c>
      <c r="F595" s="1">
        <f t="shared" si="46"/>
        <v>0</v>
      </c>
      <c r="G595" s="1">
        <f t="shared" si="46"/>
        <v>2</v>
      </c>
      <c r="H595" s="1">
        <f t="shared" si="46"/>
        <v>0</v>
      </c>
      <c r="I595" s="110">
        <f t="shared" si="47"/>
        <v>2</v>
      </c>
      <c r="J595" s="1">
        <f t="shared" si="48"/>
        <v>0</v>
      </c>
      <c r="K595" s="1">
        <f t="shared" si="49"/>
        <v>0</v>
      </c>
      <c r="L595" s="1">
        <f t="shared" si="50"/>
        <v>0</v>
      </c>
    </row>
    <row r="596" spans="1:12">
      <c r="A596" s="1">
        <v>594</v>
      </c>
      <c r="B596" s="1" t="s">
        <v>40</v>
      </c>
      <c r="C596" s="1" t="s">
        <v>40</v>
      </c>
      <c r="E596" s="1">
        <v>594</v>
      </c>
      <c r="F596" s="1">
        <f t="shared" si="46"/>
        <v>2</v>
      </c>
      <c r="G596" s="1">
        <f t="shared" si="46"/>
        <v>0</v>
      </c>
      <c r="H596" s="1">
        <f t="shared" si="46"/>
        <v>0</v>
      </c>
      <c r="I596" s="110">
        <f t="shared" si="47"/>
        <v>2</v>
      </c>
      <c r="J596" s="1">
        <f t="shared" si="48"/>
        <v>0</v>
      </c>
      <c r="K596" s="1">
        <f t="shared" si="49"/>
        <v>0</v>
      </c>
      <c r="L596" s="1">
        <f t="shared" si="50"/>
        <v>0</v>
      </c>
    </row>
    <row r="597" spans="1:12">
      <c r="A597" s="1">
        <v>595</v>
      </c>
      <c r="B597" s="1" t="s">
        <v>202</v>
      </c>
      <c r="C597" s="1" t="s">
        <v>202</v>
      </c>
      <c r="E597" s="1">
        <v>595</v>
      </c>
      <c r="F597" s="1">
        <f t="shared" si="46"/>
        <v>0</v>
      </c>
      <c r="G597" s="1">
        <f t="shared" si="46"/>
        <v>0</v>
      </c>
      <c r="H597" s="1">
        <f t="shared" si="46"/>
        <v>2</v>
      </c>
      <c r="I597" s="110">
        <f t="shared" si="47"/>
        <v>2</v>
      </c>
      <c r="J597" s="1">
        <f t="shared" si="48"/>
        <v>0</v>
      </c>
      <c r="K597" s="1">
        <f t="shared" si="49"/>
        <v>0</v>
      </c>
      <c r="L597" s="1">
        <f t="shared" si="50"/>
        <v>0</v>
      </c>
    </row>
    <row r="598" spans="1:12">
      <c r="A598" s="1">
        <v>596</v>
      </c>
      <c r="B598" s="1" t="s">
        <v>40</v>
      </c>
      <c r="C598" s="1" t="s">
        <v>40</v>
      </c>
      <c r="E598" s="1">
        <v>596</v>
      </c>
      <c r="F598" s="1">
        <f t="shared" si="46"/>
        <v>2</v>
      </c>
      <c r="G598" s="1">
        <f t="shared" si="46"/>
        <v>0</v>
      </c>
      <c r="H598" s="1">
        <f t="shared" si="46"/>
        <v>0</v>
      </c>
      <c r="I598" s="110">
        <f t="shared" si="47"/>
        <v>2</v>
      </c>
      <c r="J598" s="1">
        <f t="shared" si="48"/>
        <v>0</v>
      </c>
      <c r="K598" s="1">
        <f t="shared" si="49"/>
        <v>0</v>
      </c>
      <c r="L598" s="1">
        <f t="shared" si="50"/>
        <v>0</v>
      </c>
    </row>
    <row r="599" spans="1:12">
      <c r="A599" s="1">
        <v>597</v>
      </c>
      <c r="B599" s="1" t="s">
        <v>40</v>
      </c>
      <c r="C599" s="1" t="s">
        <v>40</v>
      </c>
      <c r="E599" s="1">
        <v>597</v>
      </c>
      <c r="F599" s="1">
        <f t="shared" si="46"/>
        <v>2</v>
      </c>
      <c r="G599" s="1">
        <f t="shared" si="46"/>
        <v>0</v>
      </c>
      <c r="H599" s="1">
        <f t="shared" si="46"/>
        <v>0</v>
      </c>
      <c r="I599" s="110">
        <f t="shared" si="47"/>
        <v>2</v>
      </c>
      <c r="J599" s="1">
        <f t="shared" si="48"/>
        <v>0</v>
      </c>
      <c r="K599" s="1">
        <f t="shared" si="49"/>
        <v>0</v>
      </c>
      <c r="L599" s="1">
        <f t="shared" si="50"/>
        <v>0</v>
      </c>
    </row>
    <row r="600" spans="1:12">
      <c r="A600" s="1">
        <v>598</v>
      </c>
      <c r="B600" s="1" t="s">
        <v>202</v>
      </c>
      <c r="C600" s="1" t="s">
        <v>202</v>
      </c>
      <c r="E600" s="1">
        <v>598</v>
      </c>
      <c r="F600" s="1">
        <f t="shared" si="46"/>
        <v>0</v>
      </c>
      <c r="G600" s="1">
        <f t="shared" si="46"/>
        <v>0</v>
      </c>
      <c r="H600" s="1">
        <f t="shared" si="46"/>
        <v>2</v>
      </c>
      <c r="I600" s="110">
        <f t="shared" si="47"/>
        <v>2</v>
      </c>
      <c r="J600" s="1">
        <f t="shared" si="48"/>
        <v>0</v>
      </c>
      <c r="K600" s="1">
        <f t="shared" si="49"/>
        <v>0</v>
      </c>
      <c r="L600" s="1">
        <f t="shared" si="50"/>
        <v>0</v>
      </c>
    </row>
    <row r="601" spans="1:12">
      <c r="A601" s="1">
        <v>599</v>
      </c>
      <c r="B601" s="1" t="s">
        <v>34</v>
      </c>
      <c r="C601" s="1" t="s">
        <v>34</v>
      </c>
      <c r="E601" s="1">
        <v>599</v>
      </c>
      <c r="F601" s="1">
        <f t="shared" si="46"/>
        <v>0</v>
      </c>
      <c r="G601" s="1">
        <f t="shared" si="46"/>
        <v>2</v>
      </c>
      <c r="H601" s="1">
        <f t="shared" si="46"/>
        <v>0</v>
      </c>
      <c r="I601" s="110">
        <f t="shared" si="47"/>
        <v>2</v>
      </c>
      <c r="J601" s="1">
        <f t="shared" si="48"/>
        <v>0</v>
      </c>
      <c r="K601" s="1">
        <f t="shared" si="49"/>
        <v>0</v>
      </c>
      <c r="L601" s="1">
        <f t="shared" si="50"/>
        <v>0</v>
      </c>
    </row>
    <row r="602" spans="1:12">
      <c r="A602" s="1">
        <v>600</v>
      </c>
      <c r="B602" s="1" t="s">
        <v>34</v>
      </c>
      <c r="C602" s="1" t="s">
        <v>34</v>
      </c>
      <c r="E602" s="1">
        <v>600</v>
      </c>
      <c r="F602" s="1">
        <f t="shared" si="46"/>
        <v>0</v>
      </c>
      <c r="G602" s="1">
        <f t="shared" si="46"/>
        <v>2</v>
      </c>
      <c r="H602" s="1">
        <f t="shared" si="46"/>
        <v>0</v>
      </c>
      <c r="I602" s="110">
        <f t="shared" si="47"/>
        <v>2</v>
      </c>
      <c r="J602" s="1">
        <f t="shared" si="48"/>
        <v>0</v>
      </c>
      <c r="K602" s="1">
        <f t="shared" si="49"/>
        <v>0</v>
      </c>
      <c r="L602" s="1">
        <f t="shared" si="50"/>
        <v>0</v>
      </c>
    </row>
    <row r="603" spans="1:12">
      <c r="A603" s="1">
        <v>601</v>
      </c>
      <c r="B603" s="1" t="s">
        <v>34</v>
      </c>
      <c r="C603" s="1" t="s">
        <v>34</v>
      </c>
      <c r="E603" s="1">
        <v>601</v>
      </c>
      <c r="F603" s="1">
        <f t="shared" si="46"/>
        <v>0</v>
      </c>
      <c r="G603" s="1">
        <f t="shared" si="46"/>
        <v>2</v>
      </c>
      <c r="H603" s="1">
        <f t="shared" si="46"/>
        <v>0</v>
      </c>
      <c r="I603" s="110">
        <f t="shared" si="47"/>
        <v>2</v>
      </c>
      <c r="J603" s="1">
        <f t="shared" si="48"/>
        <v>0</v>
      </c>
      <c r="K603" s="1">
        <f t="shared" si="49"/>
        <v>0</v>
      </c>
      <c r="L603" s="1">
        <f t="shared" si="50"/>
        <v>0</v>
      </c>
    </row>
    <row r="604" spans="1:12">
      <c r="A604" s="1">
        <v>602</v>
      </c>
      <c r="B604" s="1" t="s">
        <v>202</v>
      </c>
      <c r="C604" s="1" t="s">
        <v>202</v>
      </c>
      <c r="E604" s="1">
        <v>602</v>
      </c>
      <c r="F604" s="1">
        <f t="shared" si="46"/>
        <v>0</v>
      </c>
      <c r="G604" s="1">
        <f t="shared" si="46"/>
        <v>0</v>
      </c>
      <c r="H604" s="1">
        <f t="shared" si="46"/>
        <v>2</v>
      </c>
      <c r="I604" s="110">
        <f t="shared" si="47"/>
        <v>2</v>
      </c>
      <c r="J604" s="1">
        <f t="shared" si="48"/>
        <v>0</v>
      </c>
      <c r="K604" s="1">
        <f t="shared" si="49"/>
        <v>0</v>
      </c>
      <c r="L604" s="1">
        <f t="shared" si="50"/>
        <v>0</v>
      </c>
    </row>
    <row r="605" spans="1:12">
      <c r="A605" s="1">
        <v>603</v>
      </c>
      <c r="B605" s="1" t="s">
        <v>40</v>
      </c>
      <c r="C605" s="1" t="s">
        <v>40</v>
      </c>
      <c r="E605" s="1">
        <v>603</v>
      </c>
      <c r="F605" s="1">
        <f t="shared" si="46"/>
        <v>2</v>
      </c>
      <c r="G605" s="1">
        <f t="shared" si="46"/>
        <v>0</v>
      </c>
      <c r="H605" s="1">
        <f t="shared" si="46"/>
        <v>0</v>
      </c>
      <c r="I605" s="110">
        <f t="shared" si="47"/>
        <v>2</v>
      </c>
      <c r="J605" s="1">
        <f t="shared" si="48"/>
        <v>0</v>
      </c>
      <c r="K605" s="1">
        <f t="shared" si="49"/>
        <v>0</v>
      </c>
      <c r="L605" s="1">
        <f t="shared" si="50"/>
        <v>0</v>
      </c>
    </row>
    <row r="606" spans="1:12">
      <c r="A606" s="1">
        <v>604</v>
      </c>
      <c r="B606" s="1" t="s">
        <v>202</v>
      </c>
      <c r="C606" s="1" t="s">
        <v>202</v>
      </c>
      <c r="E606" s="1">
        <v>604</v>
      </c>
      <c r="F606" s="1">
        <f t="shared" si="46"/>
        <v>0</v>
      </c>
      <c r="G606" s="1">
        <f t="shared" si="46"/>
        <v>0</v>
      </c>
      <c r="H606" s="1">
        <f t="shared" si="46"/>
        <v>2</v>
      </c>
      <c r="I606" s="110">
        <f t="shared" si="47"/>
        <v>2</v>
      </c>
      <c r="J606" s="1">
        <f t="shared" si="48"/>
        <v>0</v>
      </c>
      <c r="K606" s="1">
        <f t="shared" si="49"/>
        <v>0</v>
      </c>
      <c r="L606" s="1">
        <f t="shared" si="50"/>
        <v>0</v>
      </c>
    </row>
    <row r="607" spans="1:12">
      <c r="A607" s="1">
        <v>605</v>
      </c>
      <c r="B607" s="1" t="s">
        <v>202</v>
      </c>
      <c r="C607" s="1" t="s">
        <v>202</v>
      </c>
      <c r="E607" s="1">
        <v>605</v>
      </c>
      <c r="F607" s="1">
        <f t="shared" si="46"/>
        <v>0</v>
      </c>
      <c r="G607" s="1">
        <f t="shared" si="46"/>
        <v>0</v>
      </c>
      <c r="H607" s="1">
        <f t="shared" si="46"/>
        <v>2</v>
      </c>
      <c r="I607" s="110">
        <f t="shared" si="47"/>
        <v>2</v>
      </c>
      <c r="J607" s="1">
        <f t="shared" si="48"/>
        <v>0</v>
      </c>
      <c r="K607" s="1">
        <f t="shared" si="49"/>
        <v>0</v>
      </c>
      <c r="L607" s="1">
        <f t="shared" si="50"/>
        <v>0</v>
      </c>
    </row>
    <row r="608" spans="1:12">
      <c r="A608" s="1">
        <v>606</v>
      </c>
      <c r="B608" s="1" t="s">
        <v>40</v>
      </c>
      <c r="C608" s="1" t="s">
        <v>40</v>
      </c>
      <c r="E608" s="1">
        <v>606</v>
      </c>
      <c r="F608" s="1">
        <f t="shared" si="46"/>
        <v>2</v>
      </c>
      <c r="G608" s="1">
        <f t="shared" si="46"/>
        <v>0</v>
      </c>
      <c r="H608" s="1">
        <f t="shared" si="46"/>
        <v>0</v>
      </c>
      <c r="I608" s="110">
        <f t="shared" si="47"/>
        <v>2</v>
      </c>
      <c r="J608" s="1">
        <f t="shared" si="48"/>
        <v>0</v>
      </c>
      <c r="K608" s="1">
        <f t="shared" si="49"/>
        <v>0</v>
      </c>
      <c r="L608" s="1">
        <f t="shared" si="50"/>
        <v>0</v>
      </c>
    </row>
    <row r="609" spans="1:12">
      <c r="A609" s="1">
        <v>607</v>
      </c>
      <c r="B609" s="1" t="s">
        <v>34</v>
      </c>
      <c r="C609" s="1" t="s">
        <v>34</v>
      </c>
      <c r="E609" s="1">
        <v>607</v>
      </c>
      <c r="F609" s="1">
        <f t="shared" si="46"/>
        <v>0</v>
      </c>
      <c r="G609" s="1">
        <f t="shared" si="46"/>
        <v>2</v>
      </c>
      <c r="H609" s="1">
        <f t="shared" si="46"/>
        <v>0</v>
      </c>
      <c r="I609" s="110">
        <f t="shared" si="47"/>
        <v>2</v>
      </c>
      <c r="J609" s="1">
        <f t="shared" si="48"/>
        <v>0</v>
      </c>
      <c r="K609" s="1">
        <f t="shared" si="49"/>
        <v>0</v>
      </c>
      <c r="L609" s="1">
        <f t="shared" si="50"/>
        <v>0</v>
      </c>
    </row>
    <row r="610" spans="1:12">
      <c r="A610" s="1">
        <v>608</v>
      </c>
      <c r="B610" s="1" t="s">
        <v>40</v>
      </c>
      <c r="C610" s="1" t="s">
        <v>40</v>
      </c>
      <c r="E610" s="1">
        <v>608</v>
      </c>
      <c r="F610" s="1">
        <f t="shared" si="46"/>
        <v>2</v>
      </c>
      <c r="G610" s="1">
        <f t="shared" si="46"/>
        <v>0</v>
      </c>
      <c r="H610" s="1">
        <f t="shared" si="46"/>
        <v>0</v>
      </c>
      <c r="I610" s="110">
        <f t="shared" si="47"/>
        <v>2</v>
      </c>
      <c r="J610" s="1">
        <f t="shared" si="48"/>
        <v>0</v>
      </c>
      <c r="K610" s="1">
        <f t="shared" si="49"/>
        <v>0</v>
      </c>
      <c r="L610" s="1">
        <f t="shared" si="50"/>
        <v>0</v>
      </c>
    </row>
    <row r="611" spans="1:12">
      <c r="A611" s="1">
        <v>609</v>
      </c>
      <c r="B611" s="1" t="s">
        <v>34</v>
      </c>
      <c r="C611" s="1" t="s">
        <v>34</v>
      </c>
      <c r="E611" s="1">
        <v>609</v>
      </c>
      <c r="F611" s="1">
        <f t="shared" si="46"/>
        <v>0</v>
      </c>
      <c r="G611" s="1">
        <f t="shared" si="46"/>
        <v>2</v>
      </c>
      <c r="H611" s="1">
        <f t="shared" si="46"/>
        <v>0</v>
      </c>
      <c r="I611" s="110">
        <f t="shared" si="47"/>
        <v>2</v>
      </c>
      <c r="J611" s="1">
        <f t="shared" si="48"/>
        <v>0</v>
      </c>
      <c r="K611" s="1">
        <f t="shared" si="49"/>
        <v>0</v>
      </c>
      <c r="L611" s="1">
        <f t="shared" si="50"/>
        <v>0</v>
      </c>
    </row>
    <row r="612" spans="1:12">
      <c r="A612" s="1">
        <v>610</v>
      </c>
      <c r="B612" s="1" t="s">
        <v>34</v>
      </c>
      <c r="C612" s="1" t="s">
        <v>34</v>
      </c>
      <c r="E612" s="1">
        <v>610</v>
      </c>
      <c r="F612" s="1">
        <f t="shared" si="46"/>
        <v>0</v>
      </c>
      <c r="G612" s="1">
        <f t="shared" si="46"/>
        <v>2</v>
      </c>
      <c r="H612" s="1">
        <f t="shared" si="46"/>
        <v>0</v>
      </c>
      <c r="I612" s="110">
        <f t="shared" si="47"/>
        <v>2</v>
      </c>
      <c r="J612" s="1">
        <f t="shared" si="48"/>
        <v>0</v>
      </c>
      <c r="K612" s="1">
        <f t="shared" si="49"/>
        <v>0</v>
      </c>
      <c r="L612" s="1">
        <f t="shared" si="50"/>
        <v>0</v>
      </c>
    </row>
    <row r="613" spans="1:12">
      <c r="A613" s="1">
        <v>611</v>
      </c>
      <c r="B613" s="1" t="s">
        <v>40</v>
      </c>
      <c r="C613" s="1" t="s">
        <v>40</v>
      </c>
      <c r="E613" s="1">
        <v>611</v>
      </c>
      <c r="F613" s="1">
        <f t="shared" si="46"/>
        <v>2</v>
      </c>
      <c r="G613" s="1">
        <f t="shared" si="46"/>
        <v>0</v>
      </c>
      <c r="H613" s="1">
        <f t="shared" si="46"/>
        <v>0</v>
      </c>
      <c r="I613" s="110">
        <f t="shared" si="47"/>
        <v>2</v>
      </c>
      <c r="J613" s="1">
        <f t="shared" si="48"/>
        <v>0</v>
      </c>
      <c r="K613" s="1">
        <f t="shared" si="49"/>
        <v>0</v>
      </c>
      <c r="L613" s="1">
        <f t="shared" si="50"/>
        <v>0</v>
      </c>
    </row>
    <row r="614" spans="1:12">
      <c r="A614" s="1">
        <v>612</v>
      </c>
      <c r="B614" s="1" t="s">
        <v>34</v>
      </c>
      <c r="C614" s="1" t="s">
        <v>34</v>
      </c>
      <c r="E614" s="1">
        <v>612</v>
      </c>
      <c r="F614" s="1">
        <f t="shared" si="46"/>
        <v>0</v>
      </c>
      <c r="G614" s="1">
        <f t="shared" si="46"/>
        <v>2</v>
      </c>
      <c r="H614" s="1">
        <f t="shared" si="46"/>
        <v>0</v>
      </c>
      <c r="I614" s="110">
        <f t="shared" si="47"/>
        <v>2</v>
      </c>
      <c r="J614" s="1">
        <f t="shared" si="48"/>
        <v>0</v>
      </c>
      <c r="K614" s="1">
        <f t="shared" si="49"/>
        <v>0</v>
      </c>
      <c r="L614" s="1">
        <f t="shared" si="50"/>
        <v>0</v>
      </c>
    </row>
    <row r="615" spans="1:12">
      <c r="A615" s="1">
        <v>613</v>
      </c>
      <c r="B615" s="1" t="s">
        <v>202</v>
      </c>
      <c r="C615" s="1" t="s">
        <v>202</v>
      </c>
      <c r="E615" s="1">
        <v>613</v>
      </c>
      <c r="F615" s="1">
        <f t="shared" si="46"/>
        <v>0</v>
      </c>
      <c r="G615" s="1">
        <f t="shared" si="46"/>
        <v>0</v>
      </c>
      <c r="H615" s="1">
        <f t="shared" si="46"/>
        <v>2</v>
      </c>
      <c r="I615" s="110">
        <f t="shared" si="47"/>
        <v>2</v>
      </c>
      <c r="J615" s="1">
        <f t="shared" si="48"/>
        <v>0</v>
      </c>
      <c r="K615" s="1">
        <f t="shared" si="49"/>
        <v>0</v>
      </c>
      <c r="L615" s="1">
        <f t="shared" si="50"/>
        <v>0</v>
      </c>
    </row>
    <row r="616" spans="1:12">
      <c r="A616" s="1">
        <v>614</v>
      </c>
      <c r="B616" s="1" t="s">
        <v>202</v>
      </c>
      <c r="C616" s="1" t="s">
        <v>202</v>
      </c>
      <c r="E616" s="1">
        <v>614</v>
      </c>
      <c r="F616" s="1">
        <f t="shared" si="46"/>
        <v>0</v>
      </c>
      <c r="G616" s="1">
        <f t="shared" si="46"/>
        <v>0</v>
      </c>
      <c r="H616" s="1">
        <f t="shared" si="46"/>
        <v>2</v>
      </c>
      <c r="I616" s="110">
        <f t="shared" si="47"/>
        <v>2</v>
      </c>
      <c r="J616" s="1">
        <f t="shared" si="48"/>
        <v>0</v>
      </c>
      <c r="K616" s="1">
        <f t="shared" si="49"/>
        <v>0</v>
      </c>
      <c r="L616" s="1">
        <f t="shared" si="50"/>
        <v>0</v>
      </c>
    </row>
    <row r="617" spans="1:12">
      <c r="A617" s="1">
        <v>615</v>
      </c>
      <c r="B617" s="1" t="s">
        <v>34</v>
      </c>
      <c r="C617" s="1" t="s">
        <v>34</v>
      </c>
      <c r="E617" s="1">
        <v>615</v>
      </c>
      <c r="F617" s="1">
        <f t="shared" si="46"/>
        <v>0</v>
      </c>
      <c r="G617" s="1">
        <f t="shared" si="46"/>
        <v>2</v>
      </c>
      <c r="H617" s="1">
        <f t="shared" si="46"/>
        <v>0</v>
      </c>
      <c r="I617" s="110">
        <f t="shared" si="47"/>
        <v>2</v>
      </c>
      <c r="J617" s="1">
        <f t="shared" si="48"/>
        <v>0</v>
      </c>
      <c r="K617" s="1">
        <f t="shared" si="49"/>
        <v>0</v>
      </c>
      <c r="L617" s="1">
        <f t="shared" si="50"/>
        <v>0</v>
      </c>
    </row>
    <row r="618" spans="1:12">
      <c r="A618" s="1">
        <v>616</v>
      </c>
      <c r="B618" s="1" t="s">
        <v>40</v>
      </c>
      <c r="C618" s="1" t="s">
        <v>40</v>
      </c>
      <c r="E618" s="1">
        <v>616</v>
      </c>
      <c r="F618" s="1">
        <f t="shared" si="46"/>
        <v>2</v>
      </c>
      <c r="G618" s="1">
        <f t="shared" si="46"/>
        <v>0</v>
      </c>
      <c r="H618" s="1">
        <f t="shared" si="46"/>
        <v>0</v>
      </c>
      <c r="I618" s="110">
        <f t="shared" si="47"/>
        <v>2</v>
      </c>
      <c r="J618" s="1">
        <f t="shared" si="48"/>
        <v>0</v>
      </c>
      <c r="K618" s="1">
        <f t="shared" si="49"/>
        <v>0</v>
      </c>
      <c r="L618" s="1">
        <f t="shared" si="50"/>
        <v>0</v>
      </c>
    </row>
    <row r="619" spans="1:12">
      <c r="A619" s="1">
        <v>617</v>
      </c>
      <c r="B619" s="1" t="s">
        <v>202</v>
      </c>
      <c r="C619" s="1" t="s">
        <v>40</v>
      </c>
      <c r="E619" s="1">
        <v>617</v>
      </c>
      <c r="F619" s="1">
        <f t="shared" si="46"/>
        <v>1</v>
      </c>
      <c r="G619" s="1">
        <f t="shared" si="46"/>
        <v>0</v>
      </c>
      <c r="H619" s="1">
        <f t="shared" si="46"/>
        <v>1</v>
      </c>
      <c r="I619" s="110">
        <f t="shared" si="47"/>
        <v>2</v>
      </c>
      <c r="J619" s="1">
        <f t="shared" si="48"/>
        <v>0.5</v>
      </c>
      <c r="K619" s="1">
        <f t="shared" si="49"/>
        <v>0</v>
      </c>
      <c r="L619" s="1">
        <f t="shared" si="50"/>
        <v>0.5</v>
      </c>
    </row>
    <row r="620" spans="1:12">
      <c r="A620" s="1">
        <v>618</v>
      </c>
      <c r="B620" s="1" t="s">
        <v>202</v>
      </c>
      <c r="C620" s="1" t="s">
        <v>202</v>
      </c>
      <c r="E620" s="1">
        <v>618</v>
      </c>
      <c r="F620" s="1">
        <f t="shared" si="46"/>
        <v>0</v>
      </c>
      <c r="G620" s="1">
        <f t="shared" si="46"/>
        <v>0</v>
      </c>
      <c r="H620" s="1">
        <f t="shared" si="46"/>
        <v>2</v>
      </c>
      <c r="I620" s="110">
        <f t="shared" si="47"/>
        <v>2</v>
      </c>
      <c r="J620" s="1">
        <f t="shared" si="48"/>
        <v>0</v>
      </c>
      <c r="K620" s="1">
        <f t="shared" si="49"/>
        <v>0</v>
      </c>
      <c r="L620" s="1">
        <f t="shared" si="50"/>
        <v>0</v>
      </c>
    </row>
    <row r="621" spans="1:12">
      <c r="A621" s="1">
        <v>619</v>
      </c>
      <c r="B621" s="1" t="s">
        <v>40</v>
      </c>
      <c r="C621" s="1" t="s">
        <v>40</v>
      </c>
      <c r="E621" s="1">
        <v>619</v>
      </c>
      <c r="F621" s="1">
        <f t="shared" si="46"/>
        <v>2</v>
      </c>
      <c r="G621" s="1">
        <f t="shared" si="46"/>
        <v>0</v>
      </c>
      <c r="H621" s="1">
        <f t="shared" si="46"/>
        <v>0</v>
      </c>
      <c r="I621" s="110">
        <f t="shared" si="47"/>
        <v>2</v>
      </c>
      <c r="J621" s="1">
        <f t="shared" si="48"/>
        <v>0</v>
      </c>
      <c r="K621" s="1">
        <f t="shared" si="49"/>
        <v>0</v>
      </c>
      <c r="L621" s="1">
        <f t="shared" si="50"/>
        <v>0</v>
      </c>
    </row>
    <row r="622" spans="1:12">
      <c r="A622" s="1">
        <v>620</v>
      </c>
      <c r="B622" s="1" t="s">
        <v>202</v>
      </c>
      <c r="C622" s="1" t="s">
        <v>202</v>
      </c>
      <c r="E622" s="1">
        <v>620</v>
      </c>
      <c r="F622" s="1">
        <f t="shared" si="46"/>
        <v>0</v>
      </c>
      <c r="G622" s="1">
        <f t="shared" si="46"/>
        <v>0</v>
      </c>
      <c r="H622" s="1">
        <f t="shared" si="46"/>
        <v>2</v>
      </c>
      <c r="I622" s="110">
        <f t="shared" si="47"/>
        <v>2</v>
      </c>
      <c r="J622" s="1">
        <f t="shared" si="48"/>
        <v>0</v>
      </c>
      <c r="K622" s="1">
        <f t="shared" si="49"/>
        <v>0</v>
      </c>
      <c r="L622" s="1">
        <f t="shared" si="50"/>
        <v>0</v>
      </c>
    </row>
    <row r="623" spans="1:12">
      <c r="A623" s="1">
        <v>621</v>
      </c>
      <c r="B623" s="1" t="s">
        <v>34</v>
      </c>
      <c r="C623" s="1" t="s">
        <v>34</v>
      </c>
      <c r="E623" s="1">
        <v>621</v>
      </c>
      <c r="F623" s="1">
        <f t="shared" si="46"/>
        <v>0</v>
      </c>
      <c r="G623" s="1">
        <f t="shared" si="46"/>
        <v>2</v>
      </c>
      <c r="H623" s="1">
        <f t="shared" si="46"/>
        <v>0</v>
      </c>
      <c r="I623" s="110">
        <f t="shared" si="47"/>
        <v>2</v>
      </c>
      <c r="J623" s="1">
        <f t="shared" si="48"/>
        <v>0</v>
      </c>
      <c r="K623" s="1">
        <f t="shared" si="49"/>
        <v>0</v>
      </c>
      <c r="L623" s="1">
        <f t="shared" si="50"/>
        <v>0</v>
      </c>
    </row>
    <row r="624" spans="1:12">
      <c r="A624" s="1">
        <v>622</v>
      </c>
      <c r="B624" s="1" t="s">
        <v>202</v>
      </c>
      <c r="C624" s="1" t="s">
        <v>202</v>
      </c>
      <c r="E624" s="1">
        <v>622</v>
      </c>
      <c r="F624" s="1">
        <f t="shared" si="46"/>
        <v>0</v>
      </c>
      <c r="G624" s="1">
        <f t="shared" si="46"/>
        <v>0</v>
      </c>
      <c r="H624" s="1">
        <f t="shared" si="46"/>
        <v>2</v>
      </c>
      <c r="I624" s="110">
        <f t="shared" si="47"/>
        <v>2</v>
      </c>
      <c r="J624" s="1">
        <f t="shared" si="48"/>
        <v>0</v>
      </c>
      <c r="K624" s="1">
        <f t="shared" si="49"/>
        <v>0</v>
      </c>
      <c r="L624" s="1">
        <f t="shared" si="50"/>
        <v>0</v>
      </c>
    </row>
    <row r="625" spans="1:12">
      <c r="A625" s="1">
        <v>623</v>
      </c>
      <c r="B625" s="1" t="s">
        <v>202</v>
      </c>
      <c r="C625" s="1" t="s">
        <v>202</v>
      </c>
      <c r="E625" s="1">
        <v>623</v>
      </c>
      <c r="F625" s="1">
        <f t="shared" si="46"/>
        <v>0</v>
      </c>
      <c r="G625" s="1">
        <f t="shared" si="46"/>
        <v>0</v>
      </c>
      <c r="H625" s="1">
        <f t="shared" si="46"/>
        <v>2</v>
      </c>
      <c r="I625" s="110">
        <f t="shared" si="47"/>
        <v>2</v>
      </c>
      <c r="J625" s="1">
        <f t="shared" si="48"/>
        <v>0</v>
      </c>
      <c r="K625" s="1">
        <f t="shared" si="49"/>
        <v>0</v>
      </c>
      <c r="L625" s="1">
        <f t="shared" si="50"/>
        <v>0</v>
      </c>
    </row>
    <row r="626" spans="1:12">
      <c r="A626" s="1">
        <v>624</v>
      </c>
      <c r="B626" s="1" t="s">
        <v>40</v>
      </c>
      <c r="C626" s="1" t="s">
        <v>40</v>
      </c>
      <c r="E626" s="1">
        <v>624</v>
      </c>
      <c r="F626" s="1">
        <f t="shared" si="46"/>
        <v>2</v>
      </c>
      <c r="G626" s="1">
        <f t="shared" si="46"/>
        <v>0</v>
      </c>
      <c r="H626" s="1">
        <f t="shared" si="46"/>
        <v>0</v>
      </c>
      <c r="I626" s="110">
        <f t="shared" si="47"/>
        <v>2</v>
      </c>
      <c r="J626" s="1">
        <f t="shared" si="48"/>
        <v>0</v>
      </c>
      <c r="K626" s="1">
        <f t="shared" si="49"/>
        <v>0</v>
      </c>
      <c r="L626" s="1">
        <f t="shared" si="50"/>
        <v>0</v>
      </c>
    </row>
    <row r="627" spans="1:12">
      <c r="A627" s="1">
        <v>625</v>
      </c>
      <c r="B627" s="1" t="s">
        <v>202</v>
      </c>
      <c r="C627" s="1" t="s">
        <v>202</v>
      </c>
      <c r="E627" s="1">
        <v>625</v>
      </c>
      <c r="F627" s="1">
        <f t="shared" si="46"/>
        <v>0</v>
      </c>
      <c r="G627" s="1">
        <f t="shared" si="46"/>
        <v>0</v>
      </c>
      <c r="H627" s="1">
        <f t="shared" si="46"/>
        <v>2</v>
      </c>
      <c r="I627" s="110">
        <f t="shared" si="47"/>
        <v>2</v>
      </c>
      <c r="J627" s="1">
        <f t="shared" si="48"/>
        <v>0</v>
      </c>
      <c r="K627" s="1">
        <f t="shared" si="49"/>
        <v>0</v>
      </c>
      <c r="L627" s="1">
        <f t="shared" si="50"/>
        <v>0</v>
      </c>
    </row>
    <row r="628" spans="1:12">
      <c r="A628" s="1">
        <v>626</v>
      </c>
      <c r="B628" s="1" t="s">
        <v>34</v>
      </c>
      <c r="C628" s="1" t="s">
        <v>34</v>
      </c>
      <c r="E628" s="1">
        <v>626</v>
      </c>
      <c r="F628" s="1">
        <f t="shared" si="46"/>
        <v>0</v>
      </c>
      <c r="G628" s="1">
        <f t="shared" si="46"/>
        <v>2</v>
      </c>
      <c r="H628" s="1">
        <f t="shared" si="46"/>
        <v>0</v>
      </c>
      <c r="I628" s="110">
        <f t="shared" si="47"/>
        <v>2</v>
      </c>
      <c r="J628" s="1">
        <f t="shared" si="48"/>
        <v>0</v>
      </c>
      <c r="K628" s="1">
        <f t="shared" si="49"/>
        <v>0</v>
      </c>
      <c r="L628" s="1">
        <f t="shared" si="50"/>
        <v>0</v>
      </c>
    </row>
    <row r="629" spans="1:12">
      <c r="A629" s="1">
        <v>627</v>
      </c>
      <c r="B629" s="1" t="s">
        <v>34</v>
      </c>
      <c r="C629" s="1" t="s">
        <v>34</v>
      </c>
      <c r="E629" s="1">
        <v>627</v>
      </c>
      <c r="F629" s="1">
        <f t="shared" si="46"/>
        <v>0</v>
      </c>
      <c r="G629" s="1">
        <f t="shared" si="46"/>
        <v>2</v>
      </c>
      <c r="H629" s="1">
        <f t="shared" si="46"/>
        <v>0</v>
      </c>
      <c r="I629" s="110">
        <f t="shared" si="47"/>
        <v>2</v>
      </c>
      <c r="J629" s="1">
        <f t="shared" si="48"/>
        <v>0</v>
      </c>
      <c r="K629" s="1">
        <f t="shared" si="49"/>
        <v>0</v>
      </c>
      <c r="L629" s="1">
        <f t="shared" si="50"/>
        <v>0</v>
      </c>
    </row>
    <row r="630" spans="1:12">
      <c r="A630" s="1">
        <v>628</v>
      </c>
      <c r="B630" s="1" t="s">
        <v>202</v>
      </c>
      <c r="C630" s="1" t="s">
        <v>202</v>
      </c>
      <c r="E630" s="1">
        <v>628</v>
      </c>
      <c r="F630" s="1">
        <f t="shared" si="46"/>
        <v>0</v>
      </c>
      <c r="G630" s="1">
        <f t="shared" si="46"/>
        <v>0</v>
      </c>
      <c r="H630" s="1">
        <f t="shared" si="46"/>
        <v>2</v>
      </c>
      <c r="I630" s="110">
        <f t="shared" si="47"/>
        <v>2</v>
      </c>
      <c r="J630" s="1">
        <f t="shared" si="48"/>
        <v>0</v>
      </c>
      <c r="K630" s="1">
        <f t="shared" si="49"/>
        <v>0</v>
      </c>
      <c r="L630" s="1">
        <f t="shared" si="50"/>
        <v>0</v>
      </c>
    </row>
    <row r="631" spans="1:12">
      <c r="A631" s="1">
        <v>629</v>
      </c>
      <c r="B631" s="1" t="s">
        <v>34</v>
      </c>
      <c r="C631" s="1" t="s">
        <v>34</v>
      </c>
      <c r="E631" s="1">
        <v>629</v>
      </c>
      <c r="F631" s="1">
        <f t="shared" si="46"/>
        <v>0</v>
      </c>
      <c r="G631" s="1">
        <f t="shared" si="46"/>
        <v>2</v>
      </c>
      <c r="H631" s="1">
        <f t="shared" si="46"/>
        <v>0</v>
      </c>
      <c r="I631" s="110">
        <f t="shared" si="47"/>
        <v>2</v>
      </c>
      <c r="J631" s="1">
        <f t="shared" si="48"/>
        <v>0</v>
      </c>
      <c r="K631" s="1">
        <f t="shared" si="49"/>
        <v>0</v>
      </c>
      <c r="L631" s="1">
        <f t="shared" si="50"/>
        <v>0</v>
      </c>
    </row>
    <row r="632" spans="1:12">
      <c r="A632" s="1">
        <v>630</v>
      </c>
      <c r="B632" s="1" t="s">
        <v>34</v>
      </c>
      <c r="C632" s="1" t="s">
        <v>34</v>
      </c>
      <c r="E632" s="1">
        <v>630</v>
      </c>
      <c r="F632" s="1">
        <f t="shared" si="46"/>
        <v>0</v>
      </c>
      <c r="G632" s="1">
        <f t="shared" si="46"/>
        <v>2</v>
      </c>
      <c r="H632" s="1">
        <f t="shared" si="46"/>
        <v>0</v>
      </c>
      <c r="I632" s="110">
        <f t="shared" si="47"/>
        <v>2</v>
      </c>
      <c r="J632" s="1">
        <f t="shared" si="48"/>
        <v>0</v>
      </c>
      <c r="K632" s="1">
        <f t="shared" si="49"/>
        <v>0</v>
      </c>
      <c r="L632" s="1">
        <f t="shared" si="50"/>
        <v>0</v>
      </c>
    </row>
    <row r="633" spans="1:12">
      <c r="A633" s="1">
        <v>631</v>
      </c>
      <c r="B633" s="1" t="s">
        <v>202</v>
      </c>
      <c r="C633" s="1" t="s">
        <v>202</v>
      </c>
      <c r="E633" s="1">
        <v>631</v>
      </c>
      <c r="F633" s="1">
        <f t="shared" si="46"/>
        <v>0</v>
      </c>
      <c r="G633" s="1">
        <f t="shared" si="46"/>
        <v>0</v>
      </c>
      <c r="H633" s="1">
        <f t="shared" si="46"/>
        <v>2</v>
      </c>
      <c r="I633" s="110">
        <f t="shared" si="47"/>
        <v>2</v>
      </c>
      <c r="J633" s="1">
        <f t="shared" si="48"/>
        <v>0</v>
      </c>
      <c r="K633" s="1">
        <f t="shared" si="49"/>
        <v>0</v>
      </c>
      <c r="L633" s="1">
        <f t="shared" si="50"/>
        <v>0</v>
      </c>
    </row>
    <row r="634" spans="1:12">
      <c r="A634" s="1">
        <v>632</v>
      </c>
      <c r="B634" s="1" t="s">
        <v>40</v>
      </c>
      <c r="C634" s="1" t="s">
        <v>40</v>
      </c>
      <c r="E634" s="1">
        <v>632</v>
      </c>
      <c r="F634" s="1">
        <f t="shared" si="46"/>
        <v>2</v>
      </c>
      <c r="G634" s="1">
        <f t="shared" si="46"/>
        <v>0</v>
      </c>
      <c r="H634" s="1">
        <f t="shared" si="46"/>
        <v>0</v>
      </c>
      <c r="I634" s="110">
        <f t="shared" si="47"/>
        <v>2</v>
      </c>
      <c r="J634" s="1">
        <f t="shared" si="48"/>
        <v>0</v>
      </c>
      <c r="K634" s="1">
        <f t="shared" si="49"/>
        <v>0</v>
      </c>
      <c r="L634" s="1">
        <f t="shared" si="50"/>
        <v>0</v>
      </c>
    </row>
    <row r="635" spans="1:12">
      <c r="A635" s="1">
        <v>633</v>
      </c>
      <c r="B635" s="1" t="s">
        <v>202</v>
      </c>
      <c r="C635" s="1" t="s">
        <v>202</v>
      </c>
      <c r="E635" s="1">
        <v>633</v>
      </c>
      <c r="F635" s="1">
        <f t="shared" si="46"/>
        <v>0</v>
      </c>
      <c r="G635" s="1">
        <f t="shared" si="46"/>
        <v>0</v>
      </c>
      <c r="H635" s="1">
        <f t="shared" si="46"/>
        <v>2</v>
      </c>
      <c r="I635" s="110">
        <f t="shared" si="47"/>
        <v>2</v>
      </c>
      <c r="J635" s="1">
        <f t="shared" si="48"/>
        <v>0</v>
      </c>
      <c r="K635" s="1">
        <f t="shared" si="49"/>
        <v>0</v>
      </c>
      <c r="L635" s="1">
        <f t="shared" si="50"/>
        <v>0</v>
      </c>
    </row>
    <row r="636" spans="1:12">
      <c r="A636" s="1">
        <v>634</v>
      </c>
      <c r="B636" s="1" t="s">
        <v>202</v>
      </c>
      <c r="C636" s="1" t="s">
        <v>202</v>
      </c>
      <c r="E636" s="1">
        <v>634</v>
      </c>
      <c r="F636" s="1">
        <f t="shared" si="46"/>
        <v>0</v>
      </c>
      <c r="G636" s="1">
        <f t="shared" si="46"/>
        <v>0</v>
      </c>
      <c r="H636" s="1">
        <f t="shared" si="46"/>
        <v>2</v>
      </c>
      <c r="I636" s="110">
        <f t="shared" si="47"/>
        <v>2</v>
      </c>
      <c r="J636" s="1">
        <f t="shared" si="48"/>
        <v>0</v>
      </c>
      <c r="K636" s="1">
        <f t="shared" si="49"/>
        <v>0</v>
      </c>
      <c r="L636" s="1">
        <f t="shared" si="50"/>
        <v>0</v>
      </c>
    </row>
    <row r="637" spans="1:12">
      <c r="A637" s="1">
        <v>635</v>
      </c>
      <c r="B637" s="1" t="s">
        <v>40</v>
      </c>
      <c r="C637" s="1" t="s">
        <v>40</v>
      </c>
      <c r="E637" s="1">
        <v>635</v>
      </c>
      <c r="F637" s="1">
        <f t="shared" si="46"/>
        <v>2</v>
      </c>
      <c r="G637" s="1">
        <f t="shared" si="46"/>
        <v>0</v>
      </c>
      <c r="H637" s="1">
        <f t="shared" si="46"/>
        <v>0</v>
      </c>
      <c r="I637" s="110">
        <f t="shared" si="47"/>
        <v>2</v>
      </c>
      <c r="J637" s="1">
        <f t="shared" si="48"/>
        <v>0</v>
      </c>
      <c r="K637" s="1">
        <f t="shared" si="49"/>
        <v>0</v>
      </c>
      <c r="L637" s="1">
        <f t="shared" si="50"/>
        <v>0</v>
      </c>
    </row>
    <row r="638" spans="1:12">
      <c r="A638" s="1">
        <v>636</v>
      </c>
      <c r="B638" s="1" t="s">
        <v>202</v>
      </c>
      <c r="C638" s="1" t="s">
        <v>202</v>
      </c>
      <c r="E638" s="1">
        <v>636</v>
      </c>
      <c r="F638" s="1">
        <f t="shared" si="46"/>
        <v>0</v>
      </c>
      <c r="G638" s="1">
        <f t="shared" si="46"/>
        <v>0</v>
      </c>
      <c r="H638" s="1">
        <f t="shared" si="46"/>
        <v>2</v>
      </c>
      <c r="I638" s="110">
        <f t="shared" si="47"/>
        <v>2</v>
      </c>
      <c r="J638" s="1">
        <f t="shared" si="48"/>
        <v>0</v>
      </c>
      <c r="K638" s="1">
        <f t="shared" si="49"/>
        <v>0</v>
      </c>
      <c r="L638" s="1">
        <f t="shared" si="50"/>
        <v>0</v>
      </c>
    </row>
    <row r="639" spans="1:12">
      <c r="A639" s="1">
        <v>637</v>
      </c>
      <c r="B639" s="1" t="s">
        <v>34</v>
      </c>
      <c r="C639" s="1" t="s">
        <v>34</v>
      </c>
      <c r="E639" s="1">
        <v>637</v>
      </c>
      <c r="F639" s="1">
        <f t="shared" si="46"/>
        <v>0</v>
      </c>
      <c r="G639" s="1">
        <f t="shared" si="46"/>
        <v>2</v>
      </c>
      <c r="H639" s="1">
        <f t="shared" si="46"/>
        <v>0</v>
      </c>
      <c r="I639" s="110">
        <f t="shared" si="47"/>
        <v>2</v>
      </c>
      <c r="J639" s="1">
        <f t="shared" si="48"/>
        <v>0</v>
      </c>
      <c r="K639" s="1">
        <f t="shared" si="49"/>
        <v>0</v>
      </c>
      <c r="L639" s="1">
        <f t="shared" si="50"/>
        <v>0</v>
      </c>
    </row>
    <row r="640" spans="1:12">
      <c r="A640" s="1">
        <v>638</v>
      </c>
      <c r="B640" s="1" t="s">
        <v>202</v>
      </c>
      <c r="C640" s="1" t="s">
        <v>40</v>
      </c>
      <c r="E640" s="1">
        <v>638</v>
      </c>
      <c r="F640" s="1">
        <f t="shared" si="46"/>
        <v>1</v>
      </c>
      <c r="G640" s="1">
        <f t="shared" si="46"/>
        <v>0</v>
      </c>
      <c r="H640" s="1">
        <f t="shared" si="46"/>
        <v>1</v>
      </c>
      <c r="I640" s="110">
        <f t="shared" si="47"/>
        <v>2</v>
      </c>
      <c r="J640" s="1">
        <f t="shared" si="48"/>
        <v>0.5</v>
      </c>
      <c r="K640" s="1">
        <f t="shared" si="49"/>
        <v>0</v>
      </c>
      <c r="L640" s="1">
        <f t="shared" si="50"/>
        <v>0.5</v>
      </c>
    </row>
    <row r="641" spans="1:12">
      <c r="A641" s="1">
        <v>639</v>
      </c>
      <c r="B641" s="1" t="s">
        <v>202</v>
      </c>
      <c r="C641" s="1" t="s">
        <v>34</v>
      </c>
      <c r="E641" s="1">
        <v>639</v>
      </c>
      <c r="F641" s="1">
        <f t="shared" si="46"/>
        <v>0</v>
      </c>
      <c r="G641" s="1">
        <f t="shared" si="46"/>
        <v>1</v>
      </c>
      <c r="H641" s="1">
        <f t="shared" si="46"/>
        <v>1</v>
      </c>
      <c r="I641" s="110">
        <f t="shared" si="47"/>
        <v>2</v>
      </c>
      <c r="J641" s="1">
        <f t="shared" si="48"/>
        <v>0</v>
      </c>
      <c r="K641" s="1">
        <f t="shared" si="49"/>
        <v>0.5</v>
      </c>
      <c r="L641" s="1">
        <f t="shared" si="50"/>
        <v>0.5</v>
      </c>
    </row>
    <row r="642" spans="1:12">
      <c r="A642" s="1">
        <v>640</v>
      </c>
      <c r="B642" s="1" t="s">
        <v>202</v>
      </c>
      <c r="C642" s="1" t="s">
        <v>40</v>
      </c>
      <c r="E642" s="1">
        <v>640</v>
      </c>
      <c r="F642" s="1">
        <f t="shared" si="46"/>
        <v>1</v>
      </c>
      <c r="G642" s="1">
        <f t="shared" si="46"/>
        <v>0</v>
      </c>
      <c r="H642" s="1">
        <f t="shared" si="46"/>
        <v>1</v>
      </c>
      <c r="I642" s="110">
        <f t="shared" si="47"/>
        <v>2</v>
      </c>
      <c r="J642" s="1">
        <f t="shared" si="48"/>
        <v>0.5</v>
      </c>
      <c r="K642" s="1">
        <f t="shared" si="49"/>
        <v>0</v>
      </c>
      <c r="L642" s="1">
        <f t="shared" si="50"/>
        <v>0.5</v>
      </c>
    </row>
    <row r="643" spans="1:12">
      <c r="A643" s="1">
        <v>641</v>
      </c>
      <c r="B643" s="1" t="s">
        <v>40</v>
      </c>
      <c r="C643" s="1" t="s">
        <v>40</v>
      </c>
      <c r="E643" s="1">
        <v>641</v>
      </c>
      <c r="F643" s="1">
        <f t="shared" si="46"/>
        <v>2</v>
      </c>
      <c r="G643" s="1">
        <f t="shared" si="46"/>
        <v>0</v>
      </c>
      <c r="H643" s="1">
        <f t="shared" si="46"/>
        <v>0</v>
      </c>
      <c r="I643" s="110">
        <f t="shared" si="47"/>
        <v>2</v>
      </c>
      <c r="J643" s="1">
        <f t="shared" si="48"/>
        <v>0</v>
      </c>
      <c r="K643" s="1">
        <f t="shared" si="49"/>
        <v>0</v>
      </c>
      <c r="L643" s="1">
        <f t="shared" si="50"/>
        <v>0</v>
      </c>
    </row>
    <row r="644" spans="1:12">
      <c r="A644" s="1">
        <v>642</v>
      </c>
      <c r="B644" s="1" t="s">
        <v>202</v>
      </c>
      <c r="C644" s="1" t="s">
        <v>202</v>
      </c>
      <c r="E644" s="1">
        <v>642</v>
      </c>
      <c r="F644" s="1">
        <f t="shared" ref="F644:H707" si="51">COUNTIF($B644:$C644,F$2)</f>
        <v>0</v>
      </c>
      <c r="G644" s="1">
        <f t="shared" si="51"/>
        <v>0</v>
      </c>
      <c r="H644" s="1">
        <f t="shared" si="51"/>
        <v>2</v>
      </c>
      <c r="I644" s="110">
        <f t="shared" ref="I644:I707" si="52">SUM(F644:H644)</f>
        <v>2</v>
      </c>
      <c r="J644" s="1">
        <f t="shared" ref="J644:J707" si="53">F644*($I644-F644)/$I644</f>
        <v>0</v>
      </c>
      <c r="K644" s="1">
        <f t="shared" ref="K644:K707" si="54">G644*($I644-G644)/$I644</f>
        <v>0</v>
      </c>
      <c r="L644" s="1">
        <f t="shared" ref="L644:L707" si="55">H644*($I644-H644)/$I644</f>
        <v>0</v>
      </c>
    </row>
    <row r="645" spans="1:12">
      <c r="A645" s="1">
        <v>643</v>
      </c>
      <c r="B645" s="1" t="s">
        <v>34</v>
      </c>
      <c r="C645" s="1" t="s">
        <v>34</v>
      </c>
      <c r="E645" s="1">
        <v>643</v>
      </c>
      <c r="F645" s="1">
        <f t="shared" si="51"/>
        <v>0</v>
      </c>
      <c r="G645" s="1">
        <f t="shared" si="51"/>
        <v>2</v>
      </c>
      <c r="H645" s="1">
        <f t="shared" si="51"/>
        <v>0</v>
      </c>
      <c r="I645" s="110">
        <f t="shared" si="52"/>
        <v>2</v>
      </c>
      <c r="J645" s="1">
        <f t="shared" si="53"/>
        <v>0</v>
      </c>
      <c r="K645" s="1">
        <f t="shared" si="54"/>
        <v>0</v>
      </c>
      <c r="L645" s="1">
        <f t="shared" si="55"/>
        <v>0</v>
      </c>
    </row>
    <row r="646" spans="1:12">
      <c r="A646" s="1">
        <v>644</v>
      </c>
      <c r="B646" s="1" t="s">
        <v>34</v>
      </c>
      <c r="C646" s="1" t="s">
        <v>34</v>
      </c>
      <c r="E646" s="1">
        <v>644</v>
      </c>
      <c r="F646" s="1">
        <f t="shared" si="51"/>
        <v>0</v>
      </c>
      <c r="G646" s="1">
        <f t="shared" si="51"/>
        <v>2</v>
      </c>
      <c r="H646" s="1">
        <f t="shared" si="51"/>
        <v>0</v>
      </c>
      <c r="I646" s="110">
        <f t="shared" si="52"/>
        <v>2</v>
      </c>
      <c r="J646" s="1">
        <f t="shared" si="53"/>
        <v>0</v>
      </c>
      <c r="K646" s="1">
        <f t="shared" si="54"/>
        <v>0</v>
      </c>
      <c r="L646" s="1">
        <f t="shared" si="55"/>
        <v>0</v>
      </c>
    </row>
    <row r="647" spans="1:12">
      <c r="A647" s="1">
        <v>645</v>
      </c>
      <c r="B647" s="1" t="s">
        <v>202</v>
      </c>
      <c r="C647" s="1" t="s">
        <v>202</v>
      </c>
      <c r="E647" s="1">
        <v>645</v>
      </c>
      <c r="F647" s="1">
        <f t="shared" si="51"/>
        <v>0</v>
      </c>
      <c r="G647" s="1">
        <f t="shared" si="51"/>
        <v>0</v>
      </c>
      <c r="H647" s="1">
        <f t="shared" si="51"/>
        <v>2</v>
      </c>
      <c r="I647" s="110">
        <f t="shared" si="52"/>
        <v>2</v>
      </c>
      <c r="J647" s="1">
        <f t="shared" si="53"/>
        <v>0</v>
      </c>
      <c r="K647" s="1">
        <f t="shared" si="54"/>
        <v>0</v>
      </c>
      <c r="L647" s="1">
        <f t="shared" si="55"/>
        <v>0</v>
      </c>
    </row>
    <row r="648" spans="1:12">
      <c r="A648" s="1">
        <v>646</v>
      </c>
      <c r="B648" s="1" t="s">
        <v>202</v>
      </c>
      <c r="C648" s="1" t="s">
        <v>202</v>
      </c>
      <c r="E648" s="1">
        <v>646</v>
      </c>
      <c r="F648" s="1">
        <f t="shared" si="51"/>
        <v>0</v>
      </c>
      <c r="G648" s="1">
        <f t="shared" si="51"/>
        <v>0</v>
      </c>
      <c r="H648" s="1">
        <f t="shared" si="51"/>
        <v>2</v>
      </c>
      <c r="I648" s="110">
        <f t="shared" si="52"/>
        <v>2</v>
      </c>
      <c r="J648" s="1">
        <f t="shared" si="53"/>
        <v>0</v>
      </c>
      <c r="K648" s="1">
        <f t="shared" si="54"/>
        <v>0</v>
      </c>
      <c r="L648" s="1">
        <f t="shared" si="55"/>
        <v>0</v>
      </c>
    </row>
    <row r="649" spans="1:12">
      <c r="A649" s="1">
        <v>647</v>
      </c>
      <c r="B649" s="1" t="s">
        <v>40</v>
      </c>
      <c r="C649" s="1" t="s">
        <v>40</v>
      </c>
      <c r="E649" s="1">
        <v>647</v>
      </c>
      <c r="F649" s="1">
        <f t="shared" si="51"/>
        <v>2</v>
      </c>
      <c r="G649" s="1">
        <f t="shared" si="51"/>
        <v>0</v>
      </c>
      <c r="H649" s="1">
        <f t="shared" si="51"/>
        <v>0</v>
      </c>
      <c r="I649" s="110">
        <f t="shared" si="52"/>
        <v>2</v>
      </c>
      <c r="J649" s="1">
        <f t="shared" si="53"/>
        <v>0</v>
      </c>
      <c r="K649" s="1">
        <f t="shared" si="54"/>
        <v>0</v>
      </c>
      <c r="L649" s="1">
        <f t="shared" si="55"/>
        <v>0</v>
      </c>
    </row>
    <row r="650" spans="1:12">
      <c r="A650" s="1">
        <v>648</v>
      </c>
      <c r="B650" s="1" t="s">
        <v>202</v>
      </c>
      <c r="C650" s="1" t="s">
        <v>34</v>
      </c>
      <c r="E650" s="1">
        <v>648</v>
      </c>
      <c r="F650" s="1">
        <f t="shared" si="51"/>
        <v>0</v>
      </c>
      <c r="G650" s="1">
        <f t="shared" si="51"/>
        <v>1</v>
      </c>
      <c r="H650" s="1">
        <f t="shared" si="51"/>
        <v>1</v>
      </c>
      <c r="I650" s="110">
        <f t="shared" si="52"/>
        <v>2</v>
      </c>
      <c r="J650" s="1">
        <f t="shared" si="53"/>
        <v>0</v>
      </c>
      <c r="K650" s="1">
        <f t="shared" si="54"/>
        <v>0.5</v>
      </c>
      <c r="L650" s="1">
        <f t="shared" si="55"/>
        <v>0.5</v>
      </c>
    </row>
    <row r="651" spans="1:12">
      <c r="A651" s="1">
        <v>649</v>
      </c>
      <c r="B651" s="1" t="s">
        <v>202</v>
      </c>
      <c r="C651" s="1" t="s">
        <v>40</v>
      </c>
      <c r="E651" s="1">
        <v>649</v>
      </c>
      <c r="F651" s="1">
        <f t="shared" si="51"/>
        <v>1</v>
      </c>
      <c r="G651" s="1">
        <f t="shared" si="51"/>
        <v>0</v>
      </c>
      <c r="H651" s="1">
        <f t="shared" si="51"/>
        <v>1</v>
      </c>
      <c r="I651" s="110">
        <f t="shared" si="52"/>
        <v>2</v>
      </c>
      <c r="J651" s="1">
        <f t="shared" si="53"/>
        <v>0.5</v>
      </c>
      <c r="K651" s="1">
        <f t="shared" si="54"/>
        <v>0</v>
      </c>
      <c r="L651" s="1">
        <f t="shared" si="55"/>
        <v>0.5</v>
      </c>
    </row>
    <row r="652" spans="1:12">
      <c r="A652" s="1">
        <v>650</v>
      </c>
      <c r="B652" s="1" t="s">
        <v>40</v>
      </c>
      <c r="C652" s="1" t="s">
        <v>40</v>
      </c>
      <c r="E652" s="1">
        <v>650</v>
      </c>
      <c r="F652" s="1">
        <f t="shared" si="51"/>
        <v>2</v>
      </c>
      <c r="G652" s="1">
        <f t="shared" si="51"/>
        <v>0</v>
      </c>
      <c r="H652" s="1">
        <f t="shared" si="51"/>
        <v>0</v>
      </c>
      <c r="I652" s="110">
        <f t="shared" si="52"/>
        <v>2</v>
      </c>
      <c r="J652" s="1">
        <f t="shared" si="53"/>
        <v>0</v>
      </c>
      <c r="K652" s="1">
        <f t="shared" si="54"/>
        <v>0</v>
      </c>
      <c r="L652" s="1">
        <f t="shared" si="55"/>
        <v>0</v>
      </c>
    </row>
    <row r="653" spans="1:12">
      <c r="A653" s="1">
        <v>651</v>
      </c>
      <c r="B653" s="1" t="s">
        <v>40</v>
      </c>
      <c r="C653" s="1" t="s">
        <v>40</v>
      </c>
      <c r="E653" s="1">
        <v>651</v>
      </c>
      <c r="F653" s="1">
        <f t="shared" si="51"/>
        <v>2</v>
      </c>
      <c r="G653" s="1">
        <f t="shared" si="51"/>
        <v>0</v>
      </c>
      <c r="H653" s="1">
        <f t="shared" si="51"/>
        <v>0</v>
      </c>
      <c r="I653" s="110">
        <f t="shared" si="52"/>
        <v>2</v>
      </c>
      <c r="J653" s="1">
        <f t="shared" si="53"/>
        <v>0</v>
      </c>
      <c r="K653" s="1">
        <f t="shared" si="54"/>
        <v>0</v>
      </c>
      <c r="L653" s="1">
        <f t="shared" si="55"/>
        <v>0</v>
      </c>
    </row>
    <row r="654" spans="1:12">
      <c r="A654" s="1">
        <v>652</v>
      </c>
      <c r="B654" s="1" t="s">
        <v>202</v>
      </c>
      <c r="C654" s="1" t="s">
        <v>202</v>
      </c>
      <c r="E654" s="1">
        <v>652</v>
      </c>
      <c r="F654" s="1">
        <f t="shared" si="51"/>
        <v>0</v>
      </c>
      <c r="G654" s="1">
        <f t="shared" si="51"/>
        <v>0</v>
      </c>
      <c r="H654" s="1">
        <f t="shared" si="51"/>
        <v>2</v>
      </c>
      <c r="I654" s="110">
        <f t="shared" si="52"/>
        <v>2</v>
      </c>
      <c r="J654" s="1">
        <f t="shared" si="53"/>
        <v>0</v>
      </c>
      <c r="K654" s="1">
        <f t="shared" si="54"/>
        <v>0</v>
      </c>
      <c r="L654" s="1">
        <f t="shared" si="55"/>
        <v>0</v>
      </c>
    </row>
    <row r="655" spans="1:12">
      <c r="A655" s="1">
        <v>653</v>
      </c>
      <c r="B655" s="1" t="s">
        <v>40</v>
      </c>
      <c r="C655" s="1" t="s">
        <v>40</v>
      </c>
      <c r="E655" s="1">
        <v>653</v>
      </c>
      <c r="F655" s="1">
        <f t="shared" si="51"/>
        <v>2</v>
      </c>
      <c r="G655" s="1">
        <f t="shared" si="51"/>
        <v>0</v>
      </c>
      <c r="H655" s="1">
        <f t="shared" si="51"/>
        <v>0</v>
      </c>
      <c r="I655" s="110">
        <f t="shared" si="52"/>
        <v>2</v>
      </c>
      <c r="J655" s="1">
        <f t="shared" si="53"/>
        <v>0</v>
      </c>
      <c r="K655" s="1">
        <f t="shared" si="54"/>
        <v>0</v>
      </c>
      <c r="L655" s="1">
        <f t="shared" si="55"/>
        <v>0</v>
      </c>
    </row>
    <row r="656" spans="1:12">
      <c r="A656" s="1">
        <v>654</v>
      </c>
      <c r="B656" s="1" t="s">
        <v>202</v>
      </c>
      <c r="C656" s="1" t="s">
        <v>40</v>
      </c>
      <c r="E656" s="1">
        <v>654</v>
      </c>
      <c r="F656" s="1">
        <f t="shared" si="51"/>
        <v>1</v>
      </c>
      <c r="G656" s="1">
        <f t="shared" si="51"/>
        <v>0</v>
      </c>
      <c r="H656" s="1">
        <f t="shared" si="51"/>
        <v>1</v>
      </c>
      <c r="I656" s="110">
        <f t="shared" si="52"/>
        <v>2</v>
      </c>
      <c r="J656" s="1">
        <f t="shared" si="53"/>
        <v>0.5</v>
      </c>
      <c r="K656" s="1">
        <f t="shared" si="54"/>
        <v>0</v>
      </c>
      <c r="L656" s="1">
        <f t="shared" si="55"/>
        <v>0.5</v>
      </c>
    </row>
    <row r="657" spans="1:12">
      <c r="A657" s="1">
        <v>655</v>
      </c>
      <c r="B657" s="1" t="s">
        <v>34</v>
      </c>
      <c r="C657" s="1" t="s">
        <v>34</v>
      </c>
      <c r="E657" s="1">
        <v>655</v>
      </c>
      <c r="F657" s="1">
        <f t="shared" si="51"/>
        <v>0</v>
      </c>
      <c r="G657" s="1">
        <f t="shared" si="51"/>
        <v>2</v>
      </c>
      <c r="H657" s="1">
        <f t="shared" si="51"/>
        <v>0</v>
      </c>
      <c r="I657" s="110">
        <f t="shared" si="52"/>
        <v>2</v>
      </c>
      <c r="J657" s="1">
        <f t="shared" si="53"/>
        <v>0</v>
      </c>
      <c r="K657" s="1">
        <f t="shared" si="54"/>
        <v>0</v>
      </c>
      <c r="L657" s="1">
        <f t="shared" si="55"/>
        <v>0</v>
      </c>
    </row>
    <row r="658" spans="1:12">
      <c r="A658" s="1">
        <v>656</v>
      </c>
      <c r="B658" s="1" t="s">
        <v>40</v>
      </c>
      <c r="C658" s="1" t="s">
        <v>40</v>
      </c>
      <c r="E658" s="1">
        <v>656</v>
      </c>
      <c r="F658" s="1">
        <f t="shared" si="51"/>
        <v>2</v>
      </c>
      <c r="G658" s="1">
        <f t="shared" si="51"/>
        <v>0</v>
      </c>
      <c r="H658" s="1">
        <f t="shared" si="51"/>
        <v>0</v>
      </c>
      <c r="I658" s="110">
        <f t="shared" si="52"/>
        <v>2</v>
      </c>
      <c r="J658" s="1">
        <f t="shared" si="53"/>
        <v>0</v>
      </c>
      <c r="K658" s="1">
        <f t="shared" si="54"/>
        <v>0</v>
      </c>
      <c r="L658" s="1">
        <f t="shared" si="55"/>
        <v>0</v>
      </c>
    </row>
    <row r="659" spans="1:12">
      <c r="A659" s="1">
        <v>657</v>
      </c>
      <c r="B659" s="1" t="s">
        <v>40</v>
      </c>
      <c r="C659" s="1" t="s">
        <v>40</v>
      </c>
      <c r="E659" s="1">
        <v>657</v>
      </c>
      <c r="F659" s="1">
        <f t="shared" si="51"/>
        <v>2</v>
      </c>
      <c r="G659" s="1">
        <f t="shared" si="51"/>
        <v>0</v>
      </c>
      <c r="H659" s="1">
        <f t="shared" si="51"/>
        <v>0</v>
      </c>
      <c r="I659" s="110">
        <f t="shared" si="52"/>
        <v>2</v>
      </c>
      <c r="J659" s="1">
        <f t="shared" si="53"/>
        <v>0</v>
      </c>
      <c r="K659" s="1">
        <f t="shared" si="54"/>
        <v>0</v>
      </c>
      <c r="L659" s="1">
        <f t="shared" si="55"/>
        <v>0</v>
      </c>
    </row>
    <row r="660" spans="1:12">
      <c r="A660" s="1">
        <v>658</v>
      </c>
      <c r="B660" s="1" t="s">
        <v>202</v>
      </c>
      <c r="C660" s="1" t="s">
        <v>202</v>
      </c>
      <c r="E660" s="1">
        <v>658</v>
      </c>
      <c r="F660" s="1">
        <f t="shared" si="51"/>
        <v>0</v>
      </c>
      <c r="G660" s="1">
        <f t="shared" si="51"/>
        <v>0</v>
      </c>
      <c r="H660" s="1">
        <f t="shared" si="51"/>
        <v>2</v>
      </c>
      <c r="I660" s="110">
        <f t="shared" si="52"/>
        <v>2</v>
      </c>
      <c r="J660" s="1">
        <f t="shared" si="53"/>
        <v>0</v>
      </c>
      <c r="K660" s="1">
        <f t="shared" si="54"/>
        <v>0</v>
      </c>
      <c r="L660" s="1">
        <f t="shared" si="55"/>
        <v>0</v>
      </c>
    </row>
    <row r="661" spans="1:12">
      <c r="A661" s="1">
        <v>659</v>
      </c>
      <c r="B661" s="1" t="s">
        <v>40</v>
      </c>
      <c r="C661" s="1" t="s">
        <v>40</v>
      </c>
      <c r="E661" s="1">
        <v>659</v>
      </c>
      <c r="F661" s="1">
        <f t="shared" si="51"/>
        <v>2</v>
      </c>
      <c r="G661" s="1">
        <f t="shared" si="51"/>
        <v>0</v>
      </c>
      <c r="H661" s="1">
        <f t="shared" si="51"/>
        <v>0</v>
      </c>
      <c r="I661" s="110">
        <f t="shared" si="52"/>
        <v>2</v>
      </c>
      <c r="J661" s="1">
        <f t="shared" si="53"/>
        <v>0</v>
      </c>
      <c r="K661" s="1">
        <f t="shared" si="54"/>
        <v>0</v>
      </c>
      <c r="L661" s="1">
        <f t="shared" si="55"/>
        <v>0</v>
      </c>
    </row>
    <row r="662" spans="1:12">
      <c r="A662" s="1">
        <v>660</v>
      </c>
      <c r="B662" s="1" t="s">
        <v>202</v>
      </c>
      <c r="C662" s="1" t="s">
        <v>202</v>
      </c>
      <c r="E662" s="1">
        <v>660</v>
      </c>
      <c r="F662" s="1">
        <f t="shared" si="51"/>
        <v>0</v>
      </c>
      <c r="G662" s="1">
        <f t="shared" si="51"/>
        <v>0</v>
      </c>
      <c r="H662" s="1">
        <f t="shared" si="51"/>
        <v>2</v>
      </c>
      <c r="I662" s="110">
        <f t="shared" si="52"/>
        <v>2</v>
      </c>
      <c r="J662" s="1">
        <f t="shared" si="53"/>
        <v>0</v>
      </c>
      <c r="K662" s="1">
        <f t="shared" si="54"/>
        <v>0</v>
      </c>
      <c r="L662" s="1">
        <f t="shared" si="55"/>
        <v>0</v>
      </c>
    </row>
    <row r="663" spans="1:12">
      <c r="A663" s="1">
        <v>661</v>
      </c>
      <c r="B663" s="1" t="s">
        <v>34</v>
      </c>
      <c r="C663" s="1" t="s">
        <v>34</v>
      </c>
      <c r="E663" s="1">
        <v>661</v>
      </c>
      <c r="F663" s="1">
        <f t="shared" si="51"/>
        <v>0</v>
      </c>
      <c r="G663" s="1">
        <f t="shared" si="51"/>
        <v>2</v>
      </c>
      <c r="H663" s="1">
        <f t="shared" si="51"/>
        <v>0</v>
      </c>
      <c r="I663" s="110">
        <f t="shared" si="52"/>
        <v>2</v>
      </c>
      <c r="J663" s="1">
        <f t="shared" si="53"/>
        <v>0</v>
      </c>
      <c r="K663" s="1">
        <f t="shared" si="54"/>
        <v>0</v>
      </c>
      <c r="L663" s="1">
        <f t="shared" si="55"/>
        <v>0</v>
      </c>
    </row>
    <row r="664" spans="1:12">
      <c r="A664" s="1">
        <v>662</v>
      </c>
      <c r="B664" s="1" t="s">
        <v>202</v>
      </c>
      <c r="C664" s="1" t="s">
        <v>40</v>
      </c>
      <c r="E664" s="1">
        <v>662</v>
      </c>
      <c r="F664" s="1">
        <f t="shared" si="51"/>
        <v>1</v>
      </c>
      <c r="G664" s="1">
        <f t="shared" si="51"/>
        <v>0</v>
      </c>
      <c r="H664" s="1">
        <f t="shared" si="51"/>
        <v>1</v>
      </c>
      <c r="I664" s="110">
        <f t="shared" si="52"/>
        <v>2</v>
      </c>
      <c r="J664" s="1">
        <f t="shared" si="53"/>
        <v>0.5</v>
      </c>
      <c r="K664" s="1">
        <f t="shared" si="54"/>
        <v>0</v>
      </c>
      <c r="L664" s="1">
        <f t="shared" si="55"/>
        <v>0.5</v>
      </c>
    </row>
    <row r="665" spans="1:12">
      <c r="A665" s="1">
        <v>663</v>
      </c>
      <c r="B665" s="1" t="s">
        <v>34</v>
      </c>
      <c r="C665" s="1" t="s">
        <v>34</v>
      </c>
      <c r="E665" s="1">
        <v>663</v>
      </c>
      <c r="F665" s="1">
        <f t="shared" si="51"/>
        <v>0</v>
      </c>
      <c r="G665" s="1">
        <f t="shared" si="51"/>
        <v>2</v>
      </c>
      <c r="H665" s="1">
        <f t="shared" si="51"/>
        <v>0</v>
      </c>
      <c r="I665" s="110">
        <f t="shared" si="52"/>
        <v>2</v>
      </c>
      <c r="J665" s="1">
        <f t="shared" si="53"/>
        <v>0</v>
      </c>
      <c r="K665" s="1">
        <f t="shared" si="54"/>
        <v>0</v>
      </c>
      <c r="L665" s="1">
        <f t="shared" si="55"/>
        <v>0</v>
      </c>
    </row>
    <row r="666" spans="1:12">
      <c r="A666" s="1">
        <v>664</v>
      </c>
      <c r="B666" s="1" t="s">
        <v>202</v>
      </c>
      <c r="C666" s="1" t="s">
        <v>202</v>
      </c>
      <c r="E666" s="1">
        <v>664</v>
      </c>
      <c r="F666" s="1">
        <f t="shared" si="51"/>
        <v>0</v>
      </c>
      <c r="G666" s="1">
        <f t="shared" si="51"/>
        <v>0</v>
      </c>
      <c r="H666" s="1">
        <f t="shared" si="51"/>
        <v>2</v>
      </c>
      <c r="I666" s="110">
        <f t="shared" si="52"/>
        <v>2</v>
      </c>
      <c r="J666" s="1">
        <f t="shared" si="53"/>
        <v>0</v>
      </c>
      <c r="K666" s="1">
        <f t="shared" si="54"/>
        <v>0</v>
      </c>
      <c r="L666" s="1">
        <f t="shared" si="55"/>
        <v>0</v>
      </c>
    </row>
    <row r="667" spans="1:12">
      <c r="A667" s="1">
        <v>665</v>
      </c>
      <c r="B667" s="1" t="s">
        <v>34</v>
      </c>
      <c r="C667" s="1" t="s">
        <v>34</v>
      </c>
      <c r="E667" s="1">
        <v>665</v>
      </c>
      <c r="F667" s="1">
        <f t="shared" si="51"/>
        <v>0</v>
      </c>
      <c r="G667" s="1">
        <f t="shared" si="51"/>
        <v>2</v>
      </c>
      <c r="H667" s="1">
        <f t="shared" si="51"/>
        <v>0</v>
      </c>
      <c r="I667" s="110">
        <f t="shared" si="52"/>
        <v>2</v>
      </c>
      <c r="J667" s="1">
        <f t="shared" si="53"/>
        <v>0</v>
      </c>
      <c r="K667" s="1">
        <f t="shared" si="54"/>
        <v>0</v>
      </c>
      <c r="L667" s="1">
        <f t="shared" si="55"/>
        <v>0</v>
      </c>
    </row>
    <row r="668" spans="1:12">
      <c r="A668" s="1">
        <v>666</v>
      </c>
      <c r="B668" s="1" t="s">
        <v>202</v>
      </c>
      <c r="C668" s="1" t="s">
        <v>202</v>
      </c>
      <c r="E668" s="1">
        <v>666</v>
      </c>
      <c r="F668" s="1">
        <f t="shared" si="51"/>
        <v>0</v>
      </c>
      <c r="G668" s="1">
        <f t="shared" si="51"/>
        <v>0</v>
      </c>
      <c r="H668" s="1">
        <f t="shared" si="51"/>
        <v>2</v>
      </c>
      <c r="I668" s="110">
        <f t="shared" si="52"/>
        <v>2</v>
      </c>
      <c r="J668" s="1">
        <f t="shared" si="53"/>
        <v>0</v>
      </c>
      <c r="K668" s="1">
        <f t="shared" si="54"/>
        <v>0</v>
      </c>
      <c r="L668" s="1">
        <f t="shared" si="55"/>
        <v>0</v>
      </c>
    </row>
    <row r="669" spans="1:12">
      <c r="A669" s="1">
        <v>667</v>
      </c>
      <c r="B669" s="1" t="s">
        <v>202</v>
      </c>
      <c r="C669" s="1" t="s">
        <v>40</v>
      </c>
      <c r="E669" s="1">
        <v>667</v>
      </c>
      <c r="F669" s="1">
        <f t="shared" si="51"/>
        <v>1</v>
      </c>
      <c r="G669" s="1">
        <f t="shared" si="51"/>
        <v>0</v>
      </c>
      <c r="H669" s="1">
        <f t="shared" si="51"/>
        <v>1</v>
      </c>
      <c r="I669" s="110">
        <f t="shared" si="52"/>
        <v>2</v>
      </c>
      <c r="J669" s="1">
        <f t="shared" si="53"/>
        <v>0.5</v>
      </c>
      <c r="K669" s="1">
        <f t="shared" si="54"/>
        <v>0</v>
      </c>
      <c r="L669" s="1">
        <f t="shared" si="55"/>
        <v>0.5</v>
      </c>
    </row>
    <row r="670" spans="1:12">
      <c r="A670" s="1">
        <v>668</v>
      </c>
      <c r="B670" s="1" t="s">
        <v>202</v>
      </c>
      <c r="C670" s="1" t="s">
        <v>40</v>
      </c>
      <c r="E670" s="1">
        <v>668</v>
      </c>
      <c r="F670" s="1">
        <f t="shared" si="51"/>
        <v>1</v>
      </c>
      <c r="G670" s="1">
        <f t="shared" si="51"/>
        <v>0</v>
      </c>
      <c r="H670" s="1">
        <f t="shared" si="51"/>
        <v>1</v>
      </c>
      <c r="I670" s="110">
        <f t="shared" si="52"/>
        <v>2</v>
      </c>
      <c r="J670" s="1">
        <f t="shared" si="53"/>
        <v>0.5</v>
      </c>
      <c r="K670" s="1">
        <f t="shared" si="54"/>
        <v>0</v>
      </c>
      <c r="L670" s="1">
        <f t="shared" si="55"/>
        <v>0.5</v>
      </c>
    </row>
    <row r="671" spans="1:12">
      <c r="A671" s="1">
        <v>669</v>
      </c>
      <c r="B671" s="1" t="s">
        <v>40</v>
      </c>
      <c r="C671" s="1" t="s">
        <v>40</v>
      </c>
      <c r="E671" s="1">
        <v>669</v>
      </c>
      <c r="F671" s="1">
        <f t="shared" si="51"/>
        <v>2</v>
      </c>
      <c r="G671" s="1">
        <f t="shared" si="51"/>
        <v>0</v>
      </c>
      <c r="H671" s="1">
        <f t="shared" si="51"/>
        <v>0</v>
      </c>
      <c r="I671" s="110">
        <f t="shared" si="52"/>
        <v>2</v>
      </c>
      <c r="J671" s="1">
        <f t="shared" si="53"/>
        <v>0</v>
      </c>
      <c r="K671" s="1">
        <f t="shared" si="54"/>
        <v>0</v>
      </c>
      <c r="L671" s="1">
        <f t="shared" si="55"/>
        <v>0</v>
      </c>
    </row>
    <row r="672" spans="1:12">
      <c r="A672" s="1">
        <v>670</v>
      </c>
      <c r="B672" s="1" t="s">
        <v>34</v>
      </c>
      <c r="C672" s="1" t="s">
        <v>34</v>
      </c>
      <c r="E672" s="1">
        <v>670</v>
      </c>
      <c r="F672" s="1">
        <f t="shared" si="51"/>
        <v>0</v>
      </c>
      <c r="G672" s="1">
        <f t="shared" si="51"/>
        <v>2</v>
      </c>
      <c r="H672" s="1">
        <f t="shared" si="51"/>
        <v>0</v>
      </c>
      <c r="I672" s="110">
        <f t="shared" si="52"/>
        <v>2</v>
      </c>
      <c r="J672" s="1">
        <f t="shared" si="53"/>
        <v>0</v>
      </c>
      <c r="K672" s="1">
        <f t="shared" si="54"/>
        <v>0</v>
      </c>
      <c r="L672" s="1">
        <f t="shared" si="55"/>
        <v>0</v>
      </c>
    </row>
    <row r="673" spans="1:12">
      <c r="A673" s="1">
        <v>671</v>
      </c>
      <c r="B673" s="1" t="s">
        <v>34</v>
      </c>
      <c r="C673" s="1" t="s">
        <v>34</v>
      </c>
      <c r="E673" s="1">
        <v>671</v>
      </c>
      <c r="F673" s="1">
        <f t="shared" si="51"/>
        <v>0</v>
      </c>
      <c r="G673" s="1">
        <f t="shared" si="51"/>
        <v>2</v>
      </c>
      <c r="H673" s="1">
        <f t="shared" si="51"/>
        <v>0</v>
      </c>
      <c r="I673" s="110">
        <f t="shared" si="52"/>
        <v>2</v>
      </c>
      <c r="J673" s="1">
        <f t="shared" si="53"/>
        <v>0</v>
      </c>
      <c r="K673" s="1">
        <f t="shared" si="54"/>
        <v>0</v>
      </c>
      <c r="L673" s="1">
        <f t="shared" si="55"/>
        <v>0</v>
      </c>
    </row>
    <row r="674" spans="1:12">
      <c r="A674" s="1">
        <v>672</v>
      </c>
      <c r="B674" s="1" t="s">
        <v>34</v>
      </c>
      <c r="C674" s="1" t="s">
        <v>34</v>
      </c>
      <c r="E674" s="1">
        <v>672</v>
      </c>
      <c r="F674" s="1">
        <f t="shared" si="51"/>
        <v>0</v>
      </c>
      <c r="G674" s="1">
        <f t="shared" si="51"/>
        <v>2</v>
      </c>
      <c r="H674" s="1">
        <f t="shared" si="51"/>
        <v>0</v>
      </c>
      <c r="I674" s="110">
        <f t="shared" si="52"/>
        <v>2</v>
      </c>
      <c r="J674" s="1">
        <f t="shared" si="53"/>
        <v>0</v>
      </c>
      <c r="K674" s="1">
        <f t="shared" si="54"/>
        <v>0</v>
      </c>
      <c r="L674" s="1">
        <f t="shared" si="55"/>
        <v>0</v>
      </c>
    </row>
    <row r="675" spans="1:12">
      <c r="A675" s="1">
        <v>673</v>
      </c>
      <c r="B675" s="1" t="s">
        <v>202</v>
      </c>
      <c r="C675" s="1" t="s">
        <v>40</v>
      </c>
      <c r="E675" s="1">
        <v>673</v>
      </c>
      <c r="F675" s="1">
        <f t="shared" si="51"/>
        <v>1</v>
      </c>
      <c r="G675" s="1">
        <f t="shared" si="51"/>
        <v>0</v>
      </c>
      <c r="H675" s="1">
        <f t="shared" si="51"/>
        <v>1</v>
      </c>
      <c r="I675" s="110">
        <f t="shared" si="52"/>
        <v>2</v>
      </c>
      <c r="J675" s="1">
        <f t="shared" si="53"/>
        <v>0.5</v>
      </c>
      <c r="K675" s="1">
        <f t="shared" si="54"/>
        <v>0</v>
      </c>
      <c r="L675" s="1">
        <f t="shared" si="55"/>
        <v>0.5</v>
      </c>
    </row>
    <row r="676" spans="1:12">
      <c r="A676" s="1">
        <v>674</v>
      </c>
      <c r="B676" s="1" t="s">
        <v>34</v>
      </c>
      <c r="C676" s="1" t="s">
        <v>34</v>
      </c>
      <c r="E676" s="1">
        <v>674</v>
      </c>
      <c r="F676" s="1">
        <f t="shared" si="51"/>
        <v>0</v>
      </c>
      <c r="G676" s="1">
        <f t="shared" si="51"/>
        <v>2</v>
      </c>
      <c r="H676" s="1">
        <f t="shared" si="51"/>
        <v>0</v>
      </c>
      <c r="I676" s="110">
        <f t="shared" si="52"/>
        <v>2</v>
      </c>
      <c r="J676" s="1">
        <f t="shared" si="53"/>
        <v>0</v>
      </c>
      <c r="K676" s="1">
        <f t="shared" si="54"/>
        <v>0</v>
      </c>
      <c r="L676" s="1">
        <f t="shared" si="55"/>
        <v>0</v>
      </c>
    </row>
    <row r="677" spans="1:12">
      <c r="A677" s="1">
        <v>675</v>
      </c>
      <c r="B677" s="1" t="s">
        <v>34</v>
      </c>
      <c r="C677" s="1" t="s">
        <v>34</v>
      </c>
      <c r="E677" s="1">
        <v>675</v>
      </c>
      <c r="F677" s="1">
        <f t="shared" si="51"/>
        <v>0</v>
      </c>
      <c r="G677" s="1">
        <f t="shared" si="51"/>
        <v>2</v>
      </c>
      <c r="H677" s="1">
        <f t="shared" si="51"/>
        <v>0</v>
      </c>
      <c r="I677" s="110">
        <f t="shared" si="52"/>
        <v>2</v>
      </c>
      <c r="J677" s="1">
        <f t="shared" si="53"/>
        <v>0</v>
      </c>
      <c r="K677" s="1">
        <f t="shared" si="54"/>
        <v>0</v>
      </c>
      <c r="L677" s="1">
        <f t="shared" si="55"/>
        <v>0</v>
      </c>
    </row>
    <row r="678" spans="1:12">
      <c r="A678" s="1">
        <v>676</v>
      </c>
      <c r="B678" s="1" t="s">
        <v>34</v>
      </c>
      <c r="C678" s="1" t="s">
        <v>34</v>
      </c>
      <c r="E678" s="1">
        <v>676</v>
      </c>
      <c r="F678" s="1">
        <f t="shared" si="51"/>
        <v>0</v>
      </c>
      <c r="G678" s="1">
        <f t="shared" si="51"/>
        <v>2</v>
      </c>
      <c r="H678" s="1">
        <f t="shared" si="51"/>
        <v>0</v>
      </c>
      <c r="I678" s="110">
        <f t="shared" si="52"/>
        <v>2</v>
      </c>
      <c r="J678" s="1">
        <f t="shared" si="53"/>
        <v>0</v>
      </c>
      <c r="K678" s="1">
        <f t="shared" si="54"/>
        <v>0</v>
      </c>
      <c r="L678" s="1">
        <f t="shared" si="55"/>
        <v>0</v>
      </c>
    </row>
    <row r="679" spans="1:12">
      <c r="A679" s="1">
        <v>677</v>
      </c>
      <c r="B679" s="1" t="s">
        <v>34</v>
      </c>
      <c r="C679" s="1" t="s">
        <v>34</v>
      </c>
      <c r="E679" s="1">
        <v>677</v>
      </c>
      <c r="F679" s="1">
        <f t="shared" si="51"/>
        <v>0</v>
      </c>
      <c r="G679" s="1">
        <f t="shared" si="51"/>
        <v>2</v>
      </c>
      <c r="H679" s="1">
        <f t="shared" si="51"/>
        <v>0</v>
      </c>
      <c r="I679" s="110">
        <f t="shared" si="52"/>
        <v>2</v>
      </c>
      <c r="J679" s="1">
        <f t="shared" si="53"/>
        <v>0</v>
      </c>
      <c r="K679" s="1">
        <f t="shared" si="54"/>
        <v>0</v>
      </c>
      <c r="L679" s="1">
        <f t="shared" si="55"/>
        <v>0</v>
      </c>
    </row>
    <row r="680" spans="1:12">
      <c r="A680" s="1">
        <v>678</v>
      </c>
      <c r="B680" s="1" t="s">
        <v>202</v>
      </c>
      <c r="C680" s="1" t="s">
        <v>40</v>
      </c>
      <c r="E680" s="1">
        <v>678</v>
      </c>
      <c r="F680" s="1">
        <f t="shared" si="51"/>
        <v>1</v>
      </c>
      <c r="G680" s="1">
        <f t="shared" si="51"/>
        <v>0</v>
      </c>
      <c r="H680" s="1">
        <f t="shared" si="51"/>
        <v>1</v>
      </c>
      <c r="I680" s="110">
        <f t="shared" si="52"/>
        <v>2</v>
      </c>
      <c r="J680" s="1">
        <f t="shared" si="53"/>
        <v>0.5</v>
      </c>
      <c r="K680" s="1">
        <f t="shared" si="54"/>
        <v>0</v>
      </c>
      <c r="L680" s="1">
        <f t="shared" si="55"/>
        <v>0.5</v>
      </c>
    </row>
    <row r="681" spans="1:12">
      <c r="A681" s="1">
        <v>679</v>
      </c>
      <c r="B681" s="1" t="s">
        <v>202</v>
      </c>
      <c r="C681" s="1" t="s">
        <v>202</v>
      </c>
      <c r="E681" s="1">
        <v>679</v>
      </c>
      <c r="F681" s="1">
        <f t="shared" si="51"/>
        <v>0</v>
      </c>
      <c r="G681" s="1">
        <f t="shared" si="51"/>
        <v>0</v>
      </c>
      <c r="H681" s="1">
        <f t="shared" si="51"/>
        <v>2</v>
      </c>
      <c r="I681" s="110">
        <f t="shared" si="52"/>
        <v>2</v>
      </c>
      <c r="J681" s="1">
        <f t="shared" si="53"/>
        <v>0</v>
      </c>
      <c r="K681" s="1">
        <f t="shared" si="54"/>
        <v>0</v>
      </c>
      <c r="L681" s="1">
        <f t="shared" si="55"/>
        <v>0</v>
      </c>
    </row>
    <row r="682" spans="1:12">
      <c r="A682" s="1">
        <v>680</v>
      </c>
      <c r="B682" s="1" t="s">
        <v>202</v>
      </c>
      <c r="C682" s="1" t="s">
        <v>34</v>
      </c>
      <c r="E682" s="1">
        <v>680</v>
      </c>
      <c r="F682" s="1">
        <f t="shared" si="51"/>
        <v>0</v>
      </c>
      <c r="G682" s="1">
        <f t="shared" si="51"/>
        <v>1</v>
      </c>
      <c r="H682" s="1">
        <f t="shared" si="51"/>
        <v>1</v>
      </c>
      <c r="I682" s="110">
        <f t="shared" si="52"/>
        <v>2</v>
      </c>
      <c r="J682" s="1">
        <f t="shared" si="53"/>
        <v>0</v>
      </c>
      <c r="K682" s="1">
        <f t="shared" si="54"/>
        <v>0.5</v>
      </c>
      <c r="L682" s="1">
        <f t="shared" si="55"/>
        <v>0.5</v>
      </c>
    </row>
    <row r="683" spans="1:12">
      <c r="A683" s="1">
        <v>681</v>
      </c>
      <c r="B683" s="1" t="s">
        <v>202</v>
      </c>
      <c r="C683" s="1" t="s">
        <v>202</v>
      </c>
      <c r="E683" s="1">
        <v>681</v>
      </c>
      <c r="F683" s="1">
        <f t="shared" si="51"/>
        <v>0</v>
      </c>
      <c r="G683" s="1">
        <f t="shared" si="51"/>
        <v>0</v>
      </c>
      <c r="H683" s="1">
        <f t="shared" si="51"/>
        <v>2</v>
      </c>
      <c r="I683" s="110">
        <f t="shared" si="52"/>
        <v>2</v>
      </c>
      <c r="J683" s="1">
        <f t="shared" si="53"/>
        <v>0</v>
      </c>
      <c r="K683" s="1">
        <f t="shared" si="54"/>
        <v>0</v>
      </c>
      <c r="L683" s="1">
        <f t="shared" si="55"/>
        <v>0</v>
      </c>
    </row>
    <row r="684" spans="1:12">
      <c r="A684" s="1">
        <v>682</v>
      </c>
      <c r="B684" s="1" t="s">
        <v>34</v>
      </c>
      <c r="C684" s="1" t="s">
        <v>34</v>
      </c>
      <c r="E684" s="1">
        <v>682</v>
      </c>
      <c r="F684" s="1">
        <f t="shared" si="51"/>
        <v>0</v>
      </c>
      <c r="G684" s="1">
        <f t="shared" si="51"/>
        <v>2</v>
      </c>
      <c r="H684" s="1">
        <f t="shared" si="51"/>
        <v>0</v>
      </c>
      <c r="I684" s="110">
        <f t="shared" si="52"/>
        <v>2</v>
      </c>
      <c r="J684" s="1">
        <f t="shared" si="53"/>
        <v>0</v>
      </c>
      <c r="K684" s="1">
        <f t="shared" si="54"/>
        <v>0</v>
      </c>
      <c r="L684" s="1">
        <f t="shared" si="55"/>
        <v>0</v>
      </c>
    </row>
    <row r="685" spans="1:12">
      <c r="A685" s="1">
        <v>683</v>
      </c>
      <c r="B685" s="1" t="s">
        <v>202</v>
      </c>
      <c r="C685" s="1" t="s">
        <v>34</v>
      </c>
      <c r="E685" s="1">
        <v>683</v>
      </c>
      <c r="F685" s="1">
        <f t="shared" si="51"/>
        <v>0</v>
      </c>
      <c r="G685" s="1">
        <f t="shared" si="51"/>
        <v>1</v>
      </c>
      <c r="H685" s="1">
        <f t="shared" si="51"/>
        <v>1</v>
      </c>
      <c r="I685" s="110">
        <f t="shared" si="52"/>
        <v>2</v>
      </c>
      <c r="J685" s="1">
        <f t="shared" si="53"/>
        <v>0</v>
      </c>
      <c r="K685" s="1">
        <f t="shared" si="54"/>
        <v>0.5</v>
      </c>
      <c r="L685" s="1">
        <f t="shared" si="55"/>
        <v>0.5</v>
      </c>
    </row>
    <row r="686" spans="1:12">
      <c r="A686" s="1">
        <v>684</v>
      </c>
      <c r="B686" s="1" t="s">
        <v>34</v>
      </c>
      <c r="C686" s="1" t="s">
        <v>34</v>
      </c>
      <c r="E686" s="1">
        <v>684</v>
      </c>
      <c r="F686" s="1">
        <f t="shared" si="51"/>
        <v>0</v>
      </c>
      <c r="G686" s="1">
        <f t="shared" si="51"/>
        <v>2</v>
      </c>
      <c r="H686" s="1">
        <f t="shared" si="51"/>
        <v>0</v>
      </c>
      <c r="I686" s="110">
        <f t="shared" si="52"/>
        <v>2</v>
      </c>
      <c r="J686" s="1">
        <f t="shared" si="53"/>
        <v>0</v>
      </c>
      <c r="K686" s="1">
        <f t="shared" si="54"/>
        <v>0</v>
      </c>
      <c r="L686" s="1">
        <f t="shared" si="55"/>
        <v>0</v>
      </c>
    </row>
    <row r="687" spans="1:12">
      <c r="A687" s="1">
        <v>685</v>
      </c>
      <c r="B687" s="1" t="s">
        <v>202</v>
      </c>
      <c r="C687" s="1" t="s">
        <v>202</v>
      </c>
      <c r="E687" s="1">
        <v>685</v>
      </c>
      <c r="F687" s="1">
        <f t="shared" si="51"/>
        <v>0</v>
      </c>
      <c r="G687" s="1">
        <f t="shared" si="51"/>
        <v>0</v>
      </c>
      <c r="H687" s="1">
        <f t="shared" si="51"/>
        <v>2</v>
      </c>
      <c r="I687" s="110">
        <f t="shared" si="52"/>
        <v>2</v>
      </c>
      <c r="J687" s="1">
        <f t="shared" si="53"/>
        <v>0</v>
      </c>
      <c r="K687" s="1">
        <f t="shared" si="54"/>
        <v>0</v>
      </c>
      <c r="L687" s="1">
        <f t="shared" si="55"/>
        <v>0</v>
      </c>
    </row>
    <row r="688" spans="1:12">
      <c r="A688" s="1">
        <v>686</v>
      </c>
      <c r="B688" s="1" t="s">
        <v>202</v>
      </c>
      <c r="C688" s="1" t="s">
        <v>40</v>
      </c>
      <c r="E688" s="1">
        <v>686</v>
      </c>
      <c r="F688" s="1">
        <f t="shared" si="51"/>
        <v>1</v>
      </c>
      <c r="G688" s="1">
        <f t="shared" si="51"/>
        <v>0</v>
      </c>
      <c r="H688" s="1">
        <f t="shared" si="51"/>
        <v>1</v>
      </c>
      <c r="I688" s="110">
        <f t="shared" si="52"/>
        <v>2</v>
      </c>
      <c r="J688" s="1">
        <f t="shared" si="53"/>
        <v>0.5</v>
      </c>
      <c r="K688" s="1">
        <f t="shared" si="54"/>
        <v>0</v>
      </c>
      <c r="L688" s="1">
        <f t="shared" si="55"/>
        <v>0.5</v>
      </c>
    </row>
    <row r="689" spans="1:12">
      <c r="A689" s="1">
        <v>687</v>
      </c>
      <c r="B689" s="1" t="s">
        <v>34</v>
      </c>
      <c r="C689" s="1" t="s">
        <v>34</v>
      </c>
      <c r="E689" s="1">
        <v>687</v>
      </c>
      <c r="F689" s="1">
        <f t="shared" si="51"/>
        <v>0</v>
      </c>
      <c r="G689" s="1">
        <f t="shared" si="51"/>
        <v>2</v>
      </c>
      <c r="H689" s="1">
        <f t="shared" si="51"/>
        <v>0</v>
      </c>
      <c r="I689" s="110">
        <f t="shared" si="52"/>
        <v>2</v>
      </c>
      <c r="J689" s="1">
        <f t="shared" si="53"/>
        <v>0</v>
      </c>
      <c r="K689" s="1">
        <f t="shared" si="54"/>
        <v>0</v>
      </c>
      <c r="L689" s="1">
        <f t="shared" si="55"/>
        <v>0</v>
      </c>
    </row>
    <row r="690" spans="1:12">
      <c r="A690" s="1">
        <v>688</v>
      </c>
      <c r="B690" s="1" t="s">
        <v>40</v>
      </c>
      <c r="C690" s="1" t="s">
        <v>40</v>
      </c>
      <c r="E690" s="1">
        <v>688</v>
      </c>
      <c r="F690" s="1">
        <f t="shared" si="51"/>
        <v>2</v>
      </c>
      <c r="G690" s="1">
        <f t="shared" si="51"/>
        <v>0</v>
      </c>
      <c r="H690" s="1">
        <f t="shared" si="51"/>
        <v>0</v>
      </c>
      <c r="I690" s="110">
        <f t="shared" si="52"/>
        <v>2</v>
      </c>
      <c r="J690" s="1">
        <f t="shared" si="53"/>
        <v>0</v>
      </c>
      <c r="K690" s="1">
        <f t="shared" si="54"/>
        <v>0</v>
      </c>
      <c r="L690" s="1">
        <f t="shared" si="55"/>
        <v>0</v>
      </c>
    </row>
    <row r="691" spans="1:12">
      <c r="A691" s="1">
        <v>689</v>
      </c>
      <c r="B691" s="1" t="s">
        <v>34</v>
      </c>
      <c r="C691" s="1" t="s">
        <v>34</v>
      </c>
      <c r="E691" s="1">
        <v>689</v>
      </c>
      <c r="F691" s="1">
        <f t="shared" si="51"/>
        <v>0</v>
      </c>
      <c r="G691" s="1">
        <f t="shared" si="51"/>
        <v>2</v>
      </c>
      <c r="H691" s="1">
        <f t="shared" si="51"/>
        <v>0</v>
      </c>
      <c r="I691" s="110">
        <f t="shared" si="52"/>
        <v>2</v>
      </c>
      <c r="J691" s="1">
        <f t="shared" si="53"/>
        <v>0</v>
      </c>
      <c r="K691" s="1">
        <f t="shared" si="54"/>
        <v>0</v>
      </c>
      <c r="L691" s="1">
        <f t="shared" si="55"/>
        <v>0</v>
      </c>
    </row>
    <row r="692" spans="1:12">
      <c r="A692" s="1">
        <v>690</v>
      </c>
      <c r="B692" s="1" t="s">
        <v>34</v>
      </c>
      <c r="C692" s="1" t="s">
        <v>202</v>
      </c>
      <c r="E692" s="1">
        <v>690</v>
      </c>
      <c r="F692" s="1">
        <f t="shared" si="51"/>
        <v>0</v>
      </c>
      <c r="G692" s="1">
        <f t="shared" si="51"/>
        <v>1</v>
      </c>
      <c r="H692" s="1">
        <f t="shared" si="51"/>
        <v>1</v>
      </c>
      <c r="I692" s="110">
        <f t="shared" si="52"/>
        <v>2</v>
      </c>
      <c r="J692" s="1">
        <f t="shared" si="53"/>
        <v>0</v>
      </c>
      <c r="K692" s="1">
        <f t="shared" si="54"/>
        <v>0.5</v>
      </c>
      <c r="L692" s="1">
        <f t="shared" si="55"/>
        <v>0.5</v>
      </c>
    </row>
    <row r="693" spans="1:12">
      <c r="A693" s="1">
        <v>691</v>
      </c>
      <c r="B693" s="1" t="s">
        <v>202</v>
      </c>
      <c r="C693" s="1" t="s">
        <v>40</v>
      </c>
      <c r="E693" s="1">
        <v>691</v>
      </c>
      <c r="F693" s="1">
        <f t="shared" si="51"/>
        <v>1</v>
      </c>
      <c r="G693" s="1">
        <f t="shared" si="51"/>
        <v>0</v>
      </c>
      <c r="H693" s="1">
        <f t="shared" si="51"/>
        <v>1</v>
      </c>
      <c r="I693" s="110">
        <f t="shared" si="52"/>
        <v>2</v>
      </c>
      <c r="J693" s="1">
        <f t="shared" si="53"/>
        <v>0.5</v>
      </c>
      <c r="K693" s="1">
        <f t="shared" si="54"/>
        <v>0</v>
      </c>
      <c r="L693" s="1">
        <f t="shared" si="55"/>
        <v>0.5</v>
      </c>
    </row>
    <row r="694" spans="1:12">
      <c r="A694" s="1">
        <v>692</v>
      </c>
      <c r="B694" s="1" t="s">
        <v>202</v>
      </c>
      <c r="C694" s="1" t="s">
        <v>202</v>
      </c>
      <c r="E694" s="1">
        <v>692</v>
      </c>
      <c r="F694" s="1">
        <f t="shared" si="51"/>
        <v>0</v>
      </c>
      <c r="G694" s="1">
        <f t="shared" si="51"/>
        <v>0</v>
      </c>
      <c r="H694" s="1">
        <f t="shared" si="51"/>
        <v>2</v>
      </c>
      <c r="I694" s="110">
        <f t="shared" si="52"/>
        <v>2</v>
      </c>
      <c r="J694" s="1">
        <f t="shared" si="53"/>
        <v>0</v>
      </c>
      <c r="K694" s="1">
        <f t="shared" si="54"/>
        <v>0</v>
      </c>
      <c r="L694" s="1">
        <f t="shared" si="55"/>
        <v>0</v>
      </c>
    </row>
    <row r="695" spans="1:12">
      <c r="A695" s="1">
        <v>693</v>
      </c>
      <c r="B695" s="1" t="s">
        <v>202</v>
      </c>
      <c r="C695" s="1" t="s">
        <v>202</v>
      </c>
      <c r="E695" s="1">
        <v>693</v>
      </c>
      <c r="F695" s="1">
        <f t="shared" si="51"/>
        <v>0</v>
      </c>
      <c r="G695" s="1">
        <f t="shared" si="51"/>
        <v>0</v>
      </c>
      <c r="H695" s="1">
        <f t="shared" si="51"/>
        <v>2</v>
      </c>
      <c r="I695" s="110">
        <f t="shared" si="52"/>
        <v>2</v>
      </c>
      <c r="J695" s="1">
        <f t="shared" si="53"/>
        <v>0</v>
      </c>
      <c r="K695" s="1">
        <f t="shared" si="54"/>
        <v>0</v>
      </c>
      <c r="L695" s="1">
        <f t="shared" si="55"/>
        <v>0</v>
      </c>
    </row>
    <row r="696" spans="1:12">
      <c r="A696" s="1">
        <v>694</v>
      </c>
      <c r="B696" s="1" t="s">
        <v>34</v>
      </c>
      <c r="C696" s="1" t="s">
        <v>34</v>
      </c>
      <c r="E696" s="1">
        <v>694</v>
      </c>
      <c r="F696" s="1">
        <f t="shared" si="51"/>
        <v>0</v>
      </c>
      <c r="G696" s="1">
        <f t="shared" si="51"/>
        <v>2</v>
      </c>
      <c r="H696" s="1">
        <f t="shared" si="51"/>
        <v>0</v>
      </c>
      <c r="I696" s="110">
        <f t="shared" si="52"/>
        <v>2</v>
      </c>
      <c r="J696" s="1">
        <f t="shared" si="53"/>
        <v>0</v>
      </c>
      <c r="K696" s="1">
        <f t="shared" si="54"/>
        <v>0</v>
      </c>
      <c r="L696" s="1">
        <f t="shared" si="55"/>
        <v>0</v>
      </c>
    </row>
    <row r="697" spans="1:12">
      <c r="A697" s="1">
        <v>695</v>
      </c>
      <c r="B697" s="1" t="s">
        <v>34</v>
      </c>
      <c r="C697" s="1" t="s">
        <v>34</v>
      </c>
      <c r="E697" s="1">
        <v>695</v>
      </c>
      <c r="F697" s="1">
        <f t="shared" si="51"/>
        <v>0</v>
      </c>
      <c r="G697" s="1">
        <f t="shared" si="51"/>
        <v>2</v>
      </c>
      <c r="H697" s="1">
        <f t="shared" si="51"/>
        <v>0</v>
      </c>
      <c r="I697" s="110">
        <f t="shared" si="52"/>
        <v>2</v>
      </c>
      <c r="J697" s="1">
        <f t="shared" si="53"/>
        <v>0</v>
      </c>
      <c r="K697" s="1">
        <f t="shared" si="54"/>
        <v>0</v>
      </c>
      <c r="L697" s="1">
        <f t="shared" si="55"/>
        <v>0</v>
      </c>
    </row>
    <row r="698" spans="1:12">
      <c r="A698" s="1">
        <v>696</v>
      </c>
      <c r="B698" s="1" t="s">
        <v>34</v>
      </c>
      <c r="C698" s="1" t="s">
        <v>34</v>
      </c>
      <c r="E698" s="1">
        <v>696</v>
      </c>
      <c r="F698" s="1">
        <f t="shared" si="51"/>
        <v>0</v>
      </c>
      <c r="G698" s="1">
        <f t="shared" si="51"/>
        <v>2</v>
      </c>
      <c r="H698" s="1">
        <f t="shared" si="51"/>
        <v>0</v>
      </c>
      <c r="I698" s="110">
        <f t="shared" si="52"/>
        <v>2</v>
      </c>
      <c r="J698" s="1">
        <f t="shared" si="53"/>
        <v>0</v>
      </c>
      <c r="K698" s="1">
        <f t="shared" si="54"/>
        <v>0</v>
      </c>
      <c r="L698" s="1">
        <f t="shared" si="55"/>
        <v>0</v>
      </c>
    </row>
    <row r="699" spans="1:12">
      <c r="A699" s="1">
        <v>697</v>
      </c>
      <c r="B699" s="1" t="s">
        <v>34</v>
      </c>
      <c r="C699" s="1" t="s">
        <v>34</v>
      </c>
      <c r="E699" s="1">
        <v>697</v>
      </c>
      <c r="F699" s="1">
        <f t="shared" si="51"/>
        <v>0</v>
      </c>
      <c r="G699" s="1">
        <f t="shared" si="51"/>
        <v>2</v>
      </c>
      <c r="H699" s="1">
        <f t="shared" si="51"/>
        <v>0</v>
      </c>
      <c r="I699" s="110">
        <f t="shared" si="52"/>
        <v>2</v>
      </c>
      <c r="J699" s="1">
        <f t="shared" si="53"/>
        <v>0</v>
      </c>
      <c r="K699" s="1">
        <f t="shared" si="54"/>
        <v>0</v>
      </c>
      <c r="L699" s="1">
        <f t="shared" si="55"/>
        <v>0</v>
      </c>
    </row>
    <row r="700" spans="1:12">
      <c r="A700" s="1">
        <v>698</v>
      </c>
      <c r="B700" s="1" t="s">
        <v>34</v>
      </c>
      <c r="C700" s="1" t="s">
        <v>34</v>
      </c>
      <c r="E700" s="1">
        <v>698</v>
      </c>
      <c r="F700" s="1">
        <f t="shared" si="51"/>
        <v>0</v>
      </c>
      <c r="G700" s="1">
        <f t="shared" si="51"/>
        <v>2</v>
      </c>
      <c r="H700" s="1">
        <f t="shared" si="51"/>
        <v>0</v>
      </c>
      <c r="I700" s="110">
        <f t="shared" si="52"/>
        <v>2</v>
      </c>
      <c r="J700" s="1">
        <f t="shared" si="53"/>
        <v>0</v>
      </c>
      <c r="K700" s="1">
        <f t="shared" si="54"/>
        <v>0</v>
      </c>
      <c r="L700" s="1">
        <f t="shared" si="55"/>
        <v>0</v>
      </c>
    </row>
    <row r="701" spans="1:12">
      <c r="A701" s="1">
        <v>699</v>
      </c>
      <c r="B701" s="1" t="s">
        <v>34</v>
      </c>
      <c r="C701" s="1" t="s">
        <v>34</v>
      </c>
      <c r="E701" s="1">
        <v>699</v>
      </c>
      <c r="F701" s="1">
        <f t="shared" si="51"/>
        <v>0</v>
      </c>
      <c r="G701" s="1">
        <f t="shared" si="51"/>
        <v>2</v>
      </c>
      <c r="H701" s="1">
        <f t="shared" si="51"/>
        <v>0</v>
      </c>
      <c r="I701" s="110">
        <f t="shared" si="52"/>
        <v>2</v>
      </c>
      <c r="J701" s="1">
        <f t="shared" si="53"/>
        <v>0</v>
      </c>
      <c r="K701" s="1">
        <f t="shared" si="54"/>
        <v>0</v>
      </c>
      <c r="L701" s="1">
        <f t="shared" si="55"/>
        <v>0</v>
      </c>
    </row>
    <row r="702" spans="1:12">
      <c r="A702" s="1">
        <v>700</v>
      </c>
      <c r="B702" s="1" t="s">
        <v>202</v>
      </c>
      <c r="C702" s="1" t="s">
        <v>202</v>
      </c>
      <c r="E702" s="1">
        <v>700</v>
      </c>
      <c r="F702" s="1">
        <f t="shared" si="51"/>
        <v>0</v>
      </c>
      <c r="G702" s="1">
        <f t="shared" si="51"/>
        <v>0</v>
      </c>
      <c r="H702" s="1">
        <f t="shared" si="51"/>
        <v>2</v>
      </c>
      <c r="I702" s="110">
        <f t="shared" si="52"/>
        <v>2</v>
      </c>
      <c r="J702" s="1">
        <f t="shared" si="53"/>
        <v>0</v>
      </c>
      <c r="K702" s="1">
        <f t="shared" si="54"/>
        <v>0</v>
      </c>
      <c r="L702" s="1">
        <f t="shared" si="55"/>
        <v>0</v>
      </c>
    </row>
    <row r="703" spans="1:12">
      <c r="A703" s="1">
        <v>701</v>
      </c>
      <c r="B703" s="1" t="s">
        <v>202</v>
      </c>
      <c r="C703" s="1" t="s">
        <v>34</v>
      </c>
      <c r="E703" s="1">
        <v>701</v>
      </c>
      <c r="F703" s="1">
        <f t="shared" si="51"/>
        <v>0</v>
      </c>
      <c r="G703" s="1">
        <f t="shared" si="51"/>
        <v>1</v>
      </c>
      <c r="H703" s="1">
        <f t="shared" si="51"/>
        <v>1</v>
      </c>
      <c r="I703" s="110">
        <f t="shared" si="52"/>
        <v>2</v>
      </c>
      <c r="J703" s="1">
        <f t="shared" si="53"/>
        <v>0</v>
      </c>
      <c r="K703" s="1">
        <f t="shared" si="54"/>
        <v>0.5</v>
      </c>
      <c r="L703" s="1">
        <f t="shared" si="55"/>
        <v>0.5</v>
      </c>
    </row>
    <row r="704" spans="1:12">
      <c r="A704" s="1">
        <v>702</v>
      </c>
      <c r="B704" s="1" t="s">
        <v>202</v>
      </c>
      <c r="C704" s="1" t="s">
        <v>202</v>
      </c>
      <c r="E704" s="1">
        <v>702</v>
      </c>
      <c r="F704" s="1">
        <f t="shared" si="51"/>
        <v>0</v>
      </c>
      <c r="G704" s="1">
        <f t="shared" si="51"/>
        <v>0</v>
      </c>
      <c r="H704" s="1">
        <f t="shared" si="51"/>
        <v>2</v>
      </c>
      <c r="I704" s="110">
        <f t="shared" si="52"/>
        <v>2</v>
      </c>
      <c r="J704" s="1">
        <f t="shared" si="53"/>
        <v>0</v>
      </c>
      <c r="K704" s="1">
        <f t="shared" si="54"/>
        <v>0</v>
      </c>
      <c r="L704" s="1">
        <f t="shared" si="55"/>
        <v>0</v>
      </c>
    </row>
    <row r="705" spans="1:12">
      <c r="A705" s="1">
        <v>703</v>
      </c>
      <c r="B705" s="1" t="s">
        <v>202</v>
      </c>
      <c r="C705" s="1" t="s">
        <v>34</v>
      </c>
      <c r="E705" s="1">
        <v>703</v>
      </c>
      <c r="F705" s="1">
        <f t="shared" si="51"/>
        <v>0</v>
      </c>
      <c r="G705" s="1">
        <f t="shared" si="51"/>
        <v>1</v>
      </c>
      <c r="H705" s="1">
        <f t="shared" si="51"/>
        <v>1</v>
      </c>
      <c r="I705" s="110">
        <f t="shared" si="52"/>
        <v>2</v>
      </c>
      <c r="J705" s="1">
        <f t="shared" si="53"/>
        <v>0</v>
      </c>
      <c r="K705" s="1">
        <f t="shared" si="54"/>
        <v>0.5</v>
      </c>
      <c r="L705" s="1">
        <f t="shared" si="55"/>
        <v>0.5</v>
      </c>
    </row>
    <row r="706" spans="1:12">
      <c r="A706" s="1">
        <v>704</v>
      </c>
      <c r="B706" s="1" t="s">
        <v>202</v>
      </c>
      <c r="C706" s="1" t="s">
        <v>202</v>
      </c>
      <c r="E706" s="1">
        <v>704</v>
      </c>
      <c r="F706" s="1">
        <f t="shared" si="51"/>
        <v>0</v>
      </c>
      <c r="G706" s="1">
        <f t="shared" si="51"/>
        <v>0</v>
      </c>
      <c r="H706" s="1">
        <f t="shared" si="51"/>
        <v>2</v>
      </c>
      <c r="I706" s="110">
        <f t="shared" si="52"/>
        <v>2</v>
      </c>
      <c r="J706" s="1">
        <f t="shared" si="53"/>
        <v>0</v>
      </c>
      <c r="K706" s="1">
        <f t="shared" si="54"/>
        <v>0</v>
      </c>
      <c r="L706" s="1">
        <f t="shared" si="55"/>
        <v>0</v>
      </c>
    </row>
    <row r="707" spans="1:12">
      <c r="A707" s="1">
        <v>705</v>
      </c>
      <c r="B707" s="1" t="s">
        <v>202</v>
      </c>
      <c r="C707" s="1" t="s">
        <v>40</v>
      </c>
      <c r="E707" s="1">
        <v>705</v>
      </c>
      <c r="F707" s="1">
        <f t="shared" si="51"/>
        <v>1</v>
      </c>
      <c r="G707" s="1">
        <f t="shared" si="51"/>
        <v>0</v>
      </c>
      <c r="H707" s="1">
        <f t="shared" si="51"/>
        <v>1</v>
      </c>
      <c r="I707" s="110">
        <f t="shared" si="52"/>
        <v>2</v>
      </c>
      <c r="J707" s="1">
        <f t="shared" si="53"/>
        <v>0.5</v>
      </c>
      <c r="K707" s="1">
        <f t="shared" si="54"/>
        <v>0</v>
      </c>
      <c r="L707" s="1">
        <f t="shared" si="55"/>
        <v>0.5</v>
      </c>
    </row>
    <row r="708" spans="1:12">
      <c r="A708" s="1">
        <v>706</v>
      </c>
      <c r="B708" s="1" t="s">
        <v>202</v>
      </c>
      <c r="C708" s="1" t="s">
        <v>34</v>
      </c>
      <c r="E708" s="1">
        <v>706</v>
      </c>
      <c r="F708" s="1">
        <f t="shared" ref="F708:H771" si="56">COUNTIF($B708:$C708,F$2)</f>
        <v>0</v>
      </c>
      <c r="G708" s="1">
        <f t="shared" si="56"/>
        <v>1</v>
      </c>
      <c r="H708" s="1">
        <f t="shared" si="56"/>
        <v>1</v>
      </c>
      <c r="I708" s="110">
        <f t="shared" ref="I708:I771" si="57">SUM(F708:H708)</f>
        <v>2</v>
      </c>
      <c r="J708" s="1">
        <f t="shared" ref="J708:J771" si="58">F708*($I708-F708)/$I708</f>
        <v>0</v>
      </c>
      <c r="K708" s="1">
        <f t="shared" ref="K708:K771" si="59">G708*($I708-G708)/$I708</f>
        <v>0.5</v>
      </c>
      <c r="L708" s="1">
        <f t="shared" ref="L708:L771" si="60">H708*($I708-H708)/$I708</f>
        <v>0.5</v>
      </c>
    </row>
    <row r="709" spans="1:12">
      <c r="A709" s="1">
        <v>707</v>
      </c>
      <c r="B709" s="1" t="s">
        <v>202</v>
      </c>
      <c r="C709" s="1" t="s">
        <v>40</v>
      </c>
      <c r="E709" s="1">
        <v>707</v>
      </c>
      <c r="F709" s="1">
        <f t="shared" si="56"/>
        <v>1</v>
      </c>
      <c r="G709" s="1">
        <f t="shared" si="56"/>
        <v>0</v>
      </c>
      <c r="H709" s="1">
        <f t="shared" si="56"/>
        <v>1</v>
      </c>
      <c r="I709" s="110">
        <f t="shared" si="57"/>
        <v>2</v>
      </c>
      <c r="J709" s="1">
        <f t="shared" si="58"/>
        <v>0.5</v>
      </c>
      <c r="K709" s="1">
        <f t="shared" si="59"/>
        <v>0</v>
      </c>
      <c r="L709" s="1">
        <f t="shared" si="60"/>
        <v>0.5</v>
      </c>
    </row>
    <row r="710" spans="1:12">
      <c r="A710" s="1">
        <v>708</v>
      </c>
      <c r="B710" s="1" t="s">
        <v>40</v>
      </c>
      <c r="C710" s="1" t="s">
        <v>40</v>
      </c>
      <c r="E710" s="1">
        <v>708</v>
      </c>
      <c r="F710" s="1">
        <f t="shared" si="56"/>
        <v>2</v>
      </c>
      <c r="G710" s="1">
        <f t="shared" si="56"/>
        <v>0</v>
      </c>
      <c r="H710" s="1">
        <f t="shared" si="56"/>
        <v>0</v>
      </c>
      <c r="I710" s="110">
        <f t="shared" si="57"/>
        <v>2</v>
      </c>
      <c r="J710" s="1">
        <f t="shared" si="58"/>
        <v>0</v>
      </c>
      <c r="K710" s="1">
        <f t="shared" si="59"/>
        <v>0</v>
      </c>
      <c r="L710" s="1">
        <f t="shared" si="60"/>
        <v>0</v>
      </c>
    </row>
    <row r="711" spans="1:12">
      <c r="A711" s="1">
        <v>709</v>
      </c>
      <c r="B711" s="1" t="s">
        <v>202</v>
      </c>
      <c r="C711" s="1" t="s">
        <v>202</v>
      </c>
      <c r="E711" s="1">
        <v>709</v>
      </c>
      <c r="F711" s="1">
        <f t="shared" si="56"/>
        <v>0</v>
      </c>
      <c r="G711" s="1">
        <f t="shared" si="56"/>
        <v>0</v>
      </c>
      <c r="H711" s="1">
        <f t="shared" si="56"/>
        <v>2</v>
      </c>
      <c r="I711" s="110">
        <f t="shared" si="57"/>
        <v>2</v>
      </c>
      <c r="J711" s="1">
        <f t="shared" si="58"/>
        <v>0</v>
      </c>
      <c r="K711" s="1">
        <f t="shared" si="59"/>
        <v>0</v>
      </c>
      <c r="L711" s="1">
        <f t="shared" si="60"/>
        <v>0</v>
      </c>
    </row>
    <row r="712" spans="1:12">
      <c r="A712" s="1">
        <v>710</v>
      </c>
      <c r="B712" s="1" t="s">
        <v>34</v>
      </c>
      <c r="C712" s="1" t="s">
        <v>34</v>
      </c>
      <c r="E712" s="1">
        <v>710</v>
      </c>
      <c r="F712" s="1">
        <f t="shared" si="56"/>
        <v>0</v>
      </c>
      <c r="G712" s="1">
        <f t="shared" si="56"/>
        <v>2</v>
      </c>
      <c r="H712" s="1">
        <f t="shared" si="56"/>
        <v>0</v>
      </c>
      <c r="I712" s="110">
        <f t="shared" si="57"/>
        <v>2</v>
      </c>
      <c r="J712" s="1">
        <f t="shared" si="58"/>
        <v>0</v>
      </c>
      <c r="K712" s="1">
        <f t="shared" si="59"/>
        <v>0</v>
      </c>
      <c r="L712" s="1">
        <f t="shared" si="60"/>
        <v>0</v>
      </c>
    </row>
    <row r="713" spans="1:12">
      <c r="A713" s="1">
        <v>711</v>
      </c>
      <c r="B713" s="1" t="s">
        <v>34</v>
      </c>
      <c r="C713" s="1" t="s">
        <v>34</v>
      </c>
      <c r="E713" s="1">
        <v>711</v>
      </c>
      <c r="F713" s="1">
        <f t="shared" si="56"/>
        <v>0</v>
      </c>
      <c r="G713" s="1">
        <f t="shared" si="56"/>
        <v>2</v>
      </c>
      <c r="H713" s="1">
        <f t="shared" si="56"/>
        <v>0</v>
      </c>
      <c r="I713" s="110">
        <f t="shared" si="57"/>
        <v>2</v>
      </c>
      <c r="J713" s="1">
        <f t="shared" si="58"/>
        <v>0</v>
      </c>
      <c r="K713" s="1">
        <f t="shared" si="59"/>
        <v>0</v>
      </c>
      <c r="L713" s="1">
        <f t="shared" si="60"/>
        <v>0</v>
      </c>
    </row>
    <row r="714" spans="1:12">
      <c r="A714" s="1">
        <v>712</v>
      </c>
      <c r="B714" s="1" t="s">
        <v>40</v>
      </c>
      <c r="C714" s="1" t="s">
        <v>40</v>
      </c>
      <c r="E714" s="1">
        <v>712</v>
      </c>
      <c r="F714" s="1">
        <f t="shared" si="56"/>
        <v>2</v>
      </c>
      <c r="G714" s="1">
        <f t="shared" si="56"/>
        <v>0</v>
      </c>
      <c r="H714" s="1">
        <f t="shared" si="56"/>
        <v>0</v>
      </c>
      <c r="I714" s="110">
        <f t="shared" si="57"/>
        <v>2</v>
      </c>
      <c r="J714" s="1">
        <f t="shared" si="58"/>
        <v>0</v>
      </c>
      <c r="K714" s="1">
        <f t="shared" si="59"/>
        <v>0</v>
      </c>
      <c r="L714" s="1">
        <f t="shared" si="60"/>
        <v>0</v>
      </c>
    </row>
    <row r="715" spans="1:12">
      <c r="A715" s="1">
        <v>713</v>
      </c>
      <c r="B715" s="1" t="s">
        <v>34</v>
      </c>
      <c r="C715" s="1" t="s">
        <v>34</v>
      </c>
      <c r="E715" s="1">
        <v>713</v>
      </c>
      <c r="F715" s="1">
        <f t="shared" si="56"/>
        <v>0</v>
      </c>
      <c r="G715" s="1">
        <f t="shared" si="56"/>
        <v>2</v>
      </c>
      <c r="H715" s="1">
        <f t="shared" si="56"/>
        <v>0</v>
      </c>
      <c r="I715" s="110">
        <f t="shared" si="57"/>
        <v>2</v>
      </c>
      <c r="J715" s="1">
        <f t="shared" si="58"/>
        <v>0</v>
      </c>
      <c r="K715" s="1">
        <f t="shared" si="59"/>
        <v>0</v>
      </c>
      <c r="L715" s="1">
        <f t="shared" si="60"/>
        <v>0</v>
      </c>
    </row>
    <row r="716" spans="1:12">
      <c r="A716" s="1">
        <v>714</v>
      </c>
      <c r="B716" s="1" t="s">
        <v>202</v>
      </c>
      <c r="C716" s="1" t="s">
        <v>34</v>
      </c>
      <c r="E716" s="1">
        <v>714</v>
      </c>
      <c r="F716" s="1">
        <f t="shared" si="56"/>
        <v>0</v>
      </c>
      <c r="G716" s="1">
        <f t="shared" si="56"/>
        <v>1</v>
      </c>
      <c r="H716" s="1">
        <f t="shared" si="56"/>
        <v>1</v>
      </c>
      <c r="I716" s="110">
        <f t="shared" si="57"/>
        <v>2</v>
      </c>
      <c r="J716" s="1">
        <f t="shared" si="58"/>
        <v>0</v>
      </c>
      <c r="K716" s="1">
        <f t="shared" si="59"/>
        <v>0.5</v>
      </c>
      <c r="L716" s="1">
        <f t="shared" si="60"/>
        <v>0.5</v>
      </c>
    </row>
    <row r="717" spans="1:12">
      <c r="A717" s="1">
        <v>715</v>
      </c>
      <c r="B717" s="1" t="s">
        <v>40</v>
      </c>
      <c r="C717" s="1" t="s">
        <v>40</v>
      </c>
      <c r="E717" s="1">
        <v>715</v>
      </c>
      <c r="F717" s="1">
        <f t="shared" si="56"/>
        <v>2</v>
      </c>
      <c r="G717" s="1">
        <f t="shared" si="56"/>
        <v>0</v>
      </c>
      <c r="H717" s="1">
        <f t="shared" si="56"/>
        <v>0</v>
      </c>
      <c r="I717" s="110">
        <f t="shared" si="57"/>
        <v>2</v>
      </c>
      <c r="J717" s="1">
        <f t="shared" si="58"/>
        <v>0</v>
      </c>
      <c r="K717" s="1">
        <f t="shared" si="59"/>
        <v>0</v>
      </c>
      <c r="L717" s="1">
        <f t="shared" si="60"/>
        <v>0</v>
      </c>
    </row>
    <row r="718" spans="1:12">
      <c r="A718" s="1">
        <v>716</v>
      </c>
      <c r="B718" s="1" t="s">
        <v>34</v>
      </c>
      <c r="C718" s="1" t="s">
        <v>34</v>
      </c>
      <c r="E718" s="1">
        <v>716</v>
      </c>
      <c r="F718" s="1">
        <f t="shared" si="56"/>
        <v>0</v>
      </c>
      <c r="G718" s="1">
        <f t="shared" si="56"/>
        <v>2</v>
      </c>
      <c r="H718" s="1">
        <f t="shared" si="56"/>
        <v>0</v>
      </c>
      <c r="I718" s="110">
        <f t="shared" si="57"/>
        <v>2</v>
      </c>
      <c r="J718" s="1">
        <f t="shared" si="58"/>
        <v>0</v>
      </c>
      <c r="K718" s="1">
        <f t="shared" si="59"/>
        <v>0</v>
      </c>
      <c r="L718" s="1">
        <f t="shared" si="60"/>
        <v>0</v>
      </c>
    </row>
    <row r="719" spans="1:12">
      <c r="A719" s="1">
        <v>717</v>
      </c>
      <c r="B719" s="1" t="s">
        <v>34</v>
      </c>
      <c r="C719" s="1" t="s">
        <v>34</v>
      </c>
      <c r="E719" s="1">
        <v>717</v>
      </c>
      <c r="F719" s="1">
        <f t="shared" si="56"/>
        <v>0</v>
      </c>
      <c r="G719" s="1">
        <f t="shared" si="56"/>
        <v>2</v>
      </c>
      <c r="H719" s="1">
        <f t="shared" si="56"/>
        <v>0</v>
      </c>
      <c r="I719" s="110">
        <f t="shared" si="57"/>
        <v>2</v>
      </c>
      <c r="J719" s="1">
        <f t="shared" si="58"/>
        <v>0</v>
      </c>
      <c r="K719" s="1">
        <f t="shared" si="59"/>
        <v>0</v>
      </c>
      <c r="L719" s="1">
        <f t="shared" si="60"/>
        <v>0</v>
      </c>
    </row>
    <row r="720" spans="1:12">
      <c r="A720" s="1">
        <v>718</v>
      </c>
      <c r="B720" s="1" t="s">
        <v>34</v>
      </c>
      <c r="C720" s="1" t="s">
        <v>34</v>
      </c>
      <c r="E720" s="1">
        <v>718</v>
      </c>
      <c r="F720" s="1">
        <f t="shared" si="56"/>
        <v>0</v>
      </c>
      <c r="G720" s="1">
        <f t="shared" si="56"/>
        <v>2</v>
      </c>
      <c r="H720" s="1">
        <f t="shared" si="56"/>
        <v>0</v>
      </c>
      <c r="I720" s="110">
        <f t="shared" si="57"/>
        <v>2</v>
      </c>
      <c r="J720" s="1">
        <f t="shared" si="58"/>
        <v>0</v>
      </c>
      <c r="K720" s="1">
        <f t="shared" si="59"/>
        <v>0</v>
      </c>
      <c r="L720" s="1">
        <f t="shared" si="60"/>
        <v>0</v>
      </c>
    </row>
    <row r="721" spans="1:12">
      <c r="A721" s="1">
        <v>719</v>
      </c>
      <c r="B721" s="1" t="s">
        <v>34</v>
      </c>
      <c r="C721" s="1" t="s">
        <v>34</v>
      </c>
      <c r="E721" s="1">
        <v>719</v>
      </c>
      <c r="F721" s="1">
        <f t="shared" si="56"/>
        <v>0</v>
      </c>
      <c r="G721" s="1">
        <f t="shared" si="56"/>
        <v>2</v>
      </c>
      <c r="H721" s="1">
        <f t="shared" si="56"/>
        <v>0</v>
      </c>
      <c r="I721" s="110">
        <f t="shared" si="57"/>
        <v>2</v>
      </c>
      <c r="J721" s="1">
        <f t="shared" si="58"/>
        <v>0</v>
      </c>
      <c r="K721" s="1">
        <f t="shared" si="59"/>
        <v>0</v>
      </c>
      <c r="L721" s="1">
        <f t="shared" si="60"/>
        <v>0</v>
      </c>
    </row>
    <row r="722" spans="1:12">
      <c r="A722" s="1">
        <v>720</v>
      </c>
      <c r="B722" s="1" t="s">
        <v>202</v>
      </c>
      <c r="C722" s="1" t="s">
        <v>202</v>
      </c>
      <c r="E722" s="1">
        <v>720</v>
      </c>
      <c r="F722" s="1">
        <f t="shared" si="56"/>
        <v>0</v>
      </c>
      <c r="G722" s="1">
        <f t="shared" si="56"/>
        <v>0</v>
      </c>
      <c r="H722" s="1">
        <f t="shared" si="56"/>
        <v>2</v>
      </c>
      <c r="I722" s="110">
        <f t="shared" si="57"/>
        <v>2</v>
      </c>
      <c r="J722" s="1">
        <f t="shared" si="58"/>
        <v>0</v>
      </c>
      <c r="K722" s="1">
        <f t="shared" si="59"/>
        <v>0</v>
      </c>
      <c r="L722" s="1">
        <f t="shared" si="60"/>
        <v>0</v>
      </c>
    </row>
    <row r="723" spans="1:12">
      <c r="A723" s="1">
        <v>721</v>
      </c>
      <c r="B723" s="1" t="s">
        <v>202</v>
      </c>
      <c r="C723" s="1" t="s">
        <v>202</v>
      </c>
      <c r="E723" s="1">
        <v>721</v>
      </c>
      <c r="F723" s="1">
        <f t="shared" si="56"/>
        <v>0</v>
      </c>
      <c r="G723" s="1">
        <f t="shared" si="56"/>
        <v>0</v>
      </c>
      <c r="H723" s="1">
        <f t="shared" si="56"/>
        <v>2</v>
      </c>
      <c r="I723" s="110">
        <f t="shared" si="57"/>
        <v>2</v>
      </c>
      <c r="J723" s="1">
        <f t="shared" si="58"/>
        <v>0</v>
      </c>
      <c r="K723" s="1">
        <f t="shared" si="59"/>
        <v>0</v>
      </c>
      <c r="L723" s="1">
        <f t="shared" si="60"/>
        <v>0</v>
      </c>
    </row>
    <row r="724" spans="1:12">
      <c r="A724" s="1">
        <v>722</v>
      </c>
      <c r="B724" s="1" t="s">
        <v>40</v>
      </c>
      <c r="C724" s="1" t="s">
        <v>40</v>
      </c>
      <c r="E724" s="1">
        <v>722</v>
      </c>
      <c r="F724" s="1">
        <f t="shared" si="56"/>
        <v>2</v>
      </c>
      <c r="G724" s="1">
        <f t="shared" si="56"/>
        <v>0</v>
      </c>
      <c r="H724" s="1">
        <f t="shared" si="56"/>
        <v>0</v>
      </c>
      <c r="I724" s="110">
        <f t="shared" si="57"/>
        <v>2</v>
      </c>
      <c r="J724" s="1">
        <f t="shared" si="58"/>
        <v>0</v>
      </c>
      <c r="K724" s="1">
        <f t="shared" si="59"/>
        <v>0</v>
      </c>
      <c r="L724" s="1">
        <f t="shared" si="60"/>
        <v>0</v>
      </c>
    </row>
    <row r="725" spans="1:12">
      <c r="A725" s="1">
        <v>723</v>
      </c>
      <c r="B725" s="1" t="s">
        <v>40</v>
      </c>
      <c r="C725" s="1" t="s">
        <v>40</v>
      </c>
      <c r="E725" s="1">
        <v>723</v>
      </c>
      <c r="F725" s="1">
        <f t="shared" si="56"/>
        <v>2</v>
      </c>
      <c r="G725" s="1">
        <f t="shared" si="56"/>
        <v>0</v>
      </c>
      <c r="H725" s="1">
        <f t="shared" si="56"/>
        <v>0</v>
      </c>
      <c r="I725" s="110">
        <f t="shared" si="57"/>
        <v>2</v>
      </c>
      <c r="J725" s="1">
        <f t="shared" si="58"/>
        <v>0</v>
      </c>
      <c r="K725" s="1">
        <f t="shared" si="59"/>
        <v>0</v>
      </c>
      <c r="L725" s="1">
        <f t="shared" si="60"/>
        <v>0</v>
      </c>
    </row>
    <row r="726" spans="1:12">
      <c r="A726" s="1">
        <v>724</v>
      </c>
      <c r="B726" s="1" t="s">
        <v>202</v>
      </c>
      <c r="C726" s="1" t="s">
        <v>34</v>
      </c>
      <c r="E726" s="1">
        <v>724</v>
      </c>
      <c r="F726" s="1">
        <f t="shared" si="56"/>
        <v>0</v>
      </c>
      <c r="G726" s="1">
        <f t="shared" si="56"/>
        <v>1</v>
      </c>
      <c r="H726" s="1">
        <f t="shared" si="56"/>
        <v>1</v>
      </c>
      <c r="I726" s="110">
        <f t="shared" si="57"/>
        <v>2</v>
      </c>
      <c r="J726" s="1">
        <f t="shared" si="58"/>
        <v>0</v>
      </c>
      <c r="K726" s="1">
        <f t="shared" si="59"/>
        <v>0.5</v>
      </c>
      <c r="L726" s="1">
        <f t="shared" si="60"/>
        <v>0.5</v>
      </c>
    </row>
    <row r="727" spans="1:12">
      <c r="A727" s="1">
        <v>725</v>
      </c>
      <c r="B727" s="1" t="s">
        <v>202</v>
      </c>
      <c r="C727" s="1" t="s">
        <v>202</v>
      </c>
      <c r="E727" s="1">
        <v>725</v>
      </c>
      <c r="F727" s="1">
        <f t="shared" si="56"/>
        <v>0</v>
      </c>
      <c r="G727" s="1">
        <f t="shared" si="56"/>
        <v>0</v>
      </c>
      <c r="H727" s="1">
        <f t="shared" si="56"/>
        <v>2</v>
      </c>
      <c r="I727" s="110">
        <f t="shared" si="57"/>
        <v>2</v>
      </c>
      <c r="J727" s="1">
        <f t="shared" si="58"/>
        <v>0</v>
      </c>
      <c r="K727" s="1">
        <f t="shared" si="59"/>
        <v>0</v>
      </c>
      <c r="L727" s="1">
        <f t="shared" si="60"/>
        <v>0</v>
      </c>
    </row>
    <row r="728" spans="1:12">
      <c r="A728" s="1">
        <v>726</v>
      </c>
      <c r="B728" s="1" t="s">
        <v>34</v>
      </c>
      <c r="C728" s="1" t="s">
        <v>34</v>
      </c>
      <c r="E728" s="1">
        <v>726</v>
      </c>
      <c r="F728" s="1">
        <f t="shared" si="56"/>
        <v>0</v>
      </c>
      <c r="G728" s="1">
        <f t="shared" si="56"/>
        <v>2</v>
      </c>
      <c r="H728" s="1">
        <f t="shared" si="56"/>
        <v>0</v>
      </c>
      <c r="I728" s="110">
        <f t="shared" si="57"/>
        <v>2</v>
      </c>
      <c r="J728" s="1">
        <f t="shared" si="58"/>
        <v>0</v>
      </c>
      <c r="K728" s="1">
        <f t="shared" si="59"/>
        <v>0</v>
      </c>
      <c r="L728" s="1">
        <f t="shared" si="60"/>
        <v>0</v>
      </c>
    </row>
    <row r="729" spans="1:12">
      <c r="A729" s="1">
        <v>727</v>
      </c>
      <c r="B729" s="1" t="s">
        <v>34</v>
      </c>
      <c r="C729" s="1" t="s">
        <v>34</v>
      </c>
      <c r="E729" s="1">
        <v>727</v>
      </c>
      <c r="F729" s="1">
        <f t="shared" si="56"/>
        <v>0</v>
      </c>
      <c r="G729" s="1">
        <f t="shared" si="56"/>
        <v>2</v>
      </c>
      <c r="H729" s="1">
        <f t="shared" si="56"/>
        <v>0</v>
      </c>
      <c r="I729" s="110">
        <f t="shared" si="57"/>
        <v>2</v>
      </c>
      <c r="J729" s="1">
        <f t="shared" si="58"/>
        <v>0</v>
      </c>
      <c r="K729" s="1">
        <f t="shared" si="59"/>
        <v>0</v>
      </c>
      <c r="L729" s="1">
        <f t="shared" si="60"/>
        <v>0</v>
      </c>
    </row>
    <row r="730" spans="1:12">
      <c r="A730" s="1">
        <v>728</v>
      </c>
      <c r="B730" s="1" t="s">
        <v>40</v>
      </c>
      <c r="C730" s="1" t="s">
        <v>40</v>
      </c>
      <c r="E730" s="1">
        <v>728</v>
      </c>
      <c r="F730" s="1">
        <f t="shared" si="56"/>
        <v>2</v>
      </c>
      <c r="G730" s="1">
        <f t="shared" si="56"/>
        <v>0</v>
      </c>
      <c r="H730" s="1">
        <f t="shared" si="56"/>
        <v>0</v>
      </c>
      <c r="I730" s="110">
        <f t="shared" si="57"/>
        <v>2</v>
      </c>
      <c r="J730" s="1">
        <f t="shared" si="58"/>
        <v>0</v>
      </c>
      <c r="K730" s="1">
        <f t="shared" si="59"/>
        <v>0</v>
      </c>
      <c r="L730" s="1">
        <f t="shared" si="60"/>
        <v>0</v>
      </c>
    </row>
    <row r="731" spans="1:12">
      <c r="A731" s="1">
        <v>729</v>
      </c>
      <c r="B731" s="1" t="s">
        <v>40</v>
      </c>
      <c r="C731" s="1" t="s">
        <v>40</v>
      </c>
      <c r="E731" s="1">
        <v>729</v>
      </c>
      <c r="F731" s="1">
        <f t="shared" si="56"/>
        <v>2</v>
      </c>
      <c r="G731" s="1">
        <f t="shared" si="56"/>
        <v>0</v>
      </c>
      <c r="H731" s="1">
        <f t="shared" si="56"/>
        <v>0</v>
      </c>
      <c r="I731" s="110">
        <f t="shared" si="57"/>
        <v>2</v>
      </c>
      <c r="J731" s="1">
        <f t="shared" si="58"/>
        <v>0</v>
      </c>
      <c r="K731" s="1">
        <f t="shared" si="59"/>
        <v>0</v>
      </c>
      <c r="L731" s="1">
        <f t="shared" si="60"/>
        <v>0</v>
      </c>
    </row>
    <row r="732" spans="1:12">
      <c r="A732" s="1">
        <v>730</v>
      </c>
      <c r="B732" s="1" t="s">
        <v>34</v>
      </c>
      <c r="C732" s="1" t="s">
        <v>34</v>
      </c>
      <c r="E732" s="1">
        <v>730</v>
      </c>
      <c r="F732" s="1">
        <f t="shared" si="56"/>
        <v>0</v>
      </c>
      <c r="G732" s="1">
        <f t="shared" si="56"/>
        <v>2</v>
      </c>
      <c r="H732" s="1">
        <f t="shared" si="56"/>
        <v>0</v>
      </c>
      <c r="I732" s="110">
        <f t="shared" si="57"/>
        <v>2</v>
      </c>
      <c r="J732" s="1">
        <f t="shared" si="58"/>
        <v>0</v>
      </c>
      <c r="K732" s="1">
        <f t="shared" si="59"/>
        <v>0</v>
      </c>
      <c r="L732" s="1">
        <f t="shared" si="60"/>
        <v>0</v>
      </c>
    </row>
    <row r="733" spans="1:12">
      <c r="A733" s="1">
        <v>731</v>
      </c>
      <c r="B733" s="1" t="s">
        <v>202</v>
      </c>
      <c r="C733" s="1" t="s">
        <v>202</v>
      </c>
      <c r="E733" s="1">
        <v>731</v>
      </c>
      <c r="F733" s="1">
        <f t="shared" si="56"/>
        <v>0</v>
      </c>
      <c r="G733" s="1">
        <f t="shared" si="56"/>
        <v>0</v>
      </c>
      <c r="H733" s="1">
        <f t="shared" si="56"/>
        <v>2</v>
      </c>
      <c r="I733" s="110">
        <f t="shared" si="57"/>
        <v>2</v>
      </c>
      <c r="J733" s="1">
        <f t="shared" si="58"/>
        <v>0</v>
      </c>
      <c r="K733" s="1">
        <f t="shared" si="59"/>
        <v>0</v>
      </c>
      <c r="L733" s="1">
        <f t="shared" si="60"/>
        <v>0</v>
      </c>
    </row>
    <row r="734" spans="1:12">
      <c r="A734" s="1">
        <v>732</v>
      </c>
      <c r="B734" s="1" t="s">
        <v>202</v>
      </c>
      <c r="C734" s="1" t="s">
        <v>40</v>
      </c>
      <c r="E734" s="1">
        <v>732</v>
      </c>
      <c r="F734" s="1">
        <f t="shared" si="56"/>
        <v>1</v>
      </c>
      <c r="G734" s="1">
        <f t="shared" si="56"/>
        <v>0</v>
      </c>
      <c r="H734" s="1">
        <f t="shared" si="56"/>
        <v>1</v>
      </c>
      <c r="I734" s="110">
        <f t="shared" si="57"/>
        <v>2</v>
      </c>
      <c r="J734" s="1">
        <f t="shared" si="58"/>
        <v>0.5</v>
      </c>
      <c r="K734" s="1">
        <f t="shared" si="59"/>
        <v>0</v>
      </c>
      <c r="L734" s="1">
        <f t="shared" si="60"/>
        <v>0.5</v>
      </c>
    </row>
    <row r="735" spans="1:12">
      <c r="A735" s="1">
        <v>733</v>
      </c>
      <c r="B735" s="1" t="s">
        <v>34</v>
      </c>
      <c r="C735" s="1" t="s">
        <v>34</v>
      </c>
      <c r="E735" s="1">
        <v>733</v>
      </c>
      <c r="F735" s="1">
        <f t="shared" si="56"/>
        <v>0</v>
      </c>
      <c r="G735" s="1">
        <f t="shared" si="56"/>
        <v>2</v>
      </c>
      <c r="H735" s="1">
        <f t="shared" si="56"/>
        <v>0</v>
      </c>
      <c r="I735" s="110">
        <f t="shared" si="57"/>
        <v>2</v>
      </c>
      <c r="J735" s="1">
        <f t="shared" si="58"/>
        <v>0</v>
      </c>
      <c r="K735" s="1">
        <f t="shared" si="59"/>
        <v>0</v>
      </c>
      <c r="L735" s="1">
        <f t="shared" si="60"/>
        <v>0</v>
      </c>
    </row>
    <row r="736" spans="1:12">
      <c r="A736" s="1">
        <v>734</v>
      </c>
      <c r="B736" s="1" t="s">
        <v>34</v>
      </c>
      <c r="C736" s="1" t="s">
        <v>34</v>
      </c>
      <c r="E736" s="1">
        <v>734</v>
      </c>
      <c r="F736" s="1">
        <f t="shared" si="56"/>
        <v>0</v>
      </c>
      <c r="G736" s="1">
        <f t="shared" si="56"/>
        <v>2</v>
      </c>
      <c r="H736" s="1">
        <f t="shared" si="56"/>
        <v>0</v>
      </c>
      <c r="I736" s="110">
        <f t="shared" si="57"/>
        <v>2</v>
      </c>
      <c r="J736" s="1">
        <f t="shared" si="58"/>
        <v>0</v>
      </c>
      <c r="K736" s="1">
        <f t="shared" si="59"/>
        <v>0</v>
      </c>
      <c r="L736" s="1">
        <f t="shared" si="60"/>
        <v>0</v>
      </c>
    </row>
    <row r="737" spans="1:12">
      <c r="A737" s="1">
        <v>735</v>
      </c>
      <c r="B737" s="1" t="s">
        <v>34</v>
      </c>
      <c r="C737" s="1" t="s">
        <v>34</v>
      </c>
      <c r="E737" s="1">
        <v>735</v>
      </c>
      <c r="F737" s="1">
        <f t="shared" si="56"/>
        <v>0</v>
      </c>
      <c r="G737" s="1">
        <f t="shared" si="56"/>
        <v>2</v>
      </c>
      <c r="H737" s="1">
        <f t="shared" si="56"/>
        <v>0</v>
      </c>
      <c r="I737" s="110">
        <f t="shared" si="57"/>
        <v>2</v>
      </c>
      <c r="J737" s="1">
        <f t="shared" si="58"/>
        <v>0</v>
      </c>
      <c r="K737" s="1">
        <f t="shared" si="59"/>
        <v>0</v>
      </c>
      <c r="L737" s="1">
        <f t="shared" si="60"/>
        <v>0</v>
      </c>
    </row>
    <row r="738" spans="1:12">
      <c r="A738" s="1">
        <v>736</v>
      </c>
      <c r="B738" s="1" t="s">
        <v>40</v>
      </c>
      <c r="C738" s="1" t="s">
        <v>40</v>
      </c>
      <c r="E738" s="1">
        <v>736</v>
      </c>
      <c r="F738" s="1">
        <f t="shared" si="56"/>
        <v>2</v>
      </c>
      <c r="G738" s="1">
        <f t="shared" si="56"/>
        <v>0</v>
      </c>
      <c r="H738" s="1">
        <f t="shared" si="56"/>
        <v>0</v>
      </c>
      <c r="I738" s="110">
        <f t="shared" si="57"/>
        <v>2</v>
      </c>
      <c r="J738" s="1">
        <f t="shared" si="58"/>
        <v>0</v>
      </c>
      <c r="K738" s="1">
        <f t="shared" si="59"/>
        <v>0</v>
      </c>
      <c r="L738" s="1">
        <f t="shared" si="60"/>
        <v>0</v>
      </c>
    </row>
    <row r="739" spans="1:12">
      <c r="A739" s="1">
        <v>737</v>
      </c>
      <c r="B739" s="1" t="s">
        <v>202</v>
      </c>
      <c r="C739" s="1" t="s">
        <v>40</v>
      </c>
      <c r="E739" s="1">
        <v>737</v>
      </c>
      <c r="F739" s="1">
        <f t="shared" si="56"/>
        <v>1</v>
      </c>
      <c r="G739" s="1">
        <f t="shared" si="56"/>
        <v>0</v>
      </c>
      <c r="H739" s="1">
        <f t="shared" si="56"/>
        <v>1</v>
      </c>
      <c r="I739" s="110">
        <f t="shared" si="57"/>
        <v>2</v>
      </c>
      <c r="J739" s="1">
        <f t="shared" si="58"/>
        <v>0.5</v>
      </c>
      <c r="K739" s="1">
        <f t="shared" si="59"/>
        <v>0</v>
      </c>
      <c r="L739" s="1">
        <f t="shared" si="60"/>
        <v>0.5</v>
      </c>
    </row>
    <row r="740" spans="1:12">
      <c r="A740" s="1">
        <v>738</v>
      </c>
      <c r="B740" s="1" t="s">
        <v>202</v>
      </c>
      <c r="C740" s="1" t="s">
        <v>202</v>
      </c>
      <c r="E740" s="1">
        <v>738</v>
      </c>
      <c r="F740" s="1">
        <f t="shared" si="56"/>
        <v>0</v>
      </c>
      <c r="G740" s="1">
        <f t="shared" si="56"/>
        <v>0</v>
      </c>
      <c r="H740" s="1">
        <f t="shared" si="56"/>
        <v>2</v>
      </c>
      <c r="I740" s="110">
        <f t="shared" si="57"/>
        <v>2</v>
      </c>
      <c r="J740" s="1">
        <f t="shared" si="58"/>
        <v>0</v>
      </c>
      <c r="K740" s="1">
        <f t="shared" si="59"/>
        <v>0</v>
      </c>
      <c r="L740" s="1">
        <f t="shared" si="60"/>
        <v>0</v>
      </c>
    </row>
    <row r="741" spans="1:12">
      <c r="A741" s="1">
        <v>739</v>
      </c>
      <c r="B741" s="1" t="s">
        <v>34</v>
      </c>
      <c r="C741" s="1" t="s">
        <v>34</v>
      </c>
      <c r="E741" s="1">
        <v>739</v>
      </c>
      <c r="F741" s="1">
        <f t="shared" si="56"/>
        <v>0</v>
      </c>
      <c r="G741" s="1">
        <f t="shared" si="56"/>
        <v>2</v>
      </c>
      <c r="H741" s="1">
        <f t="shared" si="56"/>
        <v>0</v>
      </c>
      <c r="I741" s="110">
        <f t="shared" si="57"/>
        <v>2</v>
      </c>
      <c r="J741" s="1">
        <f t="shared" si="58"/>
        <v>0</v>
      </c>
      <c r="K741" s="1">
        <f t="shared" si="59"/>
        <v>0</v>
      </c>
      <c r="L741" s="1">
        <f t="shared" si="60"/>
        <v>0</v>
      </c>
    </row>
    <row r="742" spans="1:12">
      <c r="A742" s="1">
        <v>740</v>
      </c>
      <c r="B742" s="1" t="s">
        <v>40</v>
      </c>
      <c r="C742" s="1" t="s">
        <v>40</v>
      </c>
      <c r="E742" s="1">
        <v>740</v>
      </c>
      <c r="F742" s="1">
        <f t="shared" si="56"/>
        <v>2</v>
      </c>
      <c r="G742" s="1">
        <f t="shared" si="56"/>
        <v>0</v>
      </c>
      <c r="H742" s="1">
        <f t="shared" si="56"/>
        <v>0</v>
      </c>
      <c r="I742" s="110">
        <f t="shared" si="57"/>
        <v>2</v>
      </c>
      <c r="J742" s="1">
        <f t="shared" si="58"/>
        <v>0</v>
      </c>
      <c r="K742" s="1">
        <f t="shared" si="59"/>
        <v>0</v>
      </c>
      <c r="L742" s="1">
        <f t="shared" si="60"/>
        <v>0</v>
      </c>
    </row>
    <row r="743" spans="1:12">
      <c r="A743" s="1">
        <v>741</v>
      </c>
      <c r="B743" s="1" t="s">
        <v>40</v>
      </c>
      <c r="C743" s="1" t="s">
        <v>40</v>
      </c>
      <c r="E743" s="1">
        <v>741</v>
      </c>
      <c r="F743" s="1">
        <f t="shared" si="56"/>
        <v>2</v>
      </c>
      <c r="G743" s="1">
        <f t="shared" si="56"/>
        <v>0</v>
      </c>
      <c r="H743" s="1">
        <f t="shared" si="56"/>
        <v>0</v>
      </c>
      <c r="I743" s="110">
        <f t="shared" si="57"/>
        <v>2</v>
      </c>
      <c r="J743" s="1">
        <f t="shared" si="58"/>
        <v>0</v>
      </c>
      <c r="K743" s="1">
        <f t="shared" si="59"/>
        <v>0</v>
      </c>
      <c r="L743" s="1">
        <f t="shared" si="60"/>
        <v>0</v>
      </c>
    </row>
    <row r="744" spans="1:12">
      <c r="A744" s="1">
        <v>742</v>
      </c>
      <c r="B744" s="1" t="s">
        <v>202</v>
      </c>
      <c r="C744" s="1" t="s">
        <v>40</v>
      </c>
      <c r="E744" s="1">
        <v>742</v>
      </c>
      <c r="F744" s="1">
        <f t="shared" si="56"/>
        <v>1</v>
      </c>
      <c r="G744" s="1">
        <f t="shared" si="56"/>
        <v>0</v>
      </c>
      <c r="H744" s="1">
        <f t="shared" si="56"/>
        <v>1</v>
      </c>
      <c r="I744" s="110">
        <f t="shared" si="57"/>
        <v>2</v>
      </c>
      <c r="J744" s="1">
        <f t="shared" si="58"/>
        <v>0.5</v>
      </c>
      <c r="K744" s="1">
        <f t="shared" si="59"/>
        <v>0</v>
      </c>
      <c r="L744" s="1">
        <f t="shared" si="60"/>
        <v>0.5</v>
      </c>
    </row>
    <row r="745" spans="1:12">
      <c r="A745" s="1">
        <v>743</v>
      </c>
      <c r="B745" s="1" t="s">
        <v>34</v>
      </c>
      <c r="C745" s="1" t="s">
        <v>34</v>
      </c>
      <c r="E745" s="1">
        <v>743</v>
      </c>
      <c r="F745" s="1">
        <f t="shared" si="56"/>
        <v>0</v>
      </c>
      <c r="G745" s="1">
        <f t="shared" si="56"/>
        <v>2</v>
      </c>
      <c r="H745" s="1">
        <f t="shared" si="56"/>
        <v>0</v>
      </c>
      <c r="I745" s="110">
        <f t="shared" si="57"/>
        <v>2</v>
      </c>
      <c r="J745" s="1">
        <f t="shared" si="58"/>
        <v>0</v>
      </c>
      <c r="K745" s="1">
        <f t="shared" si="59"/>
        <v>0</v>
      </c>
      <c r="L745" s="1">
        <f t="shared" si="60"/>
        <v>0</v>
      </c>
    </row>
    <row r="746" spans="1:12">
      <c r="A746" s="1">
        <v>744</v>
      </c>
      <c r="B746" s="1" t="s">
        <v>40</v>
      </c>
      <c r="C746" s="1" t="s">
        <v>40</v>
      </c>
      <c r="E746" s="1">
        <v>744</v>
      </c>
      <c r="F746" s="1">
        <f t="shared" si="56"/>
        <v>2</v>
      </c>
      <c r="G746" s="1">
        <f t="shared" si="56"/>
        <v>0</v>
      </c>
      <c r="H746" s="1">
        <f t="shared" si="56"/>
        <v>0</v>
      </c>
      <c r="I746" s="110">
        <f t="shared" si="57"/>
        <v>2</v>
      </c>
      <c r="J746" s="1">
        <f t="shared" si="58"/>
        <v>0</v>
      </c>
      <c r="K746" s="1">
        <f t="shared" si="59"/>
        <v>0</v>
      </c>
      <c r="L746" s="1">
        <f t="shared" si="60"/>
        <v>0</v>
      </c>
    </row>
    <row r="747" spans="1:12">
      <c r="A747" s="1">
        <v>745</v>
      </c>
      <c r="B747" s="1" t="s">
        <v>202</v>
      </c>
      <c r="C747" s="1" t="s">
        <v>40</v>
      </c>
      <c r="E747" s="1">
        <v>745</v>
      </c>
      <c r="F747" s="1">
        <f t="shared" si="56"/>
        <v>1</v>
      </c>
      <c r="G747" s="1">
        <f t="shared" si="56"/>
        <v>0</v>
      </c>
      <c r="H747" s="1">
        <f t="shared" si="56"/>
        <v>1</v>
      </c>
      <c r="I747" s="110">
        <f t="shared" si="57"/>
        <v>2</v>
      </c>
      <c r="J747" s="1">
        <f t="shared" si="58"/>
        <v>0.5</v>
      </c>
      <c r="K747" s="1">
        <f t="shared" si="59"/>
        <v>0</v>
      </c>
      <c r="L747" s="1">
        <f t="shared" si="60"/>
        <v>0.5</v>
      </c>
    </row>
    <row r="748" spans="1:12">
      <c r="A748" s="1">
        <v>746</v>
      </c>
      <c r="B748" s="1" t="s">
        <v>202</v>
      </c>
      <c r="C748" s="1" t="s">
        <v>202</v>
      </c>
      <c r="E748" s="1">
        <v>746</v>
      </c>
      <c r="F748" s="1">
        <f t="shared" si="56"/>
        <v>0</v>
      </c>
      <c r="G748" s="1">
        <f t="shared" si="56"/>
        <v>0</v>
      </c>
      <c r="H748" s="1">
        <f t="shared" si="56"/>
        <v>2</v>
      </c>
      <c r="I748" s="110">
        <f t="shared" si="57"/>
        <v>2</v>
      </c>
      <c r="J748" s="1">
        <f t="shared" si="58"/>
        <v>0</v>
      </c>
      <c r="K748" s="1">
        <f t="shared" si="59"/>
        <v>0</v>
      </c>
      <c r="L748" s="1">
        <f t="shared" si="60"/>
        <v>0</v>
      </c>
    </row>
    <row r="749" spans="1:12">
      <c r="A749" s="1">
        <v>747</v>
      </c>
      <c r="B749" s="1" t="s">
        <v>40</v>
      </c>
      <c r="C749" s="1" t="s">
        <v>40</v>
      </c>
      <c r="E749" s="1">
        <v>747</v>
      </c>
      <c r="F749" s="1">
        <f t="shared" si="56"/>
        <v>2</v>
      </c>
      <c r="G749" s="1">
        <f t="shared" si="56"/>
        <v>0</v>
      </c>
      <c r="H749" s="1">
        <f t="shared" si="56"/>
        <v>0</v>
      </c>
      <c r="I749" s="110">
        <f t="shared" si="57"/>
        <v>2</v>
      </c>
      <c r="J749" s="1">
        <f t="shared" si="58"/>
        <v>0</v>
      </c>
      <c r="K749" s="1">
        <f t="shared" si="59"/>
        <v>0</v>
      </c>
      <c r="L749" s="1">
        <f t="shared" si="60"/>
        <v>0</v>
      </c>
    </row>
    <row r="750" spans="1:12">
      <c r="A750" s="1">
        <v>748</v>
      </c>
      <c r="B750" s="1" t="s">
        <v>40</v>
      </c>
      <c r="C750" s="1" t="s">
        <v>40</v>
      </c>
      <c r="E750" s="1">
        <v>748</v>
      </c>
      <c r="F750" s="1">
        <f t="shared" si="56"/>
        <v>2</v>
      </c>
      <c r="G750" s="1">
        <f t="shared" si="56"/>
        <v>0</v>
      </c>
      <c r="H750" s="1">
        <f t="shared" si="56"/>
        <v>0</v>
      </c>
      <c r="I750" s="110">
        <f t="shared" si="57"/>
        <v>2</v>
      </c>
      <c r="J750" s="1">
        <f t="shared" si="58"/>
        <v>0</v>
      </c>
      <c r="K750" s="1">
        <f t="shared" si="59"/>
        <v>0</v>
      </c>
      <c r="L750" s="1">
        <f t="shared" si="60"/>
        <v>0</v>
      </c>
    </row>
    <row r="751" spans="1:12">
      <c r="A751" s="1">
        <v>749</v>
      </c>
      <c r="B751" s="1" t="s">
        <v>34</v>
      </c>
      <c r="C751" s="1" t="s">
        <v>34</v>
      </c>
      <c r="E751" s="1">
        <v>749</v>
      </c>
      <c r="F751" s="1">
        <f t="shared" si="56"/>
        <v>0</v>
      </c>
      <c r="G751" s="1">
        <f t="shared" si="56"/>
        <v>2</v>
      </c>
      <c r="H751" s="1">
        <f t="shared" si="56"/>
        <v>0</v>
      </c>
      <c r="I751" s="110">
        <f t="shared" si="57"/>
        <v>2</v>
      </c>
      <c r="J751" s="1">
        <f t="shared" si="58"/>
        <v>0</v>
      </c>
      <c r="K751" s="1">
        <f t="shared" si="59"/>
        <v>0</v>
      </c>
      <c r="L751" s="1">
        <f t="shared" si="60"/>
        <v>0</v>
      </c>
    </row>
    <row r="752" spans="1:12">
      <c r="A752" s="1">
        <v>750</v>
      </c>
      <c r="B752" s="1" t="s">
        <v>34</v>
      </c>
      <c r="C752" s="1" t="s">
        <v>34</v>
      </c>
      <c r="E752" s="1">
        <v>750</v>
      </c>
      <c r="F752" s="1">
        <f t="shared" si="56"/>
        <v>0</v>
      </c>
      <c r="G752" s="1">
        <f t="shared" si="56"/>
        <v>2</v>
      </c>
      <c r="H752" s="1">
        <f t="shared" si="56"/>
        <v>0</v>
      </c>
      <c r="I752" s="110">
        <f t="shared" si="57"/>
        <v>2</v>
      </c>
      <c r="J752" s="1">
        <f t="shared" si="58"/>
        <v>0</v>
      </c>
      <c r="K752" s="1">
        <f t="shared" si="59"/>
        <v>0</v>
      </c>
      <c r="L752" s="1">
        <f t="shared" si="60"/>
        <v>0</v>
      </c>
    </row>
    <row r="753" spans="1:12">
      <c r="A753" s="1">
        <v>751</v>
      </c>
      <c r="B753" s="1" t="s">
        <v>202</v>
      </c>
      <c r="C753" s="1" t="s">
        <v>202</v>
      </c>
      <c r="E753" s="1">
        <v>751</v>
      </c>
      <c r="F753" s="1">
        <f t="shared" si="56"/>
        <v>0</v>
      </c>
      <c r="G753" s="1">
        <f t="shared" si="56"/>
        <v>0</v>
      </c>
      <c r="H753" s="1">
        <f t="shared" si="56"/>
        <v>2</v>
      </c>
      <c r="I753" s="110">
        <f t="shared" si="57"/>
        <v>2</v>
      </c>
      <c r="J753" s="1">
        <f t="shared" si="58"/>
        <v>0</v>
      </c>
      <c r="K753" s="1">
        <f t="shared" si="59"/>
        <v>0</v>
      </c>
      <c r="L753" s="1">
        <f t="shared" si="60"/>
        <v>0</v>
      </c>
    </row>
    <row r="754" spans="1:12">
      <c r="A754" s="1">
        <v>752</v>
      </c>
      <c r="B754" s="1" t="s">
        <v>40</v>
      </c>
      <c r="C754" s="1" t="s">
        <v>40</v>
      </c>
      <c r="E754" s="1">
        <v>752</v>
      </c>
      <c r="F754" s="1">
        <f t="shared" si="56"/>
        <v>2</v>
      </c>
      <c r="G754" s="1">
        <f t="shared" si="56"/>
        <v>0</v>
      </c>
      <c r="H754" s="1">
        <f t="shared" si="56"/>
        <v>0</v>
      </c>
      <c r="I754" s="110">
        <f t="shared" si="57"/>
        <v>2</v>
      </c>
      <c r="J754" s="1">
        <f t="shared" si="58"/>
        <v>0</v>
      </c>
      <c r="K754" s="1">
        <f t="shared" si="59"/>
        <v>0</v>
      </c>
      <c r="L754" s="1">
        <f t="shared" si="60"/>
        <v>0</v>
      </c>
    </row>
    <row r="755" spans="1:12">
      <c r="A755" s="1">
        <v>753</v>
      </c>
      <c r="B755" s="1" t="s">
        <v>202</v>
      </c>
      <c r="C755" s="1" t="s">
        <v>202</v>
      </c>
      <c r="E755" s="1">
        <v>753</v>
      </c>
      <c r="F755" s="1">
        <f t="shared" si="56"/>
        <v>0</v>
      </c>
      <c r="G755" s="1">
        <f t="shared" si="56"/>
        <v>0</v>
      </c>
      <c r="H755" s="1">
        <f t="shared" si="56"/>
        <v>2</v>
      </c>
      <c r="I755" s="110">
        <f t="shared" si="57"/>
        <v>2</v>
      </c>
      <c r="J755" s="1">
        <f t="shared" si="58"/>
        <v>0</v>
      </c>
      <c r="K755" s="1">
        <f t="shared" si="59"/>
        <v>0</v>
      </c>
      <c r="L755" s="1">
        <f t="shared" si="60"/>
        <v>0</v>
      </c>
    </row>
    <row r="756" spans="1:12">
      <c r="A756" s="1">
        <v>754</v>
      </c>
      <c r="B756" s="1" t="s">
        <v>202</v>
      </c>
      <c r="C756" s="1" t="s">
        <v>34</v>
      </c>
      <c r="E756" s="1">
        <v>754</v>
      </c>
      <c r="F756" s="1">
        <f t="shared" si="56"/>
        <v>0</v>
      </c>
      <c r="G756" s="1">
        <f t="shared" si="56"/>
        <v>1</v>
      </c>
      <c r="H756" s="1">
        <f t="shared" si="56"/>
        <v>1</v>
      </c>
      <c r="I756" s="110">
        <f t="shared" si="57"/>
        <v>2</v>
      </c>
      <c r="J756" s="1">
        <f t="shared" si="58"/>
        <v>0</v>
      </c>
      <c r="K756" s="1">
        <f t="shared" si="59"/>
        <v>0.5</v>
      </c>
      <c r="L756" s="1">
        <f t="shared" si="60"/>
        <v>0.5</v>
      </c>
    </row>
    <row r="757" spans="1:12">
      <c r="A757" s="1">
        <v>755</v>
      </c>
      <c r="B757" s="1" t="s">
        <v>34</v>
      </c>
      <c r="C757" s="1" t="s">
        <v>34</v>
      </c>
      <c r="E757" s="1">
        <v>755</v>
      </c>
      <c r="F757" s="1">
        <f t="shared" si="56"/>
        <v>0</v>
      </c>
      <c r="G757" s="1">
        <f t="shared" si="56"/>
        <v>2</v>
      </c>
      <c r="H757" s="1">
        <f t="shared" si="56"/>
        <v>0</v>
      </c>
      <c r="I757" s="110">
        <f t="shared" si="57"/>
        <v>2</v>
      </c>
      <c r="J757" s="1">
        <f t="shared" si="58"/>
        <v>0</v>
      </c>
      <c r="K757" s="1">
        <f t="shared" si="59"/>
        <v>0</v>
      </c>
      <c r="L757" s="1">
        <f t="shared" si="60"/>
        <v>0</v>
      </c>
    </row>
    <row r="758" spans="1:12">
      <c r="A758" s="1">
        <v>756</v>
      </c>
      <c r="B758" s="1" t="s">
        <v>40</v>
      </c>
      <c r="C758" s="1" t="s">
        <v>40</v>
      </c>
      <c r="E758" s="1">
        <v>756</v>
      </c>
      <c r="F758" s="1">
        <f t="shared" si="56"/>
        <v>2</v>
      </c>
      <c r="G758" s="1">
        <f t="shared" si="56"/>
        <v>0</v>
      </c>
      <c r="H758" s="1">
        <f t="shared" si="56"/>
        <v>0</v>
      </c>
      <c r="I758" s="110">
        <f t="shared" si="57"/>
        <v>2</v>
      </c>
      <c r="J758" s="1">
        <f t="shared" si="58"/>
        <v>0</v>
      </c>
      <c r="K758" s="1">
        <f t="shared" si="59"/>
        <v>0</v>
      </c>
      <c r="L758" s="1">
        <f t="shared" si="60"/>
        <v>0</v>
      </c>
    </row>
    <row r="759" spans="1:12">
      <c r="A759" s="1">
        <v>757</v>
      </c>
      <c r="B759" s="1" t="s">
        <v>34</v>
      </c>
      <c r="C759" s="1" t="s">
        <v>34</v>
      </c>
      <c r="E759" s="1">
        <v>757</v>
      </c>
      <c r="F759" s="1">
        <f t="shared" si="56"/>
        <v>0</v>
      </c>
      <c r="G759" s="1">
        <f t="shared" si="56"/>
        <v>2</v>
      </c>
      <c r="H759" s="1">
        <f t="shared" si="56"/>
        <v>0</v>
      </c>
      <c r="I759" s="110">
        <f t="shared" si="57"/>
        <v>2</v>
      </c>
      <c r="J759" s="1">
        <f t="shared" si="58"/>
        <v>0</v>
      </c>
      <c r="K759" s="1">
        <f t="shared" si="59"/>
        <v>0</v>
      </c>
      <c r="L759" s="1">
        <f t="shared" si="60"/>
        <v>0</v>
      </c>
    </row>
    <row r="760" spans="1:12">
      <c r="A760" s="1">
        <v>758</v>
      </c>
      <c r="B760" s="1" t="s">
        <v>34</v>
      </c>
      <c r="C760" s="1" t="s">
        <v>34</v>
      </c>
      <c r="E760" s="1">
        <v>758</v>
      </c>
      <c r="F760" s="1">
        <f t="shared" si="56"/>
        <v>0</v>
      </c>
      <c r="G760" s="1">
        <f t="shared" si="56"/>
        <v>2</v>
      </c>
      <c r="H760" s="1">
        <f t="shared" si="56"/>
        <v>0</v>
      </c>
      <c r="I760" s="110">
        <f t="shared" si="57"/>
        <v>2</v>
      </c>
      <c r="J760" s="1">
        <f t="shared" si="58"/>
        <v>0</v>
      </c>
      <c r="K760" s="1">
        <f t="shared" si="59"/>
        <v>0</v>
      </c>
      <c r="L760" s="1">
        <f t="shared" si="60"/>
        <v>0</v>
      </c>
    </row>
    <row r="761" spans="1:12">
      <c r="A761" s="1">
        <v>759</v>
      </c>
      <c r="B761" s="1" t="s">
        <v>34</v>
      </c>
      <c r="C761" s="1" t="s">
        <v>34</v>
      </c>
      <c r="E761" s="1">
        <v>759</v>
      </c>
      <c r="F761" s="1">
        <f t="shared" si="56"/>
        <v>0</v>
      </c>
      <c r="G761" s="1">
        <f t="shared" si="56"/>
        <v>2</v>
      </c>
      <c r="H761" s="1">
        <f t="shared" si="56"/>
        <v>0</v>
      </c>
      <c r="I761" s="110">
        <f t="shared" si="57"/>
        <v>2</v>
      </c>
      <c r="J761" s="1">
        <f t="shared" si="58"/>
        <v>0</v>
      </c>
      <c r="K761" s="1">
        <f t="shared" si="59"/>
        <v>0</v>
      </c>
      <c r="L761" s="1">
        <f t="shared" si="60"/>
        <v>0</v>
      </c>
    </row>
    <row r="762" spans="1:12">
      <c r="A762" s="1">
        <v>760</v>
      </c>
      <c r="B762" s="1" t="s">
        <v>202</v>
      </c>
      <c r="C762" s="1" t="s">
        <v>40</v>
      </c>
      <c r="E762" s="1">
        <v>760</v>
      </c>
      <c r="F762" s="1">
        <f t="shared" si="56"/>
        <v>1</v>
      </c>
      <c r="G762" s="1">
        <f t="shared" si="56"/>
        <v>0</v>
      </c>
      <c r="H762" s="1">
        <f t="shared" si="56"/>
        <v>1</v>
      </c>
      <c r="I762" s="110">
        <f t="shared" si="57"/>
        <v>2</v>
      </c>
      <c r="J762" s="1">
        <f t="shared" si="58"/>
        <v>0.5</v>
      </c>
      <c r="K762" s="1">
        <f t="shared" si="59"/>
        <v>0</v>
      </c>
      <c r="L762" s="1">
        <f t="shared" si="60"/>
        <v>0.5</v>
      </c>
    </row>
    <row r="763" spans="1:12">
      <c r="A763" s="1">
        <v>761</v>
      </c>
      <c r="B763" s="1" t="s">
        <v>34</v>
      </c>
      <c r="C763" s="1" t="s">
        <v>34</v>
      </c>
      <c r="E763" s="1">
        <v>761</v>
      </c>
      <c r="F763" s="1">
        <f t="shared" si="56"/>
        <v>0</v>
      </c>
      <c r="G763" s="1">
        <f t="shared" si="56"/>
        <v>2</v>
      </c>
      <c r="H763" s="1">
        <f t="shared" si="56"/>
        <v>0</v>
      </c>
      <c r="I763" s="110">
        <f t="shared" si="57"/>
        <v>2</v>
      </c>
      <c r="J763" s="1">
        <f t="shared" si="58"/>
        <v>0</v>
      </c>
      <c r="K763" s="1">
        <f t="shared" si="59"/>
        <v>0</v>
      </c>
      <c r="L763" s="1">
        <f t="shared" si="60"/>
        <v>0</v>
      </c>
    </row>
    <row r="764" spans="1:12">
      <c r="A764" s="1">
        <v>762</v>
      </c>
      <c r="B764" s="1" t="s">
        <v>202</v>
      </c>
      <c r="C764" s="1" t="s">
        <v>202</v>
      </c>
      <c r="E764" s="1">
        <v>762</v>
      </c>
      <c r="F764" s="1">
        <f t="shared" si="56"/>
        <v>0</v>
      </c>
      <c r="G764" s="1">
        <f t="shared" si="56"/>
        <v>0</v>
      </c>
      <c r="H764" s="1">
        <f t="shared" si="56"/>
        <v>2</v>
      </c>
      <c r="I764" s="110">
        <f t="shared" si="57"/>
        <v>2</v>
      </c>
      <c r="J764" s="1">
        <f t="shared" si="58"/>
        <v>0</v>
      </c>
      <c r="K764" s="1">
        <f t="shared" si="59"/>
        <v>0</v>
      </c>
      <c r="L764" s="1">
        <f t="shared" si="60"/>
        <v>0</v>
      </c>
    </row>
    <row r="765" spans="1:12">
      <c r="A765" s="1">
        <v>763</v>
      </c>
      <c r="B765" s="1" t="s">
        <v>202</v>
      </c>
      <c r="C765" s="1" t="s">
        <v>202</v>
      </c>
      <c r="E765" s="1">
        <v>763</v>
      </c>
      <c r="F765" s="1">
        <f t="shared" si="56"/>
        <v>0</v>
      </c>
      <c r="G765" s="1">
        <f t="shared" si="56"/>
        <v>0</v>
      </c>
      <c r="H765" s="1">
        <f t="shared" si="56"/>
        <v>2</v>
      </c>
      <c r="I765" s="110">
        <f t="shared" si="57"/>
        <v>2</v>
      </c>
      <c r="J765" s="1">
        <f t="shared" si="58"/>
        <v>0</v>
      </c>
      <c r="K765" s="1">
        <f t="shared" si="59"/>
        <v>0</v>
      </c>
      <c r="L765" s="1">
        <f t="shared" si="60"/>
        <v>0</v>
      </c>
    </row>
    <row r="766" spans="1:12">
      <c r="A766" s="1">
        <v>764</v>
      </c>
      <c r="B766" s="1" t="s">
        <v>202</v>
      </c>
      <c r="C766" s="1" t="s">
        <v>34</v>
      </c>
      <c r="E766" s="1">
        <v>764</v>
      </c>
      <c r="F766" s="1">
        <f t="shared" si="56"/>
        <v>0</v>
      </c>
      <c r="G766" s="1">
        <f t="shared" si="56"/>
        <v>1</v>
      </c>
      <c r="H766" s="1">
        <f t="shared" si="56"/>
        <v>1</v>
      </c>
      <c r="I766" s="110">
        <f t="shared" si="57"/>
        <v>2</v>
      </c>
      <c r="J766" s="1">
        <f t="shared" si="58"/>
        <v>0</v>
      </c>
      <c r="K766" s="1">
        <f t="shared" si="59"/>
        <v>0.5</v>
      </c>
      <c r="L766" s="1">
        <f t="shared" si="60"/>
        <v>0.5</v>
      </c>
    </row>
    <row r="767" spans="1:12">
      <c r="A767" s="1">
        <v>765</v>
      </c>
      <c r="B767" s="1" t="s">
        <v>34</v>
      </c>
      <c r="C767" s="1" t="s">
        <v>34</v>
      </c>
      <c r="E767" s="1">
        <v>765</v>
      </c>
      <c r="F767" s="1">
        <f t="shared" si="56"/>
        <v>0</v>
      </c>
      <c r="G767" s="1">
        <f t="shared" si="56"/>
        <v>2</v>
      </c>
      <c r="H767" s="1">
        <f t="shared" si="56"/>
        <v>0</v>
      </c>
      <c r="I767" s="110">
        <f t="shared" si="57"/>
        <v>2</v>
      </c>
      <c r="J767" s="1">
        <f t="shared" si="58"/>
        <v>0</v>
      </c>
      <c r="K767" s="1">
        <f t="shared" si="59"/>
        <v>0</v>
      </c>
      <c r="L767" s="1">
        <f t="shared" si="60"/>
        <v>0</v>
      </c>
    </row>
    <row r="768" spans="1:12">
      <c r="A768" s="1">
        <v>766</v>
      </c>
      <c r="B768" s="1" t="s">
        <v>34</v>
      </c>
      <c r="C768" s="1" t="s">
        <v>34</v>
      </c>
      <c r="E768" s="1">
        <v>766</v>
      </c>
      <c r="F768" s="1">
        <f t="shared" si="56"/>
        <v>0</v>
      </c>
      <c r="G768" s="1">
        <f t="shared" si="56"/>
        <v>2</v>
      </c>
      <c r="H768" s="1">
        <f t="shared" si="56"/>
        <v>0</v>
      </c>
      <c r="I768" s="110">
        <f t="shared" si="57"/>
        <v>2</v>
      </c>
      <c r="J768" s="1">
        <f t="shared" si="58"/>
        <v>0</v>
      </c>
      <c r="K768" s="1">
        <f t="shared" si="59"/>
        <v>0</v>
      </c>
      <c r="L768" s="1">
        <f t="shared" si="60"/>
        <v>0</v>
      </c>
    </row>
    <row r="769" spans="1:12">
      <c r="A769" s="1">
        <v>767</v>
      </c>
      <c r="B769" s="1" t="s">
        <v>40</v>
      </c>
      <c r="C769" s="1" t="s">
        <v>40</v>
      </c>
      <c r="E769" s="1">
        <v>767</v>
      </c>
      <c r="F769" s="1">
        <f t="shared" si="56"/>
        <v>2</v>
      </c>
      <c r="G769" s="1">
        <f t="shared" si="56"/>
        <v>0</v>
      </c>
      <c r="H769" s="1">
        <f t="shared" si="56"/>
        <v>0</v>
      </c>
      <c r="I769" s="110">
        <f t="shared" si="57"/>
        <v>2</v>
      </c>
      <c r="J769" s="1">
        <f t="shared" si="58"/>
        <v>0</v>
      </c>
      <c r="K769" s="1">
        <f t="shared" si="59"/>
        <v>0</v>
      </c>
      <c r="L769" s="1">
        <f t="shared" si="60"/>
        <v>0</v>
      </c>
    </row>
    <row r="770" spans="1:12">
      <c r="A770" s="1">
        <v>768</v>
      </c>
      <c r="B770" s="1" t="s">
        <v>34</v>
      </c>
      <c r="C770" s="1" t="s">
        <v>34</v>
      </c>
      <c r="E770" s="1">
        <v>768</v>
      </c>
      <c r="F770" s="1">
        <f t="shared" si="56"/>
        <v>0</v>
      </c>
      <c r="G770" s="1">
        <f t="shared" si="56"/>
        <v>2</v>
      </c>
      <c r="H770" s="1">
        <f t="shared" si="56"/>
        <v>0</v>
      </c>
      <c r="I770" s="110">
        <f t="shared" si="57"/>
        <v>2</v>
      </c>
      <c r="J770" s="1">
        <f t="shared" si="58"/>
        <v>0</v>
      </c>
      <c r="K770" s="1">
        <f t="shared" si="59"/>
        <v>0</v>
      </c>
      <c r="L770" s="1">
        <f t="shared" si="60"/>
        <v>0</v>
      </c>
    </row>
    <row r="771" spans="1:12">
      <c r="A771" s="1">
        <v>769</v>
      </c>
      <c r="B771" s="1" t="s">
        <v>34</v>
      </c>
      <c r="C771" s="1" t="s">
        <v>34</v>
      </c>
      <c r="E771" s="1">
        <v>769</v>
      </c>
      <c r="F771" s="1">
        <f t="shared" si="56"/>
        <v>0</v>
      </c>
      <c r="G771" s="1">
        <f t="shared" si="56"/>
        <v>2</v>
      </c>
      <c r="H771" s="1">
        <f t="shared" si="56"/>
        <v>0</v>
      </c>
      <c r="I771" s="110">
        <f t="shared" si="57"/>
        <v>2</v>
      </c>
      <c r="J771" s="1">
        <f t="shared" si="58"/>
        <v>0</v>
      </c>
      <c r="K771" s="1">
        <f t="shared" si="59"/>
        <v>0</v>
      </c>
      <c r="L771" s="1">
        <f t="shared" si="60"/>
        <v>0</v>
      </c>
    </row>
    <row r="772" spans="1:12">
      <c r="A772" s="1">
        <v>770</v>
      </c>
      <c r="B772" s="1" t="s">
        <v>34</v>
      </c>
      <c r="C772" s="1" t="s">
        <v>34</v>
      </c>
      <c r="E772" s="1">
        <v>770</v>
      </c>
      <c r="F772" s="1">
        <f t="shared" ref="F772:H835" si="61">COUNTIF($B772:$C772,F$2)</f>
        <v>0</v>
      </c>
      <c r="G772" s="1">
        <f t="shared" si="61"/>
        <v>2</v>
      </c>
      <c r="H772" s="1">
        <f t="shared" si="61"/>
        <v>0</v>
      </c>
      <c r="I772" s="110">
        <f t="shared" ref="I772:I835" si="62">SUM(F772:H772)</f>
        <v>2</v>
      </c>
      <c r="J772" s="1">
        <f t="shared" ref="J772:J835" si="63">F772*($I772-F772)/$I772</f>
        <v>0</v>
      </c>
      <c r="K772" s="1">
        <f t="shared" ref="K772:K835" si="64">G772*($I772-G772)/$I772</f>
        <v>0</v>
      </c>
      <c r="L772" s="1">
        <f t="shared" ref="L772:L835" si="65">H772*($I772-H772)/$I772</f>
        <v>0</v>
      </c>
    </row>
    <row r="773" spans="1:12">
      <c r="A773" s="1">
        <v>771</v>
      </c>
      <c r="B773" s="1" t="s">
        <v>202</v>
      </c>
      <c r="C773" s="1" t="s">
        <v>34</v>
      </c>
      <c r="E773" s="1">
        <v>771</v>
      </c>
      <c r="F773" s="1">
        <f t="shared" si="61"/>
        <v>0</v>
      </c>
      <c r="G773" s="1">
        <f t="shared" si="61"/>
        <v>1</v>
      </c>
      <c r="H773" s="1">
        <f t="shared" si="61"/>
        <v>1</v>
      </c>
      <c r="I773" s="110">
        <f t="shared" si="62"/>
        <v>2</v>
      </c>
      <c r="J773" s="1">
        <f t="shared" si="63"/>
        <v>0</v>
      </c>
      <c r="K773" s="1">
        <f t="shared" si="64"/>
        <v>0.5</v>
      </c>
      <c r="L773" s="1">
        <f t="shared" si="65"/>
        <v>0.5</v>
      </c>
    </row>
    <row r="774" spans="1:12">
      <c r="A774" s="1">
        <v>772</v>
      </c>
      <c r="B774" s="1" t="s">
        <v>40</v>
      </c>
      <c r="C774" s="1" t="s">
        <v>40</v>
      </c>
      <c r="E774" s="1">
        <v>772</v>
      </c>
      <c r="F774" s="1">
        <f t="shared" si="61"/>
        <v>2</v>
      </c>
      <c r="G774" s="1">
        <f t="shared" si="61"/>
        <v>0</v>
      </c>
      <c r="H774" s="1">
        <f t="shared" si="61"/>
        <v>0</v>
      </c>
      <c r="I774" s="110">
        <f t="shared" si="62"/>
        <v>2</v>
      </c>
      <c r="J774" s="1">
        <f t="shared" si="63"/>
        <v>0</v>
      </c>
      <c r="K774" s="1">
        <f t="shared" si="64"/>
        <v>0</v>
      </c>
      <c r="L774" s="1">
        <f t="shared" si="65"/>
        <v>0</v>
      </c>
    </row>
    <row r="775" spans="1:12">
      <c r="A775" s="1">
        <v>773</v>
      </c>
      <c r="B775" s="1" t="s">
        <v>34</v>
      </c>
      <c r="C775" s="1" t="s">
        <v>34</v>
      </c>
      <c r="E775" s="1">
        <v>773</v>
      </c>
      <c r="F775" s="1">
        <f t="shared" si="61"/>
        <v>0</v>
      </c>
      <c r="G775" s="1">
        <f t="shared" si="61"/>
        <v>2</v>
      </c>
      <c r="H775" s="1">
        <f t="shared" si="61"/>
        <v>0</v>
      </c>
      <c r="I775" s="110">
        <f t="shared" si="62"/>
        <v>2</v>
      </c>
      <c r="J775" s="1">
        <f t="shared" si="63"/>
        <v>0</v>
      </c>
      <c r="K775" s="1">
        <f t="shared" si="64"/>
        <v>0</v>
      </c>
      <c r="L775" s="1">
        <f t="shared" si="65"/>
        <v>0</v>
      </c>
    </row>
    <row r="776" spans="1:12">
      <c r="A776" s="1">
        <v>774</v>
      </c>
      <c r="B776" s="1" t="s">
        <v>34</v>
      </c>
      <c r="C776" s="1" t="s">
        <v>34</v>
      </c>
      <c r="E776" s="1">
        <v>774</v>
      </c>
      <c r="F776" s="1">
        <f t="shared" si="61"/>
        <v>0</v>
      </c>
      <c r="G776" s="1">
        <f t="shared" si="61"/>
        <v>2</v>
      </c>
      <c r="H776" s="1">
        <f t="shared" si="61"/>
        <v>0</v>
      </c>
      <c r="I776" s="110">
        <f t="shared" si="62"/>
        <v>2</v>
      </c>
      <c r="J776" s="1">
        <f t="shared" si="63"/>
        <v>0</v>
      </c>
      <c r="K776" s="1">
        <f t="shared" si="64"/>
        <v>0</v>
      </c>
      <c r="L776" s="1">
        <f t="shared" si="65"/>
        <v>0</v>
      </c>
    </row>
    <row r="777" spans="1:12">
      <c r="A777" s="1">
        <v>775</v>
      </c>
      <c r="B777" s="1" t="s">
        <v>34</v>
      </c>
      <c r="C777" s="1" t="s">
        <v>34</v>
      </c>
      <c r="E777" s="1">
        <v>775</v>
      </c>
      <c r="F777" s="1">
        <f t="shared" si="61"/>
        <v>0</v>
      </c>
      <c r="G777" s="1">
        <f t="shared" si="61"/>
        <v>2</v>
      </c>
      <c r="H777" s="1">
        <f t="shared" si="61"/>
        <v>0</v>
      </c>
      <c r="I777" s="110">
        <f t="shared" si="62"/>
        <v>2</v>
      </c>
      <c r="J777" s="1">
        <f t="shared" si="63"/>
        <v>0</v>
      </c>
      <c r="K777" s="1">
        <f t="shared" si="64"/>
        <v>0</v>
      </c>
      <c r="L777" s="1">
        <f t="shared" si="65"/>
        <v>0</v>
      </c>
    </row>
    <row r="778" spans="1:12">
      <c r="A778" s="1">
        <v>776</v>
      </c>
      <c r="B778" s="1" t="s">
        <v>40</v>
      </c>
      <c r="C778" s="1" t="s">
        <v>40</v>
      </c>
      <c r="E778" s="1">
        <v>776</v>
      </c>
      <c r="F778" s="1">
        <f t="shared" si="61"/>
        <v>2</v>
      </c>
      <c r="G778" s="1">
        <f t="shared" si="61"/>
        <v>0</v>
      </c>
      <c r="H778" s="1">
        <f t="shared" si="61"/>
        <v>0</v>
      </c>
      <c r="I778" s="110">
        <f t="shared" si="62"/>
        <v>2</v>
      </c>
      <c r="J778" s="1">
        <f t="shared" si="63"/>
        <v>0</v>
      </c>
      <c r="K778" s="1">
        <f t="shared" si="64"/>
        <v>0</v>
      </c>
      <c r="L778" s="1">
        <f t="shared" si="65"/>
        <v>0</v>
      </c>
    </row>
    <row r="779" spans="1:12">
      <c r="A779" s="1">
        <v>777</v>
      </c>
      <c r="B779" s="1" t="s">
        <v>34</v>
      </c>
      <c r="C779" s="1" t="s">
        <v>34</v>
      </c>
      <c r="E779" s="1">
        <v>777</v>
      </c>
      <c r="F779" s="1">
        <f t="shared" si="61"/>
        <v>0</v>
      </c>
      <c r="G779" s="1">
        <f t="shared" si="61"/>
        <v>2</v>
      </c>
      <c r="H779" s="1">
        <f t="shared" si="61"/>
        <v>0</v>
      </c>
      <c r="I779" s="110">
        <f t="shared" si="62"/>
        <v>2</v>
      </c>
      <c r="J779" s="1">
        <f t="shared" si="63"/>
        <v>0</v>
      </c>
      <c r="K779" s="1">
        <f t="shared" si="64"/>
        <v>0</v>
      </c>
      <c r="L779" s="1">
        <f t="shared" si="65"/>
        <v>0</v>
      </c>
    </row>
    <row r="780" spans="1:12">
      <c r="A780" s="1">
        <v>778</v>
      </c>
      <c r="B780" s="1" t="s">
        <v>202</v>
      </c>
      <c r="C780" s="1" t="s">
        <v>34</v>
      </c>
      <c r="E780" s="1">
        <v>778</v>
      </c>
      <c r="F780" s="1">
        <f t="shared" si="61"/>
        <v>0</v>
      </c>
      <c r="G780" s="1">
        <f t="shared" si="61"/>
        <v>1</v>
      </c>
      <c r="H780" s="1">
        <f t="shared" si="61"/>
        <v>1</v>
      </c>
      <c r="I780" s="110">
        <f t="shared" si="62"/>
        <v>2</v>
      </c>
      <c r="J780" s="1">
        <f t="shared" si="63"/>
        <v>0</v>
      </c>
      <c r="K780" s="1">
        <f t="shared" si="64"/>
        <v>0.5</v>
      </c>
      <c r="L780" s="1">
        <f t="shared" si="65"/>
        <v>0.5</v>
      </c>
    </row>
    <row r="781" spans="1:12">
      <c r="A781" s="1">
        <v>779</v>
      </c>
      <c r="B781" s="1" t="s">
        <v>34</v>
      </c>
      <c r="C781" s="1" t="s">
        <v>34</v>
      </c>
      <c r="E781" s="1">
        <v>779</v>
      </c>
      <c r="F781" s="1">
        <f t="shared" si="61"/>
        <v>0</v>
      </c>
      <c r="G781" s="1">
        <f t="shared" si="61"/>
        <v>2</v>
      </c>
      <c r="H781" s="1">
        <f t="shared" si="61"/>
        <v>0</v>
      </c>
      <c r="I781" s="110">
        <f t="shared" si="62"/>
        <v>2</v>
      </c>
      <c r="J781" s="1">
        <f t="shared" si="63"/>
        <v>0</v>
      </c>
      <c r="K781" s="1">
        <f t="shared" si="64"/>
        <v>0</v>
      </c>
      <c r="L781" s="1">
        <f t="shared" si="65"/>
        <v>0</v>
      </c>
    </row>
    <row r="782" spans="1:12">
      <c r="A782" s="1">
        <v>780</v>
      </c>
      <c r="B782" s="1" t="s">
        <v>202</v>
      </c>
      <c r="C782" s="1" t="s">
        <v>202</v>
      </c>
      <c r="E782" s="1">
        <v>780</v>
      </c>
      <c r="F782" s="1">
        <f t="shared" si="61"/>
        <v>0</v>
      </c>
      <c r="G782" s="1">
        <f t="shared" si="61"/>
        <v>0</v>
      </c>
      <c r="H782" s="1">
        <f t="shared" si="61"/>
        <v>2</v>
      </c>
      <c r="I782" s="110">
        <f t="shared" si="62"/>
        <v>2</v>
      </c>
      <c r="J782" s="1">
        <f t="shared" si="63"/>
        <v>0</v>
      </c>
      <c r="K782" s="1">
        <f t="shared" si="64"/>
        <v>0</v>
      </c>
      <c r="L782" s="1">
        <f t="shared" si="65"/>
        <v>0</v>
      </c>
    </row>
    <row r="783" spans="1:12">
      <c r="A783" s="1">
        <v>781</v>
      </c>
      <c r="B783" s="1" t="s">
        <v>34</v>
      </c>
      <c r="C783" s="1" t="s">
        <v>34</v>
      </c>
      <c r="E783" s="1">
        <v>781</v>
      </c>
      <c r="F783" s="1">
        <f t="shared" si="61"/>
        <v>0</v>
      </c>
      <c r="G783" s="1">
        <f t="shared" si="61"/>
        <v>2</v>
      </c>
      <c r="H783" s="1">
        <f t="shared" si="61"/>
        <v>0</v>
      </c>
      <c r="I783" s="110">
        <f t="shared" si="62"/>
        <v>2</v>
      </c>
      <c r="J783" s="1">
        <f t="shared" si="63"/>
        <v>0</v>
      </c>
      <c r="K783" s="1">
        <f t="shared" si="64"/>
        <v>0</v>
      </c>
      <c r="L783" s="1">
        <f t="shared" si="65"/>
        <v>0</v>
      </c>
    </row>
    <row r="784" spans="1:12">
      <c r="A784" s="1">
        <v>782</v>
      </c>
      <c r="B784" s="1" t="s">
        <v>34</v>
      </c>
      <c r="C784" s="1" t="s">
        <v>34</v>
      </c>
      <c r="E784" s="1">
        <v>782</v>
      </c>
      <c r="F784" s="1">
        <f t="shared" si="61"/>
        <v>0</v>
      </c>
      <c r="G784" s="1">
        <f t="shared" si="61"/>
        <v>2</v>
      </c>
      <c r="H784" s="1">
        <f t="shared" si="61"/>
        <v>0</v>
      </c>
      <c r="I784" s="110">
        <f t="shared" si="62"/>
        <v>2</v>
      </c>
      <c r="J784" s="1">
        <f t="shared" si="63"/>
        <v>0</v>
      </c>
      <c r="K784" s="1">
        <f t="shared" si="64"/>
        <v>0</v>
      </c>
      <c r="L784" s="1">
        <f t="shared" si="65"/>
        <v>0</v>
      </c>
    </row>
    <row r="785" spans="1:12">
      <c r="A785" s="1">
        <v>783</v>
      </c>
      <c r="B785" s="1" t="s">
        <v>202</v>
      </c>
      <c r="C785" s="1" t="s">
        <v>34</v>
      </c>
      <c r="E785" s="1">
        <v>783</v>
      </c>
      <c r="F785" s="1">
        <f t="shared" si="61"/>
        <v>0</v>
      </c>
      <c r="G785" s="1">
        <f t="shared" si="61"/>
        <v>1</v>
      </c>
      <c r="H785" s="1">
        <f t="shared" si="61"/>
        <v>1</v>
      </c>
      <c r="I785" s="110">
        <f t="shared" si="62"/>
        <v>2</v>
      </c>
      <c r="J785" s="1">
        <f t="shared" si="63"/>
        <v>0</v>
      </c>
      <c r="K785" s="1">
        <f t="shared" si="64"/>
        <v>0.5</v>
      </c>
      <c r="L785" s="1">
        <f t="shared" si="65"/>
        <v>0.5</v>
      </c>
    </row>
    <row r="786" spans="1:12">
      <c r="A786" s="1">
        <v>784</v>
      </c>
      <c r="B786" s="1" t="s">
        <v>40</v>
      </c>
      <c r="C786" s="1" t="s">
        <v>40</v>
      </c>
      <c r="E786" s="1">
        <v>784</v>
      </c>
      <c r="F786" s="1">
        <f t="shared" si="61"/>
        <v>2</v>
      </c>
      <c r="G786" s="1">
        <f t="shared" si="61"/>
        <v>0</v>
      </c>
      <c r="H786" s="1">
        <f t="shared" si="61"/>
        <v>0</v>
      </c>
      <c r="I786" s="110">
        <f t="shared" si="62"/>
        <v>2</v>
      </c>
      <c r="J786" s="1">
        <f t="shared" si="63"/>
        <v>0</v>
      </c>
      <c r="K786" s="1">
        <f t="shared" si="64"/>
        <v>0</v>
      </c>
      <c r="L786" s="1">
        <f t="shared" si="65"/>
        <v>0</v>
      </c>
    </row>
    <row r="787" spans="1:12">
      <c r="A787" s="1">
        <v>785</v>
      </c>
      <c r="B787" s="1" t="s">
        <v>34</v>
      </c>
      <c r="C787" s="1" t="s">
        <v>34</v>
      </c>
      <c r="E787" s="1">
        <v>785</v>
      </c>
      <c r="F787" s="1">
        <f t="shared" si="61"/>
        <v>0</v>
      </c>
      <c r="G787" s="1">
        <f t="shared" si="61"/>
        <v>2</v>
      </c>
      <c r="H787" s="1">
        <f t="shared" si="61"/>
        <v>0</v>
      </c>
      <c r="I787" s="110">
        <f t="shared" si="62"/>
        <v>2</v>
      </c>
      <c r="J787" s="1">
        <f t="shared" si="63"/>
        <v>0</v>
      </c>
      <c r="K787" s="1">
        <f t="shared" si="64"/>
        <v>0</v>
      </c>
      <c r="L787" s="1">
        <f t="shared" si="65"/>
        <v>0</v>
      </c>
    </row>
    <row r="788" spans="1:12">
      <c r="A788" s="1">
        <v>786</v>
      </c>
      <c r="B788" s="1" t="s">
        <v>34</v>
      </c>
      <c r="C788" s="1" t="s">
        <v>34</v>
      </c>
      <c r="E788" s="1">
        <v>786</v>
      </c>
      <c r="F788" s="1">
        <f t="shared" si="61"/>
        <v>0</v>
      </c>
      <c r="G788" s="1">
        <f t="shared" si="61"/>
        <v>2</v>
      </c>
      <c r="H788" s="1">
        <f t="shared" si="61"/>
        <v>0</v>
      </c>
      <c r="I788" s="110">
        <f t="shared" si="62"/>
        <v>2</v>
      </c>
      <c r="J788" s="1">
        <f t="shared" si="63"/>
        <v>0</v>
      </c>
      <c r="K788" s="1">
        <f t="shared" si="64"/>
        <v>0</v>
      </c>
      <c r="L788" s="1">
        <f t="shared" si="65"/>
        <v>0</v>
      </c>
    </row>
    <row r="789" spans="1:12">
      <c r="A789" s="1">
        <v>787</v>
      </c>
      <c r="B789" s="1" t="s">
        <v>34</v>
      </c>
      <c r="C789" s="1" t="s">
        <v>34</v>
      </c>
      <c r="E789" s="1">
        <v>787</v>
      </c>
      <c r="F789" s="1">
        <f t="shared" si="61"/>
        <v>0</v>
      </c>
      <c r="G789" s="1">
        <f t="shared" si="61"/>
        <v>2</v>
      </c>
      <c r="H789" s="1">
        <f t="shared" si="61"/>
        <v>0</v>
      </c>
      <c r="I789" s="110">
        <f t="shared" si="62"/>
        <v>2</v>
      </c>
      <c r="J789" s="1">
        <f t="shared" si="63"/>
        <v>0</v>
      </c>
      <c r="K789" s="1">
        <f t="shared" si="64"/>
        <v>0</v>
      </c>
      <c r="L789" s="1">
        <f t="shared" si="65"/>
        <v>0</v>
      </c>
    </row>
    <row r="790" spans="1:12">
      <c r="A790" s="1">
        <v>788</v>
      </c>
      <c r="B790" s="1" t="s">
        <v>34</v>
      </c>
      <c r="C790" s="1" t="s">
        <v>34</v>
      </c>
      <c r="E790" s="1">
        <v>788</v>
      </c>
      <c r="F790" s="1">
        <f t="shared" si="61"/>
        <v>0</v>
      </c>
      <c r="G790" s="1">
        <f t="shared" si="61"/>
        <v>2</v>
      </c>
      <c r="H790" s="1">
        <f t="shared" si="61"/>
        <v>0</v>
      </c>
      <c r="I790" s="110">
        <f t="shared" si="62"/>
        <v>2</v>
      </c>
      <c r="J790" s="1">
        <f t="shared" si="63"/>
        <v>0</v>
      </c>
      <c r="K790" s="1">
        <f t="shared" si="64"/>
        <v>0</v>
      </c>
      <c r="L790" s="1">
        <f t="shared" si="65"/>
        <v>0</v>
      </c>
    </row>
    <row r="791" spans="1:12">
      <c r="A791" s="1">
        <v>789</v>
      </c>
      <c r="B791" s="1" t="s">
        <v>40</v>
      </c>
      <c r="C791" s="1" t="s">
        <v>40</v>
      </c>
      <c r="E791" s="1">
        <v>789</v>
      </c>
      <c r="F791" s="1">
        <f t="shared" si="61"/>
        <v>2</v>
      </c>
      <c r="G791" s="1">
        <f t="shared" si="61"/>
        <v>0</v>
      </c>
      <c r="H791" s="1">
        <f t="shared" si="61"/>
        <v>0</v>
      </c>
      <c r="I791" s="110">
        <f t="shared" si="62"/>
        <v>2</v>
      </c>
      <c r="J791" s="1">
        <f t="shared" si="63"/>
        <v>0</v>
      </c>
      <c r="K791" s="1">
        <f t="shared" si="64"/>
        <v>0</v>
      </c>
      <c r="L791" s="1">
        <f t="shared" si="65"/>
        <v>0</v>
      </c>
    </row>
    <row r="792" spans="1:12">
      <c r="A792" s="1">
        <v>790</v>
      </c>
      <c r="B792" s="1" t="s">
        <v>40</v>
      </c>
      <c r="C792" s="1" t="s">
        <v>40</v>
      </c>
      <c r="E792" s="1">
        <v>790</v>
      </c>
      <c r="F792" s="1">
        <f t="shared" si="61"/>
        <v>2</v>
      </c>
      <c r="G792" s="1">
        <f t="shared" si="61"/>
        <v>0</v>
      </c>
      <c r="H792" s="1">
        <f t="shared" si="61"/>
        <v>0</v>
      </c>
      <c r="I792" s="110">
        <f t="shared" si="62"/>
        <v>2</v>
      </c>
      <c r="J792" s="1">
        <f t="shared" si="63"/>
        <v>0</v>
      </c>
      <c r="K792" s="1">
        <f t="shared" si="64"/>
        <v>0</v>
      </c>
      <c r="L792" s="1">
        <f t="shared" si="65"/>
        <v>0</v>
      </c>
    </row>
    <row r="793" spans="1:12">
      <c r="A793" s="1">
        <v>791</v>
      </c>
      <c r="B793" s="1" t="s">
        <v>202</v>
      </c>
      <c r="C793" s="1" t="s">
        <v>202</v>
      </c>
      <c r="E793" s="1">
        <v>791</v>
      </c>
      <c r="F793" s="1">
        <f t="shared" si="61"/>
        <v>0</v>
      </c>
      <c r="G793" s="1">
        <f t="shared" si="61"/>
        <v>0</v>
      </c>
      <c r="H793" s="1">
        <f t="shared" si="61"/>
        <v>2</v>
      </c>
      <c r="I793" s="110">
        <f t="shared" si="62"/>
        <v>2</v>
      </c>
      <c r="J793" s="1">
        <f t="shared" si="63"/>
        <v>0</v>
      </c>
      <c r="K793" s="1">
        <f t="shared" si="64"/>
        <v>0</v>
      </c>
      <c r="L793" s="1">
        <f t="shared" si="65"/>
        <v>0</v>
      </c>
    </row>
    <row r="794" spans="1:12">
      <c r="A794" s="1">
        <v>792</v>
      </c>
      <c r="B794" s="1" t="s">
        <v>34</v>
      </c>
      <c r="C794" s="1" t="s">
        <v>34</v>
      </c>
      <c r="E794" s="1">
        <v>792</v>
      </c>
      <c r="F794" s="1">
        <f t="shared" si="61"/>
        <v>0</v>
      </c>
      <c r="G794" s="1">
        <f t="shared" si="61"/>
        <v>2</v>
      </c>
      <c r="H794" s="1">
        <f t="shared" si="61"/>
        <v>0</v>
      </c>
      <c r="I794" s="110">
        <f t="shared" si="62"/>
        <v>2</v>
      </c>
      <c r="J794" s="1">
        <f t="shared" si="63"/>
        <v>0</v>
      </c>
      <c r="K794" s="1">
        <f t="shared" si="64"/>
        <v>0</v>
      </c>
      <c r="L794" s="1">
        <f t="shared" si="65"/>
        <v>0</v>
      </c>
    </row>
    <row r="795" spans="1:12">
      <c r="A795" s="1">
        <v>793</v>
      </c>
      <c r="B795" s="1" t="s">
        <v>34</v>
      </c>
      <c r="C795" s="1" t="s">
        <v>34</v>
      </c>
      <c r="E795" s="1">
        <v>793</v>
      </c>
      <c r="F795" s="1">
        <f t="shared" si="61"/>
        <v>0</v>
      </c>
      <c r="G795" s="1">
        <f t="shared" si="61"/>
        <v>2</v>
      </c>
      <c r="H795" s="1">
        <f t="shared" si="61"/>
        <v>0</v>
      </c>
      <c r="I795" s="110">
        <f t="shared" si="62"/>
        <v>2</v>
      </c>
      <c r="J795" s="1">
        <f t="shared" si="63"/>
        <v>0</v>
      </c>
      <c r="K795" s="1">
        <f t="shared" si="64"/>
        <v>0</v>
      </c>
      <c r="L795" s="1">
        <f t="shared" si="65"/>
        <v>0</v>
      </c>
    </row>
    <row r="796" spans="1:12">
      <c r="A796" s="1">
        <v>794</v>
      </c>
      <c r="B796" s="1" t="s">
        <v>202</v>
      </c>
      <c r="C796" s="1" t="s">
        <v>202</v>
      </c>
      <c r="E796" s="1">
        <v>794</v>
      </c>
      <c r="F796" s="1">
        <f t="shared" si="61"/>
        <v>0</v>
      </c>
      <c r="G796" s="1">
        <f t="shared" si="61"/>
        <v>0</v>
      </c>
      <c r="H796" s="1">
        <f t="shared" si="61"/>
        <v>2</v>
      </c>
      <c r="I796" s="110">
        <f t="shared" si="62"/>
        <v>2</v>
      </c>
      <c r="J796" s="1">
        <f t="shared" si="63"/>
        <v>0</v>
      </c>
      <c r="K796" s="1">
        <f t="shared" si="64"/>
        <v>0</v>
      </c>
      <c r="L796" s="1">
        <f t="shared" si="65"/>
        <v>0</v>
      </c>
    </row>
    <row r="797" spans="1:12">
      <c r="A797" s="1">
        <v>795</v>
      </c>
      <c r="B797" s="1" t="s">
        <v>202</v>
      </c>
      <c r="C797" s="1" t="s">
        <v>34</v>
      </c>
      <c r="E797" s="1">
        <v>795</v>
      </c>
      <c r="F797" s="1">
        <f t="shared" si="61"/>
        <v>0</v>
      </c>
      <c r="G797" s="1">
        <f t="shared" si="61"/>
        <v>1</v>
      </c>
      <c r="H797" s="1">
        <f t="shared" si="61"/>
        <v>1</v>
      </c>
      <c r="I797" s="110">
        <f t="shared" si="62"/>
        <v>2</v>
      </c>
      <c r="J797" s="1">
        <f t="shared" si="63"/>
        <v>0</v>
      </c>
      <c r="K797" s="1">
        <f t="shared" si="64"/>
        <v>0.5</v>
      </c>
      <c r="L797" s="1">
        <f t="shared" si="65"/>
        <v>0.5</v>
      </c>
    </row>
    <row r="798" spans="1:12">
      <c r="A798" s="1">
        <v>796</v>
      </c>
      <c r="B798" s="1" t="s">
        <v>34</v>
      </c>
      <c r="C798" s="1" t="s">
        <v>34</v>
      </c>
      <c r="E798" s="1">
        <v>796</v>
      </c>
      <c r="F798" s="1">
        <f t="shared" si="61"/>
        <v>0</v>
      </c>
      <c r="G798" s="1">
        <f t="shared" si="61"/>
        <v>2</v>
      </c>
      <c r="H798" s="1">
        <f t="shared" si="61"/>
        <v>0</v>
      </c>
      <c r="I798" s="110">
        <f t="shared" si="62"/>
        <v>2</v>
      </c>
      <c r="J798" s="1">
        <f t="shared" si="63"/>
        <v>0</v>
      </c>
      <c r="K798" s="1">
        <f t="shared" si="64"/>
        <v>0</v>
      </c>
      <c r="L798" s="1">
        <f t="shared" si="65"/>
        <v>0</v>
      </c>
    </row>
    <row r="799" spans="1:12">
      <c r="A799" s="1">
        <v>797</v>
      </c>
      <c r="B799" s="1" t="s">
        <v>34</v>
      </c>
      <c r="C799" s="1" t="s">
        <v>34</v>
      </c>
      <c r="E799" s="1">
        <v>797</v>
      </c>
      <c r="F799" s="1">
        <f t="shared" si="61"/>
        <v>0</v>
      </c>
      <c r="G799" s="1">
        <f t="shared" si="61"/>
        <v>2</v>
      </c>
      <c r="H799" s="1">
        <f t="shared" si="61"/>
        <v>0</v>
      </c>
      <c r="I799" s="110">
        <f t="shared" si="62"/>
        <v>2</v>
      </c>
      <c r="J799" s="1">
        <f t="shared" si="63"/>
        <v>0</v>
      </c>
      <c r="K799" s="1">
        <f t="shared" si="64"/>
        <v>0</v>
      </c>
      <c r="L799" s="1">
        <f t="shared" si="65"/>
        <v>0</v>
      </c>
    </row>
    <row r="800" spans="1:12">
      <c r="A800" s="1">
        <v>798</v>
      </c>
      <c r="B800" s="1" t="s">
        <v>34</v>
      </c>
      <c r="C800" s="1" t="s">
        <v>34</v>
      </c>
      <c r="E800" s="1">
        <v>798</v>
      </c>
      <c r="F800" s="1">
        <f t="shared" si="61"/>
        <v>0</v>
      </c>
      <c r="G800" s="1">
        <f t="shared" si="61"/>
        <v>2</v>
      </c>
      <c r="H800" s="1">
        <f t="shared" si="61"/>
        <v>0</v>
      </c>
      <c r="I800" s="110">
        <f t="shared" si="62"/>
        <v>2</v>
      </c>
      <c r="J800" s="1">
        <f t="shared" si="63"/>
        <v>0</v>
      </c>
      <c r="K800" s="1">
        <f t="shared" si="64"/>
        <v>0</v>
      </c>
      <c r="L800" s="1">
        <f t="shared" si="65"/>
        <v>0</v>
      </c>
    </row>
    <row r="801" spans="1:12">
      <c r="A801" s="1">
        <v>799</v>
      </c>
      <c r="B801" s="1" t="s">
        <v>34</v>
      </c>
      <c r="C801" s="1" t="s">
        <v>34</v>
      </c>
      <c r="E801" s="1">
        <v>799</v>
      </c>
      <c r="F801" s="1">
        <f t="shared" si="61"/>
        <v>0</v>
      </c>
      <c r="G801" s="1">
        <f t="shared" si="61"/>
        <v>2</v>
      </c>
      <c r="H801" s="1">
        <f t="shared" si="61"/>
        <v>0</v>
      </c>
      <c r="I801" s="110">
        <f t="shared" si="62"/>
        <v>2</v>
      </c>
      <c r="J801" s="1">
        <f t="shared" si="63"/>
        <v>0</v>
      </c>
      <c r="K801" s="1">
        <f t="shared" si="64"/>
        <v>0</v>
      </c>
      <c r="L801" s="1">
        <f t="shared" si="65"/>
        <v>0</v>
      </c>
    </row>
    <row r="802" spans="1:12">
      <c r="A802" s="1">
        <v>800</v>
      </c>
      <c r="B802" s="1" t="s">
        <v>34</v>
      </c>
      <c r="C802" s="1" t="s">
        <v>34</v>
      </c>
      <c r="E802" s="1">
        <v>800</v>
      </c>
      <c r="F802" s="1">
        <f t="shared" si="61"/>
        <v>0</v>
      </c>
      <c r="G802" s="1">
        <f t="shared" si="61"/>
        <v>2</v>
      </c>
      <c r="H802" s="1">
        <f t="shared" si="61"/>
        <v>0</v>
      </c>
      <c r="I802" s="110">
        <f t="shared" si="62"/>
        <v>2</v>
      </c>
      <c r="J802" s="1">
        <f t="shared" si="63"/>
        <v>0</v>
      </c>
      <c r="K802" s="1">
        <f t="shared" si="64"/>
        <v>0</v>
      </c>
      <c r="L802" s="1">
        <f t="shared" si="65"/>
        <v>0</v>
      </c>
    </row>
    <row r="803" spans="1:12">
      <c r="A803" s="1">
        <v>801</v>
      </c>
      <c r="B803" s="1" t="s">
        <v>202</v>
      </c>
      <c r="C803" s="1" t="s">
        <v>202</v>
      </c>
      <c r="E803" s="1">
        <v>801</v>
      </c>
      <c r="F803" s="1">
        <f t="shared" si="61"/>
        <v>0</v>
      </c>
      <c r="G803" s="1">
        <f t="shared" si="61"/>
        <v>0</v>
      </c>
      <c r="H803" s="1">
        <f t="shared" si="61"/>
        <v>2</v>
      </c>
      <c r="I803" s="110">
        <f t="shared" si="62"/>
        <v>2</v>
      </c>
      <c r="J803" s="1">
        <f t="shared" si="63"/>
        <v>0</v>
      </c>
      <c r="K803" s="1">
        <f t="shared" si="64"/>
        <v>0</v>
      </c>
      <c r="L803" s="1">
        <f t="shared" si="65"/>
        <v>0</v>
      </c>
    </row>
    <row r="804" spans="1:12">
      <c r="A804" s="1">
        <v>802</v>
      </c>
      <c r="B804" s="1" t="s">
        <v>202</v>
      </c>
      <c r="C804" s="1" t="s">
        <v>34</v>
      </c>
      <c r="E804" s="1">
        <v>802</v>
      </c>
      <c r="F804" s="1">
        <f t="shared" si="61"/>
        <v>0</v>
      </c>
      <c r="G804" s="1">
        <f t="shared" si="61"/>
        <v>1</v>
      </c>
      <c r="H804" s="1">
        <f t="shared" si="61"/>
        <v>1</v>
      </c>
      <c r="I804" s="110">
        <f t="shared" si="62"/>
        <v>2</v>
      </c>
      <c r="J804" s="1">
        <f t="shared" si="63"/>
        <v>0</v>
      </c>
      <c r="K804" s="1">
        <f t="shared" si="64"/>
        <v>0.5</v>
      </c>
      <c r="L804" s="1">
        <f t="shared" si="65"/>
        <v>0.5</v>
      </c>
    </row>
    <row r="805" spans="1:12">
      <c r="A805" s="1">
        <v>803</v>
      </c>
      <c r="B805" s="1" t="s">
        <v>202</v>
      </c>
      <c r="C805" s="1" t="s">
        <v>202</v>
      </c>
      <c r="E805" s="1">
        <v>803</v>
      </c>
      <c r="F805" s="1">
        <f t="shared" si="61"/>
        <v>0</v>
      </c>
      <c r="G805" s="1">
        <f t="shared" si="61"/>
        <v>0</v>
      </c>
      <c r="H805" s="1">
        <f t="shared" si="61"/>
        <v>2</v>
      </c>
      <c r="I805" s="110">
        <f t="shared" si="62"/>
        <v>2</v>
      </c>
      <c r="J805" s="1">
        <f t="shared" si="63"/>
        <v>0</v>
      </c>
      <c r="K805" s="1">
        <f t="shared" si="64"/>
        <v>0</v>
      </c>
      <c r="L805" s="1">
        <f t="shared" si="65"/>
        <v>0</v>
      </c>
    </row>
    <row r="806" spans="1:12">
      <c r="A806" s="1">
        <v>804</v>
      </c>
      <c r="B806" s="1" t="s">
        <v>34</v>
      </c>
      <c r="C806" s="1" t="s">
        <v>34</v>
      </c>
      <c r="E806" s="1">
        <v>804</v>
      </c>
      <c r="F806" s="1">
        <f t="shared" si="61"/>
        <v>0</v>
      </c>
      <c r="G806" s="1">
        <f t="shared" si="61"/>
        <v>2</v>
      </c>
      <c r="H806" s="1">
        <f t="shared" si="61"/>
        <v>0</v>
      </c>
      <c r="I806" s="110">
        <f t="shared" si="62"/>
        <v>2</v>
      </c>
      <c r="J806" s="1">
        <f t="shared" si="63"/>
        <v>0</v>
      </c>
      <c r="K806" s="1">
        <f t="shared" si="64"/>
        <v>0</v>
      </c>
      <c r="L806" s="1">
        <f t="shared" si="65"/>
        <v>0</v>
      </c>
    </row>
    <row r="807" spans="1:12">
      <c r="A807" s="1">
        <v>805</v>
      </c>
      <c r="B807" s="1" t="s">
        <v>202</v>
      </c>
      <c r="C807" s="1" t="s">
        <v>202</v>
      </c>
      <c r="E807" s="1">
        <v>805</v>
      </c>
      <c r="F807" s="1">
        <f t="shared" si="61"/>
        <v>0</v>
      </c>
      <c r="G807" s="1">
        <f t="shared" si="61"/>
        <v>0</v>
      </c>
      <c r="H807" s="1">
        <f t="shared" si="61"/>
        <v>2</v>
      </c>
      <c r="I807" s="110">
        <f t="shared" si="62"/>
        <v>2</v>
      </c>
      <c r="J807" s="1">
        <f t="shared" si="63"/>
        <v>0</v>
      </c>
      <c r="K807" s="1">
        <f t="shared" si="64"/>
        <v>0</v>
      </c>
      <c r="L807" s="1">
        <f t="shared" si="65"/>
        <v>0</v>
      </c>
    </row>
    <row r="808" spans="1:12">
      <c r="A808" s="1">
        <v>806</v>
      </c>
      <c r="B808" s="1" t="s">
        <v>40</v>
      </c>
      <c r="C808" s="1" t="s">
        <v>40</v>
      </c>
      <c r="E808" s="1">
        <v>806</v>
      </c>
      <c r="F808" s="1">
        <f t="shared" si="61"/>
        <v>2</v>
      </c>
      <c r="G808" s="1">
        <f t="shared" si="61"/>
        <v>0</v>
      </c>
      <c r="H808" s="1">
        <f t="shared" si="61"/>
        <v>0</v>
      </c>
      <c r="I808" s="110">
        <f t="shared" si="62"/>
        <v>2</v>
      </c>
      <c r="J808" s="1">
        <f t="shared" si="63"/>
        <v>0</v>
      </c>
      <c r="K808" s="1">
        <f t="shared" si="64"/>
        <v>0</v>
      </c>
      <c r="L808" s="1">
        <f t="shared" si="65"/>
        <v>0</v>
      </c>
    </row>
    <row r="809" spans="1:12">
      <c r="A809" s="1">
        <v>807</v>
      </c>
      <c r="B809" s="1" t="s">
        <v>34</v>
      </c>
      <c r="C809" s="1" t="s">
        <v>34</v>
      </c>
      <c r="E809" s="1">
        <v>807</v>
      </c>
      <c r="F809" s="1">
        <f t="shared" si="61"/>
        <v>0</v>
      </c>
      <c r="G809" s="1">
        <f t="shared" si="61"/>
        <v>2</v>
      </c>
      <c r="H809" s="1">
        <f t="shared" si="61"/>
        <v>0</v>
      </c>
      <c r="I809" s="110">
        <f t="shared" si="62"/>
        <v>2</v>
      </c>
      <c r="J809" s="1">
        <f t="shared" si="63"/>
        <v>0</v>
      </c>
      <c r="K809" s="1">
        <f t="shared" si="64"/>
        <v>0</v>
      </c>
      <c r="L809" s="1">
        <f t="shared" si="65"/>
        <v>0</v>
      </c>
    </row>
    <row r="810" spans="1:12">
      <c r="A810" s="1">
        <v>808</v>
      </c>
      <c r="B810" s="1" t="s">
        <v>34</v>
      </c>
      <c r="C810" s="1" t="s">
        <v>34</v>
      </c>
      <c r="E810" s="1">
        <v>808</v>
      </c>
      <c r="F810" s="1">
        <f t="shared" si="61"/>
        <v>0</v>
      </c>
      <c r="G810" s="1">
        <f t="shared" si="61"/>
        <v>2</v>
      </c>
      <c r="H810" s="1">
        <f t="shared" si="61"/>
        <v>0</v>
      </c>
      <c r="I810" s="110">
        <f t="shared" si="62"/>
        <v>2</v>
      </c>
      <c r="J810" s="1">
        <f t="shared" si="63"/>
        <v>0</v>
      </c>
      <c r="K810" s="1">
        <f t="shared" si="64"/>
        <v>0</v>
      </c>
      <c r="L810" s="1">
        <f t="shared" si="65"/>
        <v>0</v>
      </c>
    </row>
    <row r="811" spans="1:12">
      <c r="A811" s="1">
        <v>809</v>
      </c>
      <c r="B811" s="1" t="s">
        <v>40</v>
      </c>
      <c r="C811" s="1" t="s">
        <v>40</v>
      </c>
      <c r="E811" s="1">
        <v>809</v>
      </c>
      <c r="F811" s="1">
        <f t="shared" si="61"/>
        <v>2</v>
      </c>
      <c r="G811" s="1">
        <f t="shared" si="61"/>
        <v>0</v>
      </c>
      <c r="H811" s="1">
        <f t="shared" si="61"/>
        <v>0</v>
      </c>
      <c r="I811" s="110">
        <f t="shared" si="62"/>
        <v>2</v>
      </c>
      <c r="J811" s="1">
        <f t="shared" si="63"/>
        <v>0</v>
      </c>
      <c r="K811" s="1">
        <f t="shared" si="64"/>
        <v>0</v>
      </c>
      <c r="L811" s="1">
        <f t="shared" si="65"/>
        <v>0</v>
      </c>
    </row>
    <row r="812" spans="1:12">
      <c r="A812" s="1">
        <v>810</v>
      </c>
      <c r="B812" s="1" t="s">
        <v>40</v>
      </c>
      <c r="C812" s="1" t="s">
        <v>40</v>
      </c>
      <c r="E812" s="1">
        <v>810</v>
      </c>
      <c r="F812" s="1">
        <f t="shared" si="61"/>
        <v>2</v>
      </c>
      <c r="G812" s="1">
        <f t="shared" si="61"/>
        <v>0</v>
      </c>
      <c r="H812" s="1">
        <f t="shared" si="61"/>
        <v>0</v>
      </c>
      <c r="I812" s="110">
        <f t="shared" si="62"/>
        <v>2</v>
      </c>
      <c r="J812" s="1">
        <f t="shared" si="63"/>
        <v>0</v>
      </c>
      <c r="K812" s="1">
        <f t="shared" si="64"/>
        <v>0</v>
      </c>
      <c r="L812" s="1">
        <f t="shared" si="65"/>
        <v>0</v>
      </c>
    </row>
    <row r="813" spans="1:12">
      <c r="A813" s="1">
        <v>811</v>
      </c>
      <c r="B813" s="1" t="s">
        <v>202</v>
      </c>
      <c r="C813" s="1" t="s">
        <v>202</v>
      </c>
      <c r="E813" s="1">
        <v>811</v>
      </c>
      <c r="F813" s="1">
        <f t="shared" si="61"/>
        <v>0</v>
      </c>
      <c r="G813" s="1">
        <f t="shared" si="61"/>
        <v>0</v>
      </c>
      <c r="H813" s="1">
        <f t="shared" si="61"/>
        <v>2</v>
      </c>
      <c r="I813" s="110">
        <f t="shared" si="62"/>
        <v>2</v>
      </c>
      <c r="J813" s="1">
        <f t="shared" si="63"/>
        <v>0</v>
      </c>
      <c r="K813" s="1">
        <f t="shared" si="64"/>
        <v>0</v>
      </c>
      <c r="L813" s="1">
        <f t="shared" si="65"/>
        <v>0</v>
      </c>
    </row>
    <row r="814" spans="1:12">
      <c r="A814" s="1">
        <v>812</v>
      </c>
      <c r="B814" s="1" t="s">
        <v>34</v>
      </c>
      <c r="C814" s="1" t="s">
        <v>34</v>
      </c>
      <c r="E814" s="1">
        <v>812</v>
      </c>
      <c r="F814" s="1">
        <f t="shared" si="61"/>
        <v>0</v>
      </c>
      <c r="G814" s="1">
        <f t="shared" si="61"/>
        <v>2</v>
      </c>
      <c r="H814" s="1">
        <f t="shared" si="61"/>
        <v>0</v>
      </c>
      <c r="I814" s="110">
        <f t="shared" si="62"/>
        <v>2</v>
      </c>
      <c r="J814" s="1">
        <f t="shared" si="63"/>
        <v>0</v>
      </c>
      <c r="K814" s="1">
        <f t="shared" si="64"/>
        <v>0</v>
      </c>
      <c r="L814" s="1">
        <f t="shared" si="65"/>
        <v>0</v>
      </c>
    </row>
    <row r="815" spans="1:12">
      <c r="A815" s="1">
        <v>813</v>
      </c>
      <c r="B815" s="1" t="s">
        <v>202</v>
      </c>
      <c r="C815" s="1" t="s">
        <v>202</v>
      </c>
      <c r="E815" s="1">
        <v>813</v>
      </c>
      <c r="F815" s="1">
        <f t="shared" si="61"/>
        <v>0</v>
      </c>
      <c r="G815" s="1">
        <f t="shared" si="61"/>
        <v>0</v>
      </c>
      <c r="H815" s="1">
        <f t="shared" si="61"/>
        <v>2</v>
      </c>
      <c r="I815" s="110">
        <f t="shared" si="62"/>
        <v>2</v>
      </c>
      <c r="J815" s="1">
        <f t="shared" si="63"/>
        <v>0</v>
      </c>
      <c r="K815" s="1">
        <f t="shared" si="64"/>
        <v>0</v>
      </c>
      <c r="L815" s="1">
        <f t="shared" si="65"/>
        <v>0</v>
      </c>
    </row>
    <row r="816" spans="1:12">
      <c r="A816" s="1">
        <v>814</v>
      </c>
      <c r="B816" s="1" t="s">
        <v>40</v>
      </c>
      <c r="C816" s="1" t="s">
        <v>40</v>
      </c>
      <c r="E816" s="1">
        <v>814</v>
      </c>
      <c r="F816" s="1">
        <f t="shared" si="61"/>
        <v>2</v>
      </c>
      <c r="G816" s="1">
        <f t="shared" si="61"/>
        <v>0</v>
      </c>
      <c r="H816" s="1">
        <f t="shared" si="61"/>
        <v>0</v>
      </c>
      <c r="I816" s="110">
        <f t="shared" si="62"/>
        <v>2</v>
      </c>
      <c r="J816" s="1">
        <f t="shared" si="63"/>
        <v>0</v>
      </c>
      <c r="K816" s="1">
        <f t="shared" si="64"/>
        <v>0</v>
      </c>
      <c r="L816" s="1">
        <f t="shared" si="65"/>
        <v>0</v>
      </c>
    </row>
    <row r="817" spans="1:12">
      <c r="A817" s="1">
        <v>815</v>
      </c>
      <c r="B817" s="1" t="s">
        <v>40</v>
      </c>
      <c r="C817" s="1" t="s">
        <v>40</v>
      </c>
      <c r="E817" s="1">
        <v>815</v>
      </c>
      <c r="F817" s="1">
        <f t="shared" si="61"/>
        <v>2</v>
      </c>
      <c r="G817" s="1">
        <f t="shared" si="61"/>
        <v>0</v>
      </c>
      <c r="H817" s="1">
        <f t="shared" si="61"/>
        <v>0</v>
      </c>
      <c r="I817" s="110">
        <f t="shared" si="62"/>
        <v>2</v>
      </c>
      <c r="J817" s="1">
        <f t="shared" si="63"/>
        <v>0</v>
      </c>
      <c r="K817" s="1">
        <f t="shared" si="64"/>
        <v>0</v>
      </c>
      <c r="L817" s="1">
        <f t="shared" si="65"/>
        <v>0</v>
      </c>
    </row>
    <row r="818" spans="1:12">
      <c r="A818" s="1">
        <v>816</v>
      </c>
      <c r="B818" s="1" t="s">
        <v>40</v>
      </c>
      <c r="C818" s="1" t="s">
        <v>40</v>
      </c>
      <c r="E818" s="1">
        <v>816</v>
      </c>
      <c r="F818" s="1">
        <f t="shared" si="61"/>
        <v>2</v>
      </c>
      <c r="G818" s="1">
        <f t="shared" si="61"/>
        <v>0</v>
      </c>
      <c r="H818" s="1">
        <f t="shared" si="61"/>
        <v>0</v>
      </c>
      <c r="I818" s="110">
        <f t="shared" si="62"/>
        <v>2</v>
      </c>
      <c r="J818" s="1">
        <f t="shared" si="63"/>
        <v>0</v>
      </c>
      <c r="K818" s="1">
        <f t="shared" si="64"/>
        <v>0</v>
      </c>
      <c r="L818" s="1">
        <f t="shared" si="65"/>
        <v>0</v>
      </c>
    </row>
    <row r="819" spans="1:12">
      <c r="A819" s="1">
        <v>817</v>
      </c>
      <c r="B819" s="1" t="s">
        <v>34</v>
      </c>
      <c r="C819" s="1" t="s">
        <v>34</v>
      </c>
      <c r="E819" s="1">
        <v>817</v>
      </c>
      <c r="F819" s="1">
        <f t="shared" si="61"/>
        <v>0</v>
      </c>
      <c r="G819" s="1">
        <f t="shared" si="61"/>
        <v>2</v>
      </c>
      <c r="H819" s="1">
        <f t="shared" si="61"/>
        <v>0</v>
      </c>
      <c r="I819" s="110">
        <f t="shared" si="62"/>
        <v>2</v>
      </c>
      <c r="J819" s="1">
        <f t="shared" si="63"/>
        <v>0</v>
      </c>
      <c r="K819" s="1">
        <f t="shared" si="64"/>
        <v>0</v>
      </c>
      <c r="L819" s="1">
        <f t="shared" si="65"/>
        <v>0</v>
      </c>
    </row>
    <row r="820" spans="1:12">
      <c r="A820" s="1">
        <v>818</v>
      </c>
      <c r="B820" s="1" t="s">
        <v>34</v>
      </c>
      <c r="C820" s="1" t="s">
        <v>34</v>
      </c>
      <c r="E820" s="1">
        <v>818</v>
      </c>
      <c r="F820" s="1">
        <f t="shared" si="61"/>
        <v>0</v>
      </c>
      <c r="G820" s="1">
        <f t="shared" si="61"/>
        <v>2</v>
      </c>
      <c r="H820" s="1">
        <f t="shared" si="61"/>
        <v>0</v>
      </c>
      <c r="I820" s="110">
        <f t="shared" si="62"/>
        <v>2</v>
      </c>
      <c r="J820" s="1">
        <f t="shared" si="63"/>
        <v>0</v>
      </c>
      <c r="K820" s="1">
        <f t="shared" si="64"/>
        <v>0</v>
      </c>
      <c r="L820" s="1">
        <f t="shared" si="65"/>
        <v>0</v>
      </c>
    </row>
    <row r="821" spans="1:12">
      <c r="A821" s="1">
        <v>819</v>
      </c>
      <c r="B821" s="1" t="s">
        <v>40</v>
      </c>
      <c r="C821" s="1" t="s">
        <v>40</v>
      </c>
      <c r="E821" s="1">
        <v>819</v>
      </c>
      <c r="F821" s="1">
        <f t="shared" si="61"/>
        <v>2</v>
      </c>
      <c r="G821" s="1">
        <f t="shared" si="61"/>
        <v>0</v>
      </c>
      <c r="H821" s="1">
        <f t="shared" si="61"/>
        <v>0</v>
      </c>
      <c r="I821" s="110">
        <f t="shared" si="62"/>
        <v>2</v>
      </c>
      <c r="J821" s="1">
        <f t="shared" si="63"/>
        <v>0</v>
      </c>
      <c r="K821" s="1">
        <f t="shared" si="64"/>
        <v>0</v>
      </c>
      <c r="L821" s="1">
        <f t="shared" si="65"/>
        <v>0</v>
      </c>
    </row>
    <row r="822" spans="1:12">
      <c r="A822" s="1">
        <v>820</v>
      </c>
      <c r="B822" s="1" t="s">
        <v>40</v>
      </c>
      <c r="C822" s="1" t="s">
        <v>40</v>
      </c>
      <c r="E822" s="1">
        <v>820</v>
      </c>
      <c r="F822" s="1">
        <f t="shared" si="61"/>
        <v>2</v>
      </c>
      <c r="G822" s="1">
        <f t="shared" si="61"/>
        <v>0</v>
      </c>
      <c r="H822" s="1">
        <f t="shared" si="61"/>
        <v>0</v>
      </c>
      <c r="I822" s="110">
        <f t="shared" si="62"/>
        <v>2</v>
      </c>
      <c r="J822" s="1">
        <f t="shared" si="63"/>
        <v>0</v>
      </c>
      <c r="K822" s="1">
        <f t="shared" si="64"/>
        <v>0</v>
      </c>
      <c r="L822" s="1">
        <f t="shared" si="65"/>
        <v>0</v>
      </c>
    </row>
    <row r="823" spans="1:12">
      <c r="A823" s="1">
        <v>821</v>
      </c>
      <c r="B823" s="1" t="s">
        <v>34</v>
      </c>
      <c r="C823" s="1" t="s">
        <v>34</v>
      </c>
      <c r="E823" s="1">
        <v>821</v>
      </c>
      <c r="F823" s="1">
        <f t="shared" si="61"/>
        <v>0</v>
      </c>
      <c r="G823" s="1">
        <f t="shared" si="61"/>
        <v>2</v>
      </c>
      <c r="H823" s="1">
        <f t="shared" si="61"/>
        <v>0</v>
      </c>
      <c r="I823" s="110">
        <f t="shared" si="62"/>
        <v>2</v>
      </c>
      <c r="J823" s="1">
        <f t="shared" si="63"/>
        <v>0</v>
      </c>
      <c r="K823" s="1">
        <f t="shared" si="64"/>
        <v>0</v>
      </c>
      <c r="L823" s="1">
        <f t="shared" si="65"/>
        <v>0</v>
      </c>
    </row>
    <row r="824" spans="1:12">
      <c r="A824" s="1">
        <v>822</v>
      </c>
      <c r="B824" s="1" t="s">
        <v>34</v>
      </c>
      <c r="C824" s="1" t="s">
        <v>34</v>
      </c>
      <c r="E824" s="1">
        <v>822</v>
      </c>
      <c r="F824" s="1">
        <f t="shared" si="61"/>
        <v>0</v>
      </c>
      <c r="G824" s="1">
        <f t="shared" si="61"/>
        <v>2</v>
      </c>
      <c r="H824" s="1">
        <f t="shared" si="61"/>
        <v>0</v>
      </c>
      <c r="I824" s="110">
        <f t="shared" si="62"/>
        <v>2</v>
      </c>
      <c r="J824" s="1">
        <f t="shared" si="63"/>
        <v>0</v>
      </c>
      <c r="K824" s="1">
        <f t="shared" si="64"/>
        <v>0</v>
      </c>
      <c r="L824" s="1">
        <f t="shared" si="65"/>
        <v>0</v>
      </c>
    </row>
    <row r="825" spans="1:12">
      <c r="A825" s="1">
        <v>823</v>
      </c>
      <c r="B825" s="1" t="s">
        <v>202</v>
      </c>
      <c r="C825" s="1" t="s">
        <v>40</v>
      </c>
      <c r="E825" s="1">
        <v>823</v>
      </c>
      <c r="F825" s="1">
        <f t="shared" si="61"/>
        <v>1</v>
      </c>
      <c r="G825" s="1">
        <f t="shared" si="61"/>
        <v>0</v>
      </c>
      <c r="H825" s="1">
        <f t="shared" si="61"/>
        <v>1</v>
      </c>
      <c r="I825" s="110">
        <f t="shared" si="62"/>
        <v>2</v>
      </c>
      <c r="J825" s="1">
        <f t="shared" si="63"/>
        <v>0.5</v>
      </c>
      <c r="K825" s="1">
        <f t="shared" si="64"/>
        <v>0</v>
      </c>
      <c r="L825" s="1">
        <f t="shared" si="65"/>
        <v>0.5</v>
      </c>
    </row>
    <row r="826" spans="1:12">
      <c r="A826" s="1">
        <v>824</v>
      </c>
      <c r="B826" s="1" t="s">
        <v>202</v>
      </c>
      <c r="C826" s="1" t="s">
        <v>202</v>
      </c>
      <c r="E826" s="1">
        <v>824</v>
      </c>
      <c r="F826" s="1">
        <f t="shared" si="61"/>
        <v>0</v>
      </c>
      <c r="G826" s="1">
        <f t="shared" si="61"/>
        <v>0</v>
      </c>
      <c r="H826" s="1">
        <f t="shared" si="61"/>
        <v>2</v>
      </c>
      <c r="I826" s="110">
        <f t="shared" si="62"/>
        <v>2</v>
      </c>
      <c r="J826" s="1">
        <f t="shared" si="63"/>
        <v>0</v>
      </c>
      <c r="K826" s="1">
        <f t="shared" si="64"/>
        <v>0</v>
      </c>
      <c r="L826" s="1">
        <f t="shared" si="65"/>
        <v>0</v>
      </c>
    </row>
    <row r="827" spans="1:12">
      <c r="A827" s="1">
        <v>825</v>
      </c>
      <c r="B827" s="1" t="s">
        <v>34</v>
      </c>
      <c r="C827" s="1" t="s">
        <v>34</v>
      </c>
      <c r="E827" s="1">
        <v>825</v>
      </c>
      <c r="F827" s="1">
        <f t="shared" si="61"/>
        <v>0</v>
      </c>
      <c r="G827" s="1">
        <f t="shared" si="61"/>
        <v>2</v>
      </c>
      <c r="H827" s="1">
        <f t="shared" si="61"/>
        <v>0</v>
      </c>
      <c r="I827" s="110">
        <f t="shared" si="62"/>
        <v>2</v>
      </c>
      <c r="J827" s="1">
        <f t="shared" si="63"/>
        <v>0</v>
      </c>
      <c r="K827" s="1">
        <f t="shared" si="64"/>
        <v>0</v>
      </c>
      <c r="L827" s="1">
        <f t="shared" si="65"/>
        <v>0</v>
      </c>
    </row>
    <row r="828" spans="1:12">
      <c r="A828" s="1">
        <v>826</v>
      </c>
      <c r="B828" s="1" t="s">
        <v>202</v>
      </c>
      <c r="C828" s="1" t="s">
        <v>40</v>
      </c>
      <c r="E828" s="1">
        <v>826</v>
      </c>
      <c r="F828" s="1">
        <f t="shared" si="61"/>
        <v>1</v>
      </c>
      <c r="G828" s="1">
        <f t="shared" si="61"/>
        <v>0</v>
      </c>
      <c r="H828" s="1">
        <f t="shared" si="61"/>
        <v>1</v>
      </c>
      <c r="I828" s="110">
        <f t="shared" si="62"/>
        <v>2</v>
      </c>
      <c r="J828" s="1">
        <f t="shared" si="63"/>
        <v>0.5</v>
      </c>
      <c r="K828" s="1">
        <f t="shared" si="64"/>
        <v>0</v>
      </c>
      <c r="L828" s="1">
        <f t="shared" si="65"/>
        <v>0.5</v>
      </c>
    </row>
    <row r="829" spans="1:12">
      <c r="A829" s="1">
        <v>827</v>
      </c>
      <c r="B829" s="1" t="s">
        <v>40</v>
      </c>
      <c r="C829" s="1" t="s">
        <v>40</v>
      </c>
      <c r="E829" s="1">
        <v>827</v>
      </c>
      <c r="F829" s="1">
        <f t="shared" si="61"/>
        <v>2</v>
      </c>
      <c r="G829" s="1">
        <f t="shared" si="61"/>
        <v>0</v>
      </c>
      <c r="H829" s="1">
        <f t="shared" si="61"/>
        <v>0</v>
      </c>
      <c r="I829" s="110">
        <f t="shared" si="62"/>
        <v>2</v>
      </c>
      <c r="J829" s="1">
        <f t="shared" si="63"/>
        <v>0</v>
      </c>
      <c r="K829" s="1">
        <f t="shared" si="64"/>
        <v>0</v>
      </c>
      <c r="L829" s="1">
        <f t="shared" si="65"/>
        <v>0</v>
      </c>
    </row>
    <row r="830" spans="1:12">
      <c r="A830" s="1">
        <v>828</v>
      </c>
      <c r="B830" s="1" t="s">
        <v>202</v>
      </c>
      <c r="C830" s="1" t="s">
        <v>202</v>
      </c>
      <c r="E830" s="1">
        <v>828</v>
      </c>
      <c r="F830" s="1">
        <f t="shared" si="61"/>
        <v>0</v>
      </c>
      <c r="G830" s="1">
        <f t="shared" si="61"/>
        <v>0</v>
      </c>
      <c r="H830" s="1">
        <f t="shared" si="61"/>
        <v>2</v>
      </c>
      <c r="I830" s="110">
        <f t="shared" si="62"/>
        <v>2</v>
      </c>
      <c r="J830" s="1">
        <f t="shared" si="63"/>
        <v>0</v>
      </c>
      <c r="K830" s="1">
        <f t="shared" si="64"/>
        <v>0</v>
      </c>
      <c r="L830" s="1">
        <f t="shared" si="65"/>
        <v>0</v>
      </c>
    </row>
    <row r="831" spans="1:12">
      <c r="A831" s="1">
        <v>829</v>
      </c>
      <c r="B831" s="1" t="s">
        <v>202</v>
      </c>
      <c r="C831" s="1" t="s">
        <v>202</v>
      </c>
      <c r="E831" s="1">
        <v>829</v>
      </c>
      <c r="F831" s="1">
        <f t="shared" si="61"/>
        <v>0</v>
      </c>
      <c r="G831" s="1">
        <f t="shared" si="61"/>
        <v>0</v>
      </c>
      <c r="H831" s="1">
        <f t="shared" si="61"/>
        <v>2</v>
      </c>
      <c r="I831" s="110">
        <f t="shared" si="62"/>
        <v>2</v>
      </c>
      <c r="J831" s="1">
        <f t="shared" si="63"/>
        <v>0</v>
      </c>
      <c r="K831" s="1">
        <f t="shared" si="64"/>
        <v>0</v>
      </c>
      <c r="L831" s="1">
        <f t="shared" si="65"/>
        <v>0</v>
      </c>
    </row>
    <row r="832" spans="1:12">
      <c r="A832" s="1">
        <v>830</v>
      </c>
      <c r="B832" s="1" t="s">
        <v>202</v>
      </c>
      <c r="C832" s="1" t="s">
        <v>202</v>
      </c>
      <c r="E832" s="1">
        <v>830</v>
      </c>
      <c r="F832" s="1">
        <f t="shared" si="61"/>
        <v>0</v>
      </c>
      <c r="G832" s="1">
        <f t="shared" si="61"/>
        <v>0</v>
      </c>
      <c r="H832" s="1">
        <f t="shared" si="61"/>
        <v>2</v>
      </c>
      <c r="I832" s="110">
        <f t="shared" si="62"/>
        <v>2</v>
      </c>
      <c r="J832" s="1">
        <f t="shared" si="63"/>
        <v>0</v>
      </c>
      <c r="K832" s="1">
        <f t="shared" si="64"/>
        <v>0</v>
      </c>
      <c r="L832" s="1">
        <f t="shared" si="65"/>
        <v>0</v>
      </c>
    </row>
    <row r="833" spans="1:12">
      <c r="A833" s="1">
        <v>831</v>
      </c>
      <c r="B833" s="1" t="s">
        <v>34</v>
      </c>
      <c r="C833" s="1" t="s">
        <v>34</v>
      </c>
      <c r="E833" s="1">
        <v>831</v>
      </c>
      <c r="F833" s="1">
        <f t="shared" si="61"/>
        <v>0</v>
      </c>
      <c r="G833" s="1">
        <f t="shared" si="61"/>
        <v>2</v>
      </c>
      <c r="H833" s="1">
        <f t="shared" si="61"/>
        <v>0</v>
      </c>
      <c r="I833" s="110">
        <f t="shared" si="62"/>
        <v>2</v>
      </c>
      <c r="J833" s="1">
        <f t="shared" si="63"/>
        <v>0</v>
      </c>
      <c r="K833" s="1">
        <f t="shared" si="64"/>
        <v>0</v>
      </c>
      <c r="L833" s="1">
        <f t="shared" si="65"/>
        <v>0</v>
      </c>
    </row>
    <row r="834" spans="1:12">
      <c r="A834" s="1">
        <v>832</v>
      </c>
      <c r="B834" s="1" t="s">
        <v>40</v>
      </c>
      <c r="C834" s="1" t="s">
        <v>40</v>
      </c>
      <c r="E834" s="1">
        <v>832</v>
      </c>
      <c r="F834" s="1">
        <f t="shared" si="61"/>
        <v>2</v>
      </c>
      <c r="G834" s="1">
        <f t="shared" si="61"/>
        <v>0</v>
      </c>
      <c r="H834" s="1">
        <f t="shared" si="61"/>
        <v>0</v>
      </c>
      <c r="I834" s="110">
        <f t="shared" si="62"/>
        <v>2</v>
      </c>
      <c r="J834" s="1">
        <f t="shared" si="63"/>
        <v>0</v>
      </c>
      <c r="K834" s="1">
        <f t="shared" si="64"/>
        <v>0</v>
      </c>
      <c r="L834" s="1">
        <f t="shared" si="65"/>
        <v>0</v>
      </c>
    </row>
    <row r="835" spans="1:12">
      <c r="A835" s="1">
        <v>833</v>
      </c>
      <c r="B835" s="1" t="s">
        <v>40</v>
      </c>
      <c r="C835" s="1" t="s">
        <v>40</v>
      </c>
      <c r="E835" s="1">
        <v>833</v>
      </c>
      <c r="F835" s="1">
        <f t="shared" si="61"/>
        <v>2</v>
      </c>
      <c r="G835" s="1">
        <f t="shared" si="61"/>
        <v>0</v>
      </c>
      <c r="H835" s="1">
        <f t="shared" si="61"/>
        <v>0</v>
      </c>
      <c r="I835" s="110">
        <f t="shared" si="62"/>
        <v>2</v>
      </c>
      <c r="J835" s="1">
        <f t="shared" si="63"/>
        <v>0</v>
      </c>
      <c r="K835" s="1">
        <f t="shared" si="64"/>
        <v>0</v>
      </c>
      <c r="L835" s="1">
        <f t="shared" si="65"/>
        <v>0</v>
      </c>
    </row>
    <row r="836" spans="1:12">
      <c r="A836" s="1">
        <v>834</v>
      </c>
      <c r="B836" s="1" t="s">
        <v>34</v>
      </c>
      <c r="C836" s="1" t="s">
        <v>34</v>
      </c>
      <c r="E836" s="1">
        <v>834</v>
      </c>
      <c r="F836" s="1">
        <f t="shared" ref="F836:H867" si="66">COUNTIF($B836:$C836,F$2)</f>
        <v>0</v>
      </c>
      <c r="G836" s="1">
        <f t="shared" si="66"/>
        <v>2</v>
      </c>
      <c r="H836" s="1">
        <f t="shared" si="66"/>
        <v>0</v>
      </c>
      <c r="I836" s="110">
        <f t="shared" ref="I836:I899" si="67">SUM(F836:H836)</f>
        <v>2</v>
      </c>
      <c r="J836" s="1">
        <f t="shared" ref="J836:J899" si="68">F836*($I836-F836)/$I836</f>
        <v>0</v>
      </c>
      <c r="K836" s="1">
        <f t="shared" ref="K836:K899" si="69">G836*($I836-G836)/$I836</f>
        <v>0</v>
      </c>
      <c r="L836" s="1">
        <f t="shared" ref="L836:L899" si="70">H836*($I836-H836)/$I836</f>
        <v>0</v>
      </c>
    </row>
    <row r="837" spans="1:12">
      <c r="A837" s="1">
        <v>835</v>
      </c>
      <c r="B837" s="1" t="s">
        <v>34</v>
      </c>
      <c r="C837" s="1" t="s">
        <v>34</v>
      </c>
      <c r="E837" s="1">
        <v>835</v>
      </c>
      <c r="F837" s="1">
        <f t="shared" si="66"/>
        <v>0</v>
      </c>
      <c r="G837" s="1">
        <f t="shared" si="66"/>
        <v>2</v>
      </c>
      <c r="H837" s="1">
        <f t="shared" si="66"/>
        <v>0</v>
      </c>
      <c r="I837" s="110">
        <f t="shared" si="67"/>
        <v>2</v>
      </c>
      <c r="J837" s="1">
        <f t="shared" si="68"/>
        <v>0</v>
      </c>
      <c r="K837" s="1">
        <f t="shared" si="69"/>
        <v>0</v>
      </c>
      <c r="L837" s="1">
        <f t="shared" si="70"/>
        <v>0</v>
      </c>
    </row>
    <row r="838" spans="1:12">
      <c r="A838" s="1">
        <v>836</v>
      </c>
      <c r="B838" s="1" t="s">
        <v>40</v>
      </c>
      <c r="C838" s="1" t="s">
        <v>40</v>
      </c>
      <c r="E838" s="1">
        <v>836</v>
      </c>
      <c r="F838" s="1">
        <f t="shared" si="66"/>
        <v>2</v>
      </c>
      <c r="G838" s="1">
        <f t="shared" si="66"/>
        <v>0</v>
      </c>
      <c r="H838" s="1">
        <f t="shared" si="66"/>
        <v>0</v>
      </c>
      <c r="I838" s="110">
        <f t="shared" si="67"/>
        <v>2</v>
      </c>
      <c r="J838" s="1">
        <f t="shared" si="68"/>
        <v>0</v>
      </c>
      <c r="K838" s="1">
        <f t="shared" si="69"/>
        <v>0</v>
      </c>
      <c r="L838" s="1">
        <f t="shared" si="70"/>
        <v>0</v>
      </c>
    </row>
    <row r="839" spans="1:12">
      <c r="A839" s="1">
        <v>837</v>
      </c>
      <c r="B839" s="1" t="s">
        <v>34</v>
      </c>
      <c r="C839" s="1" t="s">
        <v>34</v>
      </c>
      <c r="E839" s="1">
        <v>837</v>
      </c>
      <c r="F839" s="1">
        <f t="shared" si="66"/>
        <v>0</v>
      </c>
      <c r="G839" s="1">
        <f t="shared" si="66"/>
        <v>2</v>
      </c>
      <c r="H839" s="1">
        <f t="shared" si="66"/>
        <v>0</v>
      </c>
      <c r="I839" s="110">
        <f t="shared" si="67"/>
        <v>2</v>
      </c>
      <c r="J839" s="1">
        <f t="shared" si="68"/>
        <v>0</v>
      </c>
      <c r="K839" s="1">
        <f t="shared" si="69"/>
        <v>0</v>
      </c>
      <c r="L839" s="1">
        <f t="shared" si="70"/>
        <v>0</v>
      </c>
    </row>
    <row r="840" spans="1:12">
      <c r="A840" s="1">
        <v>838</v>
      </c>
      <c r="B840" s="1" t="s">
        <v>34</v>
      </c>
      <c r="C840" s="1" t="s">
        <v>34</v>
      </c>
      <c r="E840" s="1">
        <v>838</v>
      </c>
      <c r="F840" s="1">
        <f t="shared" si="66"/>
        <v>0</v>
      </c>
      <c r="G840" s="1">
        <f t="shared" si="66"/>
        <v>2</v>
      </c>
      <c r="H840" s="1">
        <f t="shared" si="66"/>
        <v>0</v>
      </c>
      <c r="I840" s="110">
        <f t="shared" si="67"/>
        <v>2</v>
      </c>
      <c r="J840" s="1">
        <f t="shared" si="68"/>
        <v>0</v>
      </c>
      <c r="K840" s="1">
        <f t="shared" si="69"/>
        <v>0</v>
      </c>
      <c r="L840" s="1">
        <f t="shared" si="70"/>
        <v>0</v>
      </c>
    </row>
    <row r="841" spans="1:12">
      <c r="A841" s="1">
        <v>839</v>
      </c>
      <c r="B841" s="1" t="s">
        <v>34</v>
      </c>
      <c r="C841" s="1" t="s">
        <v>34</v>
      </c>
      <c r="E841" s="1">
        <v>839</v>
      </c>
      <c r="F841" s="1">
        <f t="shared" si="66"/>
        <v>0</v>
      </c>
      <c r="G841" s="1">
        <f t="shared" si="66"/>
        <v>2</v>
      </c>
      <c r="H841" s="1">
        <f t="shared" si="66"/>
        <v>0</v>
      </c>
      <c r="I841" s="110">
        <f t="shared" si="67"/>
        <v>2</v>
      </c>
      <c r="J841" s="1">
        <f t="shared" si="68"/>
        <v>0</v>
      </c>
      <c r="K841" s="1">
        <f t="shared" si="69"/>
        <v>0</v>
      </c>
      <c r="L841" s="1">
        <f t="shared" si="70"/>
        <v>0</v>
      </c>
    </row>
    <row r="842" spans="1:12">
      <c r="A842" s="1">
        <v>840</v>
      </c>
      <c r="B842" s="1" t="s">
        <v>34</v>
      </c>
      <c r="C842" s="1" t="s">
        <v>34</v>
      </c>
      <c r="E842" s="1">
        <v>840</v>
      </c>
      <c r="F842" s="1">
        <f t="shared" si="66"/>
        <v>0</v>
      </c>
      <c r="G842" s="1">
        <f t="shared" si="66"/>
        <v>2</v>
      </c>
      <c r="H842" s="1">
        <f t="shared" si="66"/>
        <v>0</v>
      </c>
      <c r="I842" s="110">
        <f t="shared" si="67"/>
        <v>2</v>
      </c>
      <c r="J842" s="1">
        <f t="shared" si="68"/>
        <v>0</v>
      </c>
      <c r="K842" s="1">
        <f t="shared" si="69"/>
        <v>0</v>
      </c>
      <c r="L842" s="1">
        <f t="shared" si="70"/>
        <v>0</v>
      </c>
    </row>
    <row r="843" spans="1:12">
      <c r="A843" s="1">
        <v>841</v>
      </c>
      <c r="B843" s="1" t="s">
        <v>202</v>
      </c>
      <c r="C843" s="1" t="s">
        <v>40</v>
      </c>
      <c r="E843" s="1">
        <v>841</v>
      </c>
      <c r="F843" s="1">
        <f t="shared" si="66"/>
        <v>1</v>
      </c>
      <c r="G843" s="1">
        <f t="shared" si="66"/>
        <v>0</v>
      </c>
      <c r="H843" s="1">
        <f t="shared" si="66"/>
        <v>1</v>
      </c>
      <c r="I843" s="110">
        <f t="shared" si="67"/>
        <v>2</v>
      </c>
      <c r="J843" s="1">
        <f t="shared" si="68"/>
        <v>0.5</v>
      </c>
      <c r="K843" s="1">
        <f t="shared" si="69"/>
        <v>0</v>
      </c>
      <c r="L843" s="1">
        <f t="shared" si="70"/>
        <v>0.5</v>
      </c>
    </row>
    <row r="844" spans="1:12">
      <c r="A844" s="1">
        <v>842</v>
      </c>
      <c r="B844" s="1" t="s">
        <v>34</v>
      </c>
      <c r="C844" s="1" t="s">
        <v>34</v>
      </c>
      <c r="E844" s="1">
        <v>842</v>
      </c>
      <c r="F844" s="1">
        <f t="shared" si="66"/>
        <v>0</v>
      </c>
      <c r="G844" s="1">
        <f t="shared" si="66"/>
        <v>2</v>
      </c>
      <c r="H844" s="1">
        <f t="shared" si="66"/>
        <v>0</v>
      </c>
      <c r="I844" s="110">
        <f t="shared" si="67"/>
        <v>2</v>
      </c>
      <c r="J844" s="1">
        <f t="shared" si="68"/>
        <v>0</v>
      </c>
      <c r="K844" s="1">
        <f t="shared" si="69"/>
        <v>0</v>
      </c>
      <c r="L844" s="1">
        <f t="shared" si="70"/>
        <v>0</v>
      </c>
    </row>
    <row r="845" spans="1:12">
      <c r="A845" s="1">
        <v>843</v>
      </c>
      <c r="B845" s="1" t="s">
        <v>202</v>
      </c>
      <c r="C845" s="1" t="s">
        <v>202</v>
      </c>
      <c r="E845" s="1">
        <v>843</v>
      </c>
      <c r="F845" s="1">
        <f t="shared" si="66"/>
        <v>0</v>
      </c>
      <c r="G845" s="1">
        <f t="shared" si="66"/>
        <v>0</v>
      </c>
      <c r="H845" s="1">
        <f t="shared" si="66"/>
        <v>2</v>
      </c>
      <c r="I845" s="110">
        <f t="shared" si="67"/>
        <v>2</v>
      </c>
      <c r="J845" s="1">
        <f t="shared" si="68"/>
        <v>0</v>
      </c>
      <c r="K845" s="1">
        <f t="shared" si="69"/>
        <v>0</v>
      </c>
      <c r="L845" s="1">
        <f t="shared" si="70"/>
        <v>0</v>
      </c>
    </row>
    <row r="846" spans="1:12">
      <c r="A846" s="1">
        <v>844</v>
      </c>
      <c r="B846" s="1" t="s">
        <v>202</v>
      </c>
      <c r="C846" s="1" t="s">
        <v>202</v>
      </c>
      <c r="E846" s="1">
        <v>844</v>
      </c>
      <c r="F846" s="1">
        <f t="shared" si="66"/>
        <v>0</v>
      </c>
      <c r="G846" s="1">
        <f t="shared" si="66"/>
        <v>0</v>
      </c>
      <c r="H846" s="1">
        <f t="shared" si="66"/>
        <v>2</v>
      </c>
      <c r="I846" s="110">
        <f t="shared" si="67"/>
        <v>2</v>
      </c>
      <c r="J846" s="1">
        <f t="shared" si="68"/>
        <v>0</v>
      </c>
      <c r="K846" s="1">
        <f t="shared" si="69"/>
        <v>0</v>
      </c>
      <c r="L846" s="1">
        <f t="shared" si="70"/>
        <v>0</v>
      </c>
    </row>
    <row r="847" spans="1:12">
      <c r="A847" s="1">
        <v>845</v>
      </c>
      <c r="B847" s="1" t="s">
        <v>34</v>
      </c>
      <c r="C847" s="1" t="s">
        <v>202</v>
      </c>
      <c r="E847" s="1">
        <v>845</v>
      </c>
      <c r="F847" s="1">
        <f t="shared" si="66"/>
        <v>0</v>
      </c>
      <c r="G847" s="1">
        <f t="shared" si="66"/>
        <v>1</v>
      </c>
      <c r="H847" s="1">
        <f t="shared" si="66"/>
        <v>1</v>
      </c>
      <c r="I847" s="110">
        <f t="shared" si="67"/>
        <v>2</v>
      </c>
      <c r="J847" s="1">
        <f t="shared" si="68"/>
        <v>0</v>
      </c>
      <c r="K847" s="1">
        <f t="shared" si="69"/>
        <v>0.5</v>
      </c>
      <c r="L847" s="1">
        <f t="shared" si="70"/>
        <v>0.5</v>
      </c>
    </row>
    <row r="848" spans="1:12">
      <c r="A848" s="1">
        <v>846</v>
      </c>
      <c r="B848" s="1" t="s">
        <v>34</v>
      </c>
      <c r="C848" s="1" t="s">
        <v>34</v>
      </c>
      <c r="E848" s="1">
        <v>846</v>
      </c>
      <c r="F848" s="1">
        <f t="shared" si="66"/>
        <v>0</v>
      </c>
      <c r="G848" s="1">
        <f t="shared" si="66"/>
        <v>2</v>
      </c>
      <c r="H848" s="1">
        <f t="shared" si="66"/>
        <v>0</v>
      </c>
      <c r="I848" s="110">
        <f t="shared" si="67"/>
        <v>2</v>
      </c>
      <c r="J848" s="1">
        <f t="shared" si="68"/>
        <v>0</v>
      </c>
      <c r="K848" s="1">
        <f t="shared" si="69"/>
        <v>0</v>
      </c>
      <c r="L848" s="1">
        <f t="shared" si="70"/>
        <v>0</v>
      </c>
    </row>
    <row r="849" spans="1:12">
      <c r="A849" s="1">
        <v>847</v>
      </c>
      <c r="B849" s="1" t="s">
        <v>202</v>
      </c>
      <c r="C849" s="1" t="s">
        <v>34</v>
      </c>
      <c r="E849" s="1">
        <v>847</v>
      </c>
      <c r="F849" s="1">
        <f t="shared" si="66"/>
        <v>0</v>
      </c>
      <c r="G849" s="1">
        <f t="shared" si="66"/>
        <v>1</v>
      </c>
      <c r="H849" s="1">
        <f t="shared" si="66"/>
        <v>1</v>
      </c>
      <c r="I849" s="110">
        <f t="shared" si="67"/>
        <v>2</v>
      </c>
      <c r="J849" s="1">
        <f t="shared" si="68"/>
        <v>0</v>
      </c>
      <c r="K849" s="1">
        <f t="shared" si="69"/>
        <v>0.5</v>
      </c>
      <c r="L849" s="1">
        <f t="shared" si="70"/>
        <v>0.5</v>
      </c>
    </row>
    <row r="850" spans="1:12">
      <c r="A850" s="1">
        <v>848</v>
      </c>
      <c r="B850" s="1" t="s">
        <v>202</v>
      </c>
      <c r="C850" s="1" t="s">
        <v>202</v>
      </c>
      <c r="E850" s="1">
        <v>848</v>
      </c>
      <c r="F850" s="1">
        <f t="shared" si="66"/>
        <v>0</v>
      </c>
      <c r="G850" s="1">
        <f t="shared" si="66"/>
        <v>0</v>
      </c>
      <c r="H850" s="1">
        <f t="shared" si="66"/>
        <v>2</v>
      </c>
      <c r="I850" s="110">
        <f t="shared" si="67"/>
        <v>2</v>
      </c>
      <c r="J850" s="1">
        <f t="shared" si="68"/>
        <v>0</v>
      </c>
      <c r="K850" s="1">
        <f t="shared" si="69"/>
        <v>0</v>
      </c>
      <c r="L850" s="1">
        <f t="shared" si="70"/>
        <v>0</v>
      </c>
    </row>
    <row r="851" spans="1:12">
      <c r="A851" s="1">
        <v>849</v>
      </c>
      <c r="B851" s="1" t="s">
        <v>34</v>
      </c>
      <c r="C851" s="1" t="s">
        <v>34</v>
      </c>
      <c r="E851" s="1">
        <v>849</v>
      </c>
      <c r="F851" s="1">
        <f t="shared" si="66"/>
        <v>0</v>
      </c>
      <c r="G851" s="1">
        <f t="shared" si="66"/>
        <v>2</v>
      </c>
      <c r="H851" s="1">
        <f t="shared" si="66"/>
        <v>0</v>
      </c>
      <c r="I851" s="110">
        <f t="shared" si="67"/>
        <v>2</v>
      </c>
      <c r="J851" s="1">
        <f t="shared" si="68"/>
        <v>0</v>
      </c>
      <c r="K851" s="1">
        <f t="shared" si="69"/>
        <v>0</v>
      </c>
      <c r="L851" s="1">
        <f t="shared" si="70"/>
        <v>0</v>
      </c>
    </row>
    <row r="852" spans="1:12">
      <c r="A852" s="1">
        <v>850</v>
      </c>
      <c r="B852" s="1" t="s">
        <v>202</v>
      </c>
      <c r="C852" s="1" t="s">
        <v>202</v>
      </c>
      <c r="E852" s="1">
        <v>850</v>
      </c>
      <c r="F852" s="1">
        <f t="shared" si="66"/>
        <v>0</v>
      </c>
      <c r="G852" s="1">
        <f t="shared" si="66"/>
        <v>0</v>
      </c>
      <c r="H852" s="1">
        <f t="shared" si="66"/>
        <v>2</v>
      </c>
      <c r="I852" s="110">
        <f t="shared" si="67"/>
        <v>2</v>
      </c>
      <c r="J852" s="1">
        <f t="shared" si="68"/>
        <v>0</v>
      </c>
      <c r="K852" s="1">
        <f t="shared" si="69"/>
        <v>0</v>
      </c>
      <c r="L852" s="1">
        <f t="shared" si="70"/>
        <v>0</v>
      </c>
    </row>
    <row r="853" spans="1:12">
      <c r="A853" s="1">
        <v>851</v>
      </c>
      <c r="B853" s="1" t="s">
        <v>202</v>
      </c>
      <c r="C853" s="1" t="s">
        <v>202</v>
      </c>
      <c r="E853" s="1">
        <v>851</v>
      </c>
      <c r="F853" s="1">
        <f t="shared" si="66"/>
        <v>0</v>
      </c>
      <c r="G853" s="1">
        <f t="shared" si="66"/>
        <v>0</v>
      </c>
      <c r="H853" s="1">
        <f t="shared" si="66"/>
        <v>2</v>
      </c>
      <c r="I853" s="110">
        <f t="shared" si="67"/>
        <v>2</v>
      </c>
      <c r="J853" s="1">
        <f t="shared" si="68"/>
        <v>0</v>
      </c>
      <c r="K853" s="1">
        <f t="shared" si="69"/>
        <v>0</v>
      </c>
      <c r="L853" s="1">
        <f t="shared" si="70"/>
        <v>0</v>
      </c>
    </row>
    <row r="854" spans="1:12">
      <c r="A854" s="1">
        <v>852</v>
      </c>
      <c r="B854" s="1" t="s">
        <v>34</v>
      </c>
      <c r="C854" s="1" t="s">
        <v>34</v>
      </c>
      <c r="E854" s="1">
        <v>852</v>
      </c>
      <c r="F854" s="1">
        <f t="shared" si="66"/>
        <v>0</v>
      </c>
      <c r="G854" s="1">
        <f t="shared" si="66"/>
        <v>2</v>
      </c>
      <c r="H854" s="1">
        <f t="shared" si="66"/>
        <v>0</v>
      </c>
      <c r="I854" s="110">
        <f t="shared" si="67"/>
        <v>2</v>
      </c>
      <c r="J854" s="1">
        <f t="shared" si="68"/>
        <v>0</v>
      </c>
      <c r="K854" s="1">
        <f t="shared" si="69"/>
        <v>0</v>
      </c>
      <c r="L854" s="1">
        <f t="shared" si="70"/>
        <v>0</v>
      </c>
    </row>
    <row r="855" spans="1:12">
      <c r="A855" s="1">
        <v>853</v>
      </c>
      <c r="B855" s="1" t="s">
        <v>34</v>
      </c>
      <c r="C855" s="1" t="s">
        <v>34</v>
      </c>
      <c r="E855" s="1">
        <v>853</v>
      </c>
      <c r="F855" s="1">
        <f t="shared" si="66"/>
        <v>0</v>
      </c>
      <c r="G855" s="1">
        <f t="shared" si="66"/>
        <v>2</v>
      </c>
      <c r="H855" s="1">
        <f t="shared" si="66"/>
        <v>0</v>
      </c>
      <c r="I855" s="110">
        <f t="shared" si="67"/>
        <v>2</v>
      </c>
      <c r="J855" s="1">
        <f t="shared" si="68"/>
        <v>0</v>
      </c>
      <c r="K855" s="1">
        <f t="shared" si="69"/>
        <v>0</v>
      </c>
      <c r="L855" s="1">
        <f t="shared" si="70"/>
        <v>0</v>
      </c>
    </row>
    <row r="856" spans="1:12">
      <c r="A856" s="1">
        <v>854</v>
      </c>
      <c r="B856" s="1" t="s">
        <v>40</v>
      </c>
      <c r="C856" s="1" t="s">
        <v>40</v>
      </c>
      <c r="E856" s="1">
        <v>854</v>
      </c>
      <c r="F856" s="1">
        <f t="shared" si="66"/>
        <v>2</v>
      </c>
      <c r="G856" s="1">
        <f t="shared" si="66"/>
        <v>0</v>
      </c>
      <c r="H856" s="1">
        <f t="shared" si="66"/>
        <v>0</v>
      </c>
      <c r="I856" s="110">
        <f t="shared" si="67"/>
        <v>2</v>
      </c>
      <c r="J856" s="1">
        <f t="shared" si="68"/>
        <v>0</v>
      </c>
      <c r="K856" s="1">
        <f t="shared" si="69"/>
        <v>0</v>
      </c>
      <c r="L856" s="1">
        <f t="shared" si="70"/>
        <v>0</v>
      </c>
    </row>
    <row r="857" spans="1:12">
      <c r="A857" s="1">
        <v>855</v>
      </c>
      <c r="B857" s="1" t="s">
        <v>202</v>
      </c>
      <c r="C857" s="1" t="s">
        <v>202</v>
      </c>
      <c r="E857" s="1">
        <v>855</v>
      </c>
      <c r="F857" s="1">
        <f t="shared" si="66"/>
        <v>0</v>
      </c>
      <c r="G857" s="1">
        <f t="shared" si="66"/>
        <v>0</v>
      </c>
      <c r="H857" s="1">
        <f t="shared" si="66"/>
        <v>2</v>
      </c>
      <c r="I857" s="110">
        <f t="shared" si="67"/>
        <v>2</v>
      </c>
      <c r="J857" s="1">
        <f t="shared" si="68"/>
        <v>0</v>
      </c>
      <c r="K857" s="1">
        <f t="shared" si="69"/>
        <v>0</v>
      </c>
      <c r="L857" s="1">
        <f t="shared" si="70"/>
        <v>0</v>
      </c>
    </row>
    <row r="858" spans="1:12">
      <c r="A858" s="1">
        <v>856</v>
      </c>
      <c r="B858" s="1" t="s">
        <v>202</v>
      </c>
      <c r="C858" s="1" t="s">
        <v>202</v>
      </c>
      <c r="E858" s="1">
        <v>856</v>
      </c>
      <c r="F858" s="1">
        <f t="shared" si="66"/>
        <v>0</v>
      </c>
      <c r="G858" s="1">
        <f t="shared" si="66"/>
        <v>0</v>
      </c>
      <c r="H858" s="1">
        <f t="shared" si="66"/>
        <v>2</v>
      </c>
      <c r="I858" s="110">
        <f t="shared" si="67"/>
        <v>2</v>
      </c>
      <c r="J858" s="1">
        <f t="shared" si="68"/>
        <v>0</v>
      </c>
      <c r="K858" s="1">
        <f t="shared" si="69"/>
        <v>0</v>
      </c>
      <c r="L858" s="1">
        <f t="shared" si="70"/>
        <v>0</v>
      </c>
    </row>
    <row r="859" spans="1:12">
      <c r="A859" s="1">
        <v>857</v>
      </c>
      <c r="B859" s="1" t="s">
        <v>34</v>
      </c>
      <c r="C859" s="1" t="s">
        <v>34</v>
      </c>
      <c r="E859" s="1">
        <v>857</v>
      </c>
      <c r="F859" s="1">
        <f t="shared" si="66"/>
        <v>0</v>
      </c>
      <c r="G859" s="1">
        <f t="shared" si="66"/>
        <v>2</v>
      </c>
      <c r="H859" s="1">
        <f t="shared" si="66"/>
        <v>0</v>
      </c>
      <c r="I859" s="110">
        <f t="shared" si="67"/>
        <v>2</v>
      </c>
      <c r="J859" s="1">
        <f t="shared" si="68"/>
        <v>0</v>
      </c>
      <c r="K859" s="1">
        <f t="shared" si="69"/>
        <v>0</v>
      </c>
      <c r="L859" s="1">
        <f t="shared" si="70"/>
        <v>0</v>
      </c>
    </row>
    <row r="860" spans="1:12">
      <c r="A860" s="1">
        <v>858</v>
      </c>
      <c r="B860" s="1" t="s">
        <v>34</v>
      </c>
      <c r="C860" s="1" t="s">
        <v>34</v>
      </c>
      <c r="E860" s="1">
        <v>858</v>
      </c>
      <c r="F860" s="1">
        <f t="shared" si="66"/>
        <v>0</v>
      </c>
      <c r="G860" s="1">
        <f t="shared" si="66"/>
        <v>2</v>
      </c>
      <c r="H860" s="1">
        <f t="shared" si="66"/>
        <v>0</v>
      </c>
      <c r="I860" s="110">
        <f t="shared" si="67"/>
        <v>2</v>
      </c>
      <c r="J860" s="1">
        <f t="shared" si="68"/>
        <v>0</v>
      </c>
      <c r="K860" s="1">
        <f t="shared" si="69"/>
        <v>0</v>
      </c>
      <c r="L860" s="1">
        <f t="shared" si="70"/>
        <v>0</v>
      </c>
    </row>
    <row r="861" spans="1:12">
      <c r="A861" s="1">
        <v>859</v>
      </c>
      <c r="B861" s="1" t="s">
        <v>40</v>
      </c>
      <c r="C861" s="1" t="s">
        <v>40</v>
      </c>
      <c r="E861" s="1">
        <v>859</v>
      </c>
      <c r="F861" s="1">
        <f t="shared" si="66"/>
        <v>2</v>
      </c>
      <c r="G861" s="1">
        <f t="shared" si="66"/>
        <v>0</v>
      </c>
      <c r="H861" s="1">
        <f t="shared" si="66"/>
        <v>0</v>
      </c>
      <c r="I861" s="110">
        <f t="shared" si="67"/>
        <v>2</v>
      </c>
      <c r="J861" s="1">
        <f t="shared" si="68"/>
        <v>0</v>
      </c>
      <c r="K861" s="1">
        <f t="shared" si="69"/>
        <v>0</v>
      </c>
      <c r="L861" s="1">
        <f t="shared" si="70"/>
        <v>0</v>
      </c>
    </row>
    <row r="862" spans="1:12">
      <c r="A862" s="1">
        <v>860</v>
      </c>
      <c r="B862" s="1" t="s">
        <v>34</v>
      </c>
      <c r="C862" s="1" t="s">
        <v>34</v>
      </c>
      <c r="E862" s="1">
        <v>860</v>
      </c>
      <c r="F862" s="1">
        <f t="shared" si="66"/>
        <v>0</v>
      </c>
      <c r="G862" s="1">
        <f t="shared" si="66"/>
        <v>2</v>
      </c>
      <c r="H862" s="1">
        <f t="shared" si="66"/>
        <v>0</v>
      </c>
      <c r="I862" s="110">
        <f t="shared" si="67"/>
        <v>2</v>
      </c>
      <c r="J862" s="1">
        <f t="shared" si="68"/>
        <v>0</v>
      </c>
      <c r="K862" s="1">
        <f t="shared" si="69"/>
        <v>0</v>
      </c>
      <c r="L862" s="1">
        <f t="shared" si="70"/>
        <v>0</v>
      </c>
    </row>
    <row r="863" spans="1:12">
      <c r="A863" s="1">
        <v>861</v>
      </c>
      <c r="B863" s="1" t="s">
        <v>34</v>
      </c>
      <c r="C863" s="1" t="s">
        <v>34</v>
      </c>
      <c r="E863" s="1">
        <v>861</v>
      </c>
      <c r="F863" s="1">
        <f t="shared" si="66"/>
        <v>0</v>
      </c>
      <c r="G863" s="1">
        <f t="shared" si="66"/>
        <v>2</v>
      </c>
      <c r="H863" s="1">
        <f t="shared" si="66"/>
        <v>0</v>
      </c>
      <c r="I863" s="110">
        <f t="shared" si="67"/>
        <v>2</v>
      </c>
      <c r="J863" s="1">
        <f t="shared" si="68"/>
        <v>0</v>
      </c>
      <c r="K863" s="1">
        <f t="shared" si="69"/>
        <v>0</v>
      </c>
      <c r="L863" s="1">
        <f t="shared" si="70"/>
        <v>0</v>
      </c>
    </row>
    <row r="864" spans="1:12">
      <c r="A864" s="1">
        <v>862</v>
      </c>
      <c r="B864" s="1" t="s">
        <v>34</v>
      </c>
      <c r="C864" s="1" t="s">
        <v>34</v>
      </c>
      <c r="E864" s="1">
        <v>862</v>
      </c>
      <c r="F864" s="1">
        <f t="shared" si="66"/>
        <v>0</v>
      </c>
      <c r="G864" s="1">
        <f t="shared" si="66"/>
        <v>2</v>
      </c>
      <c r="H864" s="1">
        <f t="shared" si="66"/>
        <v>0</v>
      </c>
      <c r="I864" s="110">
        <f t="shared" si="67"/>
        <v>2</v>
      </c>
      <c r="J864" s="1">
        <f t="shared" si="68"/>
        <v>0</v>
      </c>
      <c r="K864" s="1">
        <f t="shared" si="69"/>
        <v>0</v>
      </c>
      <c r="L864" s="1">
        <f t="shared" si="70"/>
        <v>0</v>
      </c>
    </row>
    <row r="865" spans="1:12">
      <c r="A865" s="1">
        <v>863</v>
      </c>
      <c r="B865" s="1" t="s">
        <v>202</v>
      </c>
      <c r="C865" s="1" t="s">
        <v>202</v>
      </c>
      <c r="E865" s="1">
        <v>863</v>
      </c>
      <c r="F865" s="1">
        <f t="shared" si="66"/>
        <v>0</v>
      </c>
      <c r="G865" s="1">
        <f t="shared" si="66"/>
        <v>0</v>
      </c>
      <c r="H865" s="1">
        <f t="shared" si="66"/>
        <v>2</v>
      </c>
      <c r="I865" s="110">
        <f t="shared" si="67"/>
        <v>2</v>
      </c>
      <c r="J865" s="1">
        <f t="shared" si="68"/>
        <v>0</v>
      </c>
      <c r="K865" s="1">
        <f t="shared" si="69"/>
        <v>0</v>
      </c>
      <c r="L865" s="1">
        <f t="shared" si="70"/>
        <v>0</v>
      </c>
    </row>
    <row r="866" spans="1:12">
      <c r="A866" s="1">
        <v>864</v>
      </c>
      <c r="B866" s="1" t="s">
        <v>34</v>
      </c>
      <c r="C866" s="1" t="s">
        <v>34</v>
      </c>
      <c r="E866" s="1">
        <v>864</v>
      </c>
      <c r="F866" s="1">
        <f t="shared" si="66"/>
        <v>0</v>
      </c>
      <c r="G866" s="1">
        <f t="shared" si="66"/>
        <v>2</v>
      </c>
      <c r="H866" s="1">
        <f t="shared" si="66"/>
        <v>0</v>
      </c>
      <c r="I866" s="110">
        <f t="shared" si="67"/>
        <v>2</v>
      </c>
      <c r="J866" s="1">
        <f t="shared" si="68"/>
        <v>0</v>
      </c>
      <c r="K866" s="1">
        <f t="shared" si="69"/>
        <v>0</v>
      </c>
      <c r="L866" s="1">
        <f t="shared" si="70"/>
        <v>0</v>
      </c>
    </row>
    <row r="867" spans="1:12">
      <c r="A867" s="1">
        <v>865</v>
      </c>
      <c r="B867" s="1" t="s">
        <v>34</v>
      </c>
      <c r="C867" s="1" t="s">
        <v>34</v>
      </c>
      <c r="E867" s="1">
        <v>865</v>
      </c>
      <c r="F867" s="1">
        <f t="shared" si="66"/>
        <v>0</v>
      </c>
      <c r="G867" s="1">
        <f t="shared" si="66"/>
        <v>2</v>
      </c>
      <c r="H867" s="1">
        <f t="shared" si="66"/>
        <v>0</v>
      </c>
      <c r="I867" s="110">
        <f t="shared" si="67"/>
        <v>2</v>
      </c>
      <c r="J867" s="1">
        <f t="shared" si="68"/>
        <v>0</v>
      </c>
      <c r="K867" s="1">
        <f t="shared" si="69"/>
        <v>0</v>
      </c>
      <c r="L867" s="1">
        <f t="shared" si="70"/>
        <v>0</v>
      </c>
    </row>
    <row r="868" spans="1:12">
      <c r="A868" s="1">
        <v>866</v>
      </c>
      <c r="B868" s="1" t="s">
        <v>34</v>
      </c>
      <c r="C868" s="1" t="s">
        <v>34</v>
      </c>
      <c r="E868" s="1">
        <v>866</v>
      </c>
      <c r="F868" s="1">
        <f t="shared" ref="F868:H899" si="71">COUNTIF($B868:$C868,F$2)</f>
        <v>0</v>
      </c>
      <c r="G868" s="1">
        <f t="shared" si="71"/>
        <v>2</v>
      </c>
      <c r="H868" s="1">
        <f t="shared" si="71"/>
        <v>0</v>
      </c>
      <c r="I868" s="110">
        <f t="shared" si="67"/>
        <v>2</v>
      </c>
      <c r="J868" s="1">
        <f t="shared" si="68"/>
        <v>0</v>
      </c>
      <c r="K868" s="1">
        <f t="shared" si="69"/>
        <v>0</v>
      </c>
      <c r="L868" s="1">
        <f t="shared" si="70"/>
        <v>0</v>
      </c>
    </row>
    <row r="869" spans="1:12">
      <c r="A869" s="1">
        <v>867</v>
      </c>
      <c r="B869" s="1" t="s">
        <v>40</v>
      </c>
      <c r="C869" s="1" t="s">
        <v>40</v>
      </c>
      <c r="E869" s="1">
        <v>867</v>
      </c>
      <c r="F869" s="1">
        <f t="shared" si="71"/>
        <v>2</v>
      </c>
      <c r="G869" s="1">
        <f t="shared" si="71"/>
        <v>0</v>
      </c>
      <c r="H869" s="1">
        <f t="shared" si="71"/>
        <v>0</v>
      </c>
      <c r="I869" s="110">
        <f t="shared" si="67"/>
        <v>2</v>
      </c>
      <c r="J869" s="1">
        <f t="shared" si="68"/>
        <v>0</v>
      </c>
      <c r="K869" s="1">
        <f t="shared" si="69"/>
        <v>0</v>
      </c>
      <c r="L869" s="1">
        <f t="shared" si="70"/>
        <v>0</v>
      </c>
    </row>
    <row r="870" spans="1:12">
      <c r="A870" s="1">
        <v>868</v>
      </c>
      <c r="B870" s="1" t="s">
        <v>34</v>
      </c>
      <c r="C870" s="1" t="s">
        <v>34</v>
      </c>
      <c r="E870" s="1">
        <v>868</v>
      </c>
      <c r="F870" s="1">
        <f t="shared" si="71"/>
        <v>0</v>
      </c>
      <c r="G870" s="1">
        <f t="shared" si="71"/>
        <v>2</v>
      </c>
      <c r="H870" s="1">
        <f t="shared" si="71"/>
        <v>0</v>
      </c>
      <c r="I870" s="110">
        <f t="shared" si="67"/>
        <v>2</v>
      </c>
      <c r="J870" s="1">
        <f t="shared" si="68"/>
        <v>0</v>
      </c>
      <c r="K870" s="1">
        <f t="shared" si="69"/>
        <v>0</v>
      </c>
      <c r="L870" s="1">
        <f t="shared" si="70"/>
        <v>0</v>
      </c>
    </row>
    <row r="871" spans="1:12">
      <c r="A871" s="1">
        <v>869</v>
      </c>
      <c r="B871" s="1" t="s">
        <v>34</v>
      </c>
      <c r="C871" s="1" t="s">
        <v>34</v>
      </c>
      <c r="E871" s="1">
        <v>869</v>
      </c>
      <c r="F871" s="1">
        <f t="shared" si="71"/>
        <v>0</v>
      </c>
      <c r="G871" s="1">
        <f t="shared" si="71"/>
        <v>2</v>
      </c>
      <c r="H871" s="1">
        <f t="shared" si="71"/>
        <v>0</v>
      </c>
      <c r="I871" s="110">
        <f t="shared" si="67"/>
        <v>2</v>
      </c>
      <c r="J871" s="1">
        <f t="shared" si="68"/>
        <v>0</v>
      </c>
      <c r="K871" s="1">
        <f t="shared" si="69"/>
        <v>0</v>
      </c>
      <c r="L871" s="1">
        <f t="shared" si="70"/>
        <v>0</v>
      </c>
    </row>
    <row r="872" spans="1:12">
      <c r="A872" s="1">
        <v>870</v>
      </c>
      <c r="B872" s="1" t="s">
        <v>40</v>
      </c>
      <c r="C872" s="1" t="s">
        <v>40</v>
      </c>
      <c r="E872" s="1">
        <v>870</v>
      </c>
      <c r="F872" s="1">
        <f t="shared" si="71"/>
        <v>2</v>
      </c>
      <c r="G872" s="1">
        <f t="shared" si="71"/>
        <v>0</v>
      </c>
      <c r="H872" s="1">
        <f t="shared" si="71"/>
        <v>0</v>
      </c>
      <c r="I872" s="110">
        <f t="shared" si="67"/>
        <v>2</v>
      </c>
      <c r="J872" s="1">
        <f t="shared" si="68"/>
        <v>0</v>
      </c>
      <c r="K872" s="1">
        <f t="shared" si="69"/>
        <v>0</v>
      </c>
      <c r="L872" s="1">
        <f t="shared" si="70"/>
        <v>0</v>
      </c>
    </row>
    <row r="873" spans="1:12">
      <c r="A873" s="1">
        <v>871</v>
      </c>
      <c r="B873" s="1" t="s">
        <v>34</v>
      </c>
      <c r="C873" s="1" t="s">
        <v>34</v>
      </c>
      <c r="E873" s="1">
        <v>871</v>
      </c>
      <c r="F873" s="1">
        <f t="shared" si="71"/>
        <v>0</v>
      </c>
      <c r="G873" s="1">
        <f t="shared" si="71"/>
        <v>2</v>
      </c>
      <c r="H873" s="1">
        <f t="shared" si="71"/>
        <v>0</v>
      </c>
      <c r="I873" s="110">
        <f t="shared" si="67"/>
        <v>2</v>
      </c>
      <c r="J873" s="1">
        <f t="shared" si="68"/>
        <v>0</v>
      </c>
      <c r="K873" s="1">
        <f t="shared" si="69"/>
        <v>0</v>
      </c>
      <c r="L873" s="1">
        <f t="shared" si="70"/>
        <v>0</v>
      </c>
    </row>
    <row r="874" spans="1:12">
      <c r="A874" s="1">
        <v>872</v>
      </c>
      <c r="B874" s="1" t="s">
        <v>34</v>
      </c>
      <c r="C874" s="1" t="s">
        <v>34</v>
      </c>
      <c r="E874" s="1">
        <v>872</v>
      </c>
      <c r="F874" s="1">
        <f t="shared" si="71"/>
        <v>0</v>
      </c>
      <c r="G874" s="1">
        <f t="shared" si="71"/>
        <v>2</v>
      </c>
      <c r="H874" s="1">
        <f t="shared" si="71"/>
        <v>0</v>
      </c>
      <c r="I874" s="110">
        <f t="shared" si="67"/>
        <v>2</v>
      </c>
      <c r="J874" s="1">
        <f t="shared" si="68"/>
        <v>0</v>
      </c>
      <c r="K874" s="1">
        <f t="shared" si="69"/>
        <v>0</v>
      </c>
      <c r="L874" s="1">
        <f t="shared" si="70"/>
        <v>0</v>
      </c>
    </row>
    <row r="875" spans="1:12">
      <c r="A875" s="1">
        <v>873</v>
      </c>
      <c r="B875" s="1" t="s">
        <v>34</v>
      </c>
      <c r="C875" s="1" t="s">
        <v>34</v>
      </c>
      <c r="E875" s="1">
        <v>873</v>
      </c>
      <c r="F875" s="1">
        <f t="shared" si="71"/>
        <v>0</v>
      </c>
      <c r="G875" s="1">
        <f t="shared" si="71"/>
        <v>2</v>
      </c>
      <c r="H875" s="1">
        <f t="shared" si="71"/>
        <v>0</v>
      </c>
      <c r="I875" s="110">
        <f t="shared" si="67"/>
        <v>2</v>
      </c>
      <c r="J875" s="1">
        <f t="shared" si="68"/>
        <v>0</v>
      </c>
      <c r="K875" s="1">
        <f t="shared" si="69"/>
        <v>0</v>
      </c>
      <c r="L875" s="1">
        <f t="shared" si="70"/>
        <v>0</v>
      </c>
    </row>
    <row r="876" spans="1:12">
      <c r="A876" s="1">
        <v>874</v>
      </c>
      <c r="B876" s="1" t="s">
        <v>202</v>
      </c>
      <c r="C876" s="1" t="s">
        <v>34</v>
      </c>
      <c r="E876" s="1">
        <v>874</v>
      </c>
      <c r="F876" s="1">
        <f t="shared" si="71"/>
        <v>0</v>
      </c>
      <c r="G876" s="1">
        <f t="shared" si="71"/>
        <v>1</v>
      </c>
      <c r="H876" s="1">
        <f t="shared" si="71"/>
        <v>1</v>
      </c>
      <c r="I876" s="110">
        <f t="shared" si="67"/>
        <v>2</v>
      </c>
      <c r="J876" s="1">
        <f t="shared" si="68"/>
        <v>0</v>
      </c>
      <c r="K876" s="1">
        <f t="shared" si="69"/>
        <v>0.5</v>
      </c>
      <c r="L876" s="1">
        <f t="shared" si="70"/>
        <v>0.5</v>
      </c>
    </row>
    <row r="877" spans="1:12">
      <c r="A877" s="1">
        <v>875</v>
      </c>
      <c r="B877" s="1" t="s">
        <v>202</v>
      </c>
      <c r="C877" s="1" t="s">
        <v>202</v>
      </c>
      <c r="E877" s="1">
        <v>875</v>
      </c>
      <c r="F877" s="1">
        <f t="shared" si="71"/>
        <v>0</v>
      </c>
      <c r="G877" s="1">
        <f t="shared" si="71"/>
        <v>0</v>
      </c>
      <c r="H877" s="1">
        <f t="shared" si="71"/>
        <v>2</v>
      </c>
      <c r="I877" s="110">
        <f t="shared" si="67"/>
        <v>2</v>
      </c>
      <c r="J877" s="1">
        <f t="shared" si="68"/>
        <v>0</v>
      </c>
      <c r="K877" s="1">
        <f t="shared" si="69"/>
        <v>0</v>
      </c>
      <c r="L877" s="1">
        <f t="shared" si="70"/>
        <v>0</v>
      </c>
    </row>
    <row r="878" spans="1:12">
      <c r="A878" s="1">
        <v>876</v>
      </c>
      <c r="B878" s="1" t="s">
        <v>202</v>
      </c>
      <c r="C878" s="1" t="s">
        <v>202</v>
      </c>
      <c r="E878" s="1">
        <v>876</v>
      </c>
      <c r="F878" s="1">
        <f t="shared" si="71"/>
        <v>0</v>
      </c>
      <c r="G878" s="1">
        <f t="shared" si="71"/>
        <v>0</v>
      </c>
      <c r="H878" s="1">
        <f t="shared" si="71"/>
        <v>2</v>
      </c>
      <c r="I878" s="110">
        <f t="shared" si="67"/>
        <v>2</v>
      </c>
      <c r="J878" s="1">
        <f t="shared" si="68"/>
        <v>0</v>
      </c>
      <c r="K878" s="1">
        <f t="shared" si="69"/>
        <v>0</v>
      </c>
      <c r="L878" s="1">
        <f t="shared" si="70"/>
        <v>0</v>
      </c>
    </row>
    <row r="879" spans="1:12">
      <c r="A879" s="1">
        <v>877</v>
      </c>
      <c r="B879" s="1" t="s">
        <v>40</v>
      </c>
      <c r="C879" s="1" t="s">
        <v>40</v>
      </c>
      <c r="E879" s="1">
        <v>877</v>
      </c>
      <c r="F879" s="1">
        <f t="shared" si="71"/>
        <v>2</v>
      </c>
      <c r="G879" s="1">
        <f t="shared" si="71"/>
        <v>0</v>
      </c>
      <c r="H879" s="1">
        <f t="shared" si="71"/>
        <v>0</v>
      </c>
      <c r="I879" s="110">
        <f t="shared" si="67"/>
        <v>2</v>
      </c>
      <c r="J879" s="1">
        <f t="shared" si="68"/>
        <v>0</v>
      </c>
      <c r="K879" s="1">
        <f t="shared" si="69"/>
        <v>0</v>
      </c>
      <c r="L879" s="1">
        <f t="shared" si="70"/>
        <v>0</v>
      </c>
    </row>
    <row r="880" spans="1:12">
      <c r="A880" s="1">
        <v>878</v>
      </c>
      <c r="B880" s="1" t="s">
        <v>202</v>
      </c>
      <c r="C880" s="1" t="s">
        <v>34</v>
      </c>
      <c r="E880" s="1">
        <v>878</v>
      </c>
      <c r="F880" s="1">
        <f t="shared" si="71"/>
        <v>0</v>
      </c>
      <c r="G880" s="1">
        <f t="shared" si="71"/>
        <v>1</v>
      </c>
      <c r="H880" s="1">
        <f t="shared" si="71"/>
        <v>1</v>
      </c>
      <c r="I880" s="110">
        <f t="shared" si="67"/>
        <v>2</v>
      </c>
      <c r="J880" s="1">
        <f t="shared" si="68"/>
        <v>0</v>
      </c>
      <c r="K880" s="1">
        <f t="shared" si="69"/>
        <v>0.5</v>
      </c>
      <c r="L880" s="1">
        <f t="shared" si="70"/>
        <v>0.5</v>
      </c>
    </row>
    <row r="881" spans="1:12">
      <c r="A881" s="1">
        <v>879</v>
      </c>
      <c r="B881" s="1" t="s">
        <v>40</v>
      </c>
      <c r="C881" s="1" t="s">
        <v>40</v>
      </c>
      <c r="E881" s="1">
        <v>879</v>
      </c>
      <c r="F881" s="1">
        <f t="shared" si="71"/>
        <v>2</v>
      </c>
      <c r="G881" s="1">
        <f t="shared" si="71"/>
        <v>0</v>
      </c>
      <c r="H881" s="1">
        <f t="shared" si="71"/>
        <v>0</v>
      </c>
      <c r="I881" s="110">
        <f t="shared" si="67"/>
        <v>2</v>
      </c>
      <c r="J881" s="1">
        <f t="shared" si="68"/>
        <v>0</v>
      </c>
      <c r="K881" s="1">
        <f t="shared" si="69"/>
        <v>0</v>
      </c>
      <c r="L881" s="1">
        <f t="shared" si="70"/>
        <v>0</v>
      </c>
    </row>
    <row r="882" spans="1:12">
      <c r="A882" s="1">
        <v>880</v>
      </c>
      <c r="B882" s="1" t="s">
        <v>34</v>
      </c>
      <c r="C882" s="1" t="s">
        <v>34</v>
      </c>
      <c r="E882" s="1">
        <v>880</v>
      </c>
      <c r="F882" s="1">
        <f t="shared" si="71"/>
        <v>0</v>
      </c>
      <c r="G882" s="1">
        <f t="shared" si="71"/>
        <v>2</v>
      </c>
      <c r="H882" s="1">
        <f t="shared" si="71"/>
        <v>0</v>
      </c>
      <c r="I882" s="110">
        <f t="shared" si="67"/>
        <v>2</v>
      </c>
      <c r="J882" s="1">
        <f t="shared" si="68"/>
        <v>0</v>
      </c>
      <c r="K882" s="1">
        <f t="shared" si="69"/>
        <v>0</v>
      </c>
      <c r="L882" s="1">
        <f t="shared" si="70"/>
        <v>0</v>
      </c>
    </row>
    <row r="883" spans="1:12">
      <c r="A883" s="1">
        <v>881</v>
      </c>
      <c r="B883" s="1" t="s">
        <v>34</v>
      </c>
      <c r="C883" s="1" t="s">
        <v>34</v>
      </c>
      <c r="E883" s="1">
        <v>881</v>
      </c>
      <c r="F883" s="1">
        <f t="shared" si="71"/>
        <v>0</v>
      </c>
      <c r="G883" s="1">
        <f t="shared" si="71"/>
        <v>2</v>
      </c>
      <c r="H883" s="1">
        <f t="shared" si="71"/>
        <v>0</v>
      </c>
      <c r="I883" s="110">
        <f t="shared" si="67"/>
        <v>2</v>
      </c>
      <c r="J883" s="1">
        <f t="shared" si="68"/>
        <v>0</v>
      </c>
      <c r="K883" s="1">
        <f t="shared" si="69"/>
        <v>0</v>
      </c>
      <c r="L883" s="1">
        <f t="shared" si="70"/>
        <v>0</v>
      </c>
    </row>
    <row r="884" spans="1:12">
      <c r="A884" s="1">
        <v>882</v>
      </c>
      <c r="B884" s="1" t="s">
        <v>34</v>
      </c>
      <c r="C884" s="1" t="s">
        <v>34</v>
      </c>
      <c r="E884" s="1">
        <v>882</v>
      </c>
      <c r="F884" s="1">
        <f t="shared" si="71"/>
        <v>0</v>
      </c>
      <c r="G884" s="1">
        <f t="shared" si="71"/>
        <v>2</v>
      </c>
      <c r="H884" s="1">
        <f t="shared" si="71"/>
        <v>0</v>
      </c>
      <c r="I884" s="110">
        <f t="shared" si="67"/>
        <v>2</v>
      </c>
      <c r="J884" s="1">
        <f t="shared" si="68"/>
        <v>0</v>
      </c>
      <c r="K884" s="1">
        <f t="shared" si="69"/>
        <v>0</v>
      </c>
      <c r="L884" s="1">
        <f t="shared" si="70"/>
        <v>0</v>
      </c>
    </row>
    <row r="885" spans="1:12">
      <c r="A885" s="1">
        <v>883</v>
      </c>
      <c r="B885" s="1" t="s">
        <v>202</v>
      </c>
      <c r="C885" s="1" t="s">
        <v>34</v>
      </c>
      <c r="E885" s="1">
        <v>883</v>
      </c>
      <c r="F885" s="1">
        <f t="shared" si="71"/>
        <v>0</v>
      </c>
      <c r="G885" s="1">
        <f t="shared" si="71"/>
        <v>1</v>
      </c>
      <c r="H885" s="1">
        <f t="shared" si="71"/>
        <v>1</v>
      </c>
      <c r="I885" s="110">
        <f t="shared" si="67"/>
        <v>2</v>
      </c>
      <c r="J885" s="1">
        <f t="shared" si="68"/>
        <v>0</v>
      </c>
      <c r="K885" s="1">
        <f t="shared" si="69"/>
        <v>0.5</v>
      </c>
      <c r="L885" s="1">
        <f t="shared" si="70"/>
        <v>0.5</v>
      </c>
    </row>
    <row r="886" spans="1:12">
      <c r="A886" s="1">
        <v>884</v>
      </c>
      <c r="B886" s="1" t="s">
        <v>34</v>
      </c>
      <c r="C886" s="1" t="s">
        <v>34</v>
      </c>
      <c r="E886" s="1">
        <v>884</v>
      </c>
      <c r="F886" s="1">
        <f t="shared" si="71"/>
        <v>0</v>
      </c>
      <c r="G886" s="1">
        <f t="shared" si="71"/>
        <v>2</v>
      </c>
      <c r="H886" s="1">
        <f t="shared" si="71"/>
        <v>0</v>
      </c>
      <c r="I886" s="110">
        <f t="shared" si="67"/>
        <v>2</v>
      </c>
      <c r="J886" s="1">
        <f t="shared" si="68"/>
        <v>0</v>
      </c>
      <c r="K886" s="1">
        <f t="shared" si="69"/>
        <v>0</v>
      </c>
      <c r="L886" s="1">
        <f t="shared" si="70"/>
        <v>0</v>
      </c>
    </row>
    <row r="887" spans="1:12">
      <c r="A887" s="1">
        <v>885</v>
      </c>
      <c r="B887" s="1" t="s">
        <v>202</v>
      </c>
      <c r="C887" s="1" t="s">
        <v>202</v>
      </c>
      <c r="E887" s="1">
        <v>885</v>
      </c>
      <c r="F887" s="1">
        <f t="shared" si="71"/>
        <v>0</v>
      </c>
      <c r="G887" s="1">
        <f t="shared" si="71"/>
        <v>0</v>
      </c>
      <c r="H887" s="1">
        <f t="shared" si="71"/>
        <v>2</v>
      </c>
      <c r="I887" s="110">
        <f t="shared" si="67"/>
        <v>2</v>
      </c>
      <c r="J887" s="1">
        <f t="shared" si="68"/>
        <v>0</v>
      </c>
      <c r="K887" s="1">
        <f t="shared" si="69"/>
        <v>0</v>
      </c>
      <c r="L887" s="1">
        <f t="shared" si="70"/>
        <v>0</v>
      </c>
    </row>
    <row r="888" spans="1:12">
      <c r="A888" s="1">
        <v>886</v>
      </c>
      <c r="B888" s="1" t="s">
        <v>40</v>
      </c>
      <c r="C888" s="1" t="s">
        <v>40</v>
      </c>
      <c r="E888" s="1">
        <v>886</v>
      </c>
      <c r="F888" s="1">
        <f t="shared" si="71"/>
        <v>2</v>
      </c>
      <c r="G888" s="1">
        <f t="shared" si="71"/>
        <v>0</v>
      </c>
      <c r="H888" s="1">
        <f t="shared" si="71"/>
        <v>0</v>
      </c>
      <c r="I888" s="110">
        <f t="shared" si="67"/>
        <v>2</v>
      </c>
      <c r="J888" s="1">
        <f t="shared" si="68"/>
        <v>0</v>
      </c>
      <c r="K888" s="1">
        <f t="shared" si="69"/>
        <v>0</v>
      </c>
      <c r="L888" s="1">
        <f t="shared" si="70"/>
        <v>0</v>
      </c>
    </row>
    <row r="889" spans="1:12">
      <c r="A889" s="1">
        <v>887</v>
      </c>
      <c r="B889" s="1" t="s">
        <v>34</v>
      </c>
      <c r="C889" s="1" t="s">
        <v>34</v>
      </c>
      <c r="E889" s="1">
        <v>887</v>
      </c>
      <c r="F889" s="1">
        <f t="shared" si="71"/>
        <v>0</v>
      </c>
      <c r="G889" s="1">
        <f t="shared" si="71"/>
        <v>2</v>
      </c>
      <c r="H889" s="1">
        <f t="shared" si="71"/>
        <v>0</v>
      </c>
      <c r="I889" s="110">
        <f t="shared" si="67"/>
        <v>2</v>
      </c>
      <c r="J889" s="1">
        <f t="shared" si="68"/>
        <v>0</v>
      </c>
      <c r="K889" s="1">
        <f t="shared" si="69"/>
        <v>0</v>
      </c>
      <c r="L889" s="1">
        <f t="shared" si="70"/>
        <v>0</v>
      </c>
    </row>
    <row r="890" spans="1:12">
      <c r="A890" s="1">
        <v>888</v>
      </c>
      <c r="B890" s="1" t="s">
        <v>40</v>
      </c>
      <c r="C890" s="1" t="s">
        <v>40</v>
      </c>
      <c r="E890" s="1">
        <v>888</v>
      </c>
      <c r="F890" s="1">
        <f t="shared" si="71"/>
        <v>2</v>
      </c>
      <c r="G890" s="1">
        <f t="shared" si="71"/>
        <v>0</v>
      </c>
      <c r="H890" s="1">
        <f t="shared" si="71"/>
        <v>0</v>
      </c>
      <c r="I890" s="110">
        <f t="shared" si="67"/>
        <v>2</v>
      </c>
      <c r="J890" s="1">
        <f t="shared" si="68"/>
        <v>0</v>
      </c>
      <c r="K890" s="1">
        <f t="shared" si="69"/>
        <v>0</v>
      </c>
      <c r="L890" s="1">
        <f t="shared" si="70"/>
        <v>0</v>
      </c>
    </row>
    <row r="891" spans="1:12">
      <c r="A891" s="1">
        <v>889</v>
      </c>
      <c r="B891" s="1" t="s">
        <v>202</v>
      </c>
      <c r="C891" s="1" t="s">
        <v>202</v>
      </c>
      <c r="E891" s="1">
        <v>889</v>
      </c>
      <c r="F891" s="1">
        <f t="shared" si="71"/>
        <v>0</v>
      </c>
      <c r="G891" s="1">
        <f t="shared" si="71"/>
        <v>0</v>
      </c>
      <c r="H891" s="1">
        <f t="shared" si="71"/>
        <v>2</v>
      </c>
      <c r="I891" s="110">
        <f t="shared" si="67"/>
        <v>2</v>
      </c>
      <c r="J891" s="1">
        <f t="shared" si="68"/>
        <v>0</v>
      </c>
      <c r="K891" s="1">
        <f t="shared" si="69"/>
        <v>0</v>
      </c>
      <c r="L891" s="1">
        <f t="shared" si="70"/>
        <v>0</v>
      </c>
    </row>
    <row r="892" spans="1:12">
      <c r="A892" s="1">
        <v>890</v>
      </c>
      <c r="B892" s="1" t="s">
        <v>34</v>
      </c>
      <c r="C892" s="1" t="s">
        <v>34</v>
      </c>
      <c r="E892" s="1">
        <v>890</v>
      </c>
      <c r="F892" s="1">
        <f t="shared" si="71"/>
        <v>0</v>
      </c>
      <c r="G892" s="1">
        <f t="shared" si="71"/>
        <v>2</v>
      </c>
      <c r="H892" s="1">
        <f t="shared" si="71"/>
        <v>0</v>
      </c>
      <c r="I892" s="110">
        <f t="shared" si="67"/>
        <v>2</v>
      </c>
      <c r="J892" s="1">
        <f t="shared" si="68"/>
        <v>0</v>
      </c>
      <c r="K892" s="1">
        <f t="shared" si="69"/>
        <v>0</v>
      </c>
      <c r="L892" s="1">
        <f t="shared" si="70"/>
        <v>0</v>
      </c>
    </row>
    <row r="893" spans="1:12">
      <c r="A893" s="1">
        <v>891</v>
      </c>
      <c r="B893" s="1" t="s">
        <v>202</v>
      </c>
      <c r="C893" s="1" t="s">
        <v>40</v>
      </c>
      <c r="E893" s="1">
        <v>891</v>
      </c>
      <c r="F893" s="1">
        <f t="shared" si="71"/>
        <v>1</v>
      </c>
      <c r="G893" s="1">
        <f t="shared" si="71"/>
        <v>0</v>
      </c>
      <c r="H893" s="1">
        <f t="shared" si="71"/>
        <v>1</v>
      </c>
      <c r="I893" s="110">
        <f t="shared" si="67"/>
        <v>2</v>
      </c>
      <c r="J893" s="1">
        <f t="shared" si="68"/>
        <v>0.5</v>
      </c>
      <c r="K893" s="1">
        <f t="shared" si="69"/>
        <v>0</v>
      </c>
      <c r="L893" s="1">
        <f t="shared" si="70"/>
        <v>0.5</v>
      </c>
    </row>
    <row r="894" spans="1:12">
      <c r="A894" s="1">
        <v>892</v>
      </c>
      <c r="B894" s="1" t="s">
        <v>34</v>
      </c>
      <c r="C894" s="1" t="s">
        <v>34</v>
      </c>
      <c r="E894" s="1">
        <v>892</v>
      </c>
      <c r="F894" s="1">
        <f t="shared" si="71"/>
        <v>0</v>
      </c>
      <c r="G894" s="1">
        <f t="shared" si="71"/>
        <v>2</v>
      </c>
      <c r="H894" s="1">
        <f t="shared" si="71"/>
        <v>0</v>
      </c>
      <c r="I894" s="110">
        <f t="shared" si="67"/>
        <v>2</v>
      </c>
      <c r="J894" s="1">
        <f t="shared" si="68"/>
        <v>0</v>
      </c>
      <c r="K894" s="1">
        <f t="shared" si="69"/>
        <v>0</v>
      </c>
      <c r="L894" s="1">
        <f t="shared" si="70"/>
        <v>0</v>
      </c>
    </row>
    <row r="895" spans="1:12">
      <c r="A895" s="1">
        <v>893</v>
      </c>
      <c r="B895" s="1" t="s">
        <v>202</v>
      </c>
      <c r="C895" s="1" t="s">
        <v>202</v>
      </c>
      <c r="E895" s="1">
        <v>893</v>
      </c>
      <c r="F895" s="1">
        <f t="shared" si="71"/>
        <v>0</v>
      </c>
      <c r="G895" s="1">
        <f t="shared" si="71"/>
        <v>0</v>
      </c>
      <c r="H895" s="1">
        <f t="shared" si="71"/>
        <v>2</v>
      </c>
      <c r="I895" s="110">
        <f t="shared" si="67"/>
        <v>2</v>
      </c>
      <c r="J895" s="1">
        <f t="shared" si="68"/>
        <v>0</v>
      </c>
      <c r="K895" s="1">
        <f t="shared" si="69"/>
        <v>0</v>
      </c>
      <c r="L895" s="1">
        <f t="shared" si="70"/>
        <v>0</v>
      </c>
    </row>
    <row r="896" spans="1:12">
      <c r="A896" s="1">
        <v>894</v>
      </c>
      <c r="B896" s="1" t="s">
        <v>202</v>
      </c>
      <c r="C896" s="1" t="s">
        <v>34</v>
      </c>
      <c r="E896" s="1">
        <v>894</v>
      </c>
      <c r="F896" s="1">
        <f t="shared" si="71"/>
        <v>0</v>
      </c>
      <c r="G896" s="1">
        <f t="shared" si="71"/>
        <v>1</v>
      </c>
      <c r="H896" s="1">
        <f t="shared" si="71"/>
        <v>1</v>
      </c>
      <c r="I896" s="110">
        <f t="shared" si="67"/>
        <v>2</v>
      </c>
      <c r="J896" s="1">
        <f t="shared" si="68"/>
        <v>0</v>
      </c>
      <c r="K896" s="1">
        <f t="shared" si="69"/>
        <v>0.5</v>
      </c>
      <c r="L896" s="1">
        <f t="shared" si="70"/>
        <v>0.5</v>
      </c>
    </row>
    <row r="897" spans="1:12">
      <c r="A897" s="1">
        <v>895</v>
      </c>
      <c r="B897" s="1" t="s">
        <v>34</v>
      </c>
      <c r="C897" s="1" t="s">
        <v>34</v>
      </c>
      <c r="E897" s="1">
        <v>895</v>
      </c>
      <c r="F897" s="1">
        <f t="shared" si="71"/>
        <v>0</v>
      </c>
      <c r="G897" s="1">
        <f t="shared" si="71"/>
        <v>2</v>
      </c>
      <c r="H897" s="1">
        <f t="shared" si="71"/>
        <v>0</v>
      </c>
      <c r="I897" s="110">
        <f t="shared" si="67"/>
        <v>2</v>
      </c>
      <c r="J897" s="1">
        <f t="shared" si="68"/>
        <v>0</v>
      </c>
      <c r="K897" s="1">
        <f t="shared" si="69"/>
        <v>0</v>
      </c>
      <c r="L897" s="1">
        <f t="shared" si="70"/>
        <v>0</v>
      </c>
    </row>
    <row r="898" spans="1:12">
      <c r="A898" s="1">
        <v>896</v>
      </c>
      <c r="B898" s="1" t="s">
        <v>34</v>
      </c>
      <c r="C898" s="1" t="s">
        <v>34</v>
      </c>
      <c r="E898" s="1">
        <v>896</v>
      </c>
      <c r="F898" s="1">
        <f t="shared" si="71"/>
        <v>0</v>
      </c>
      <c r="G898" s="1">
        <f t="shared" si="71"/>
        <v>2</v>
      </c>
      <c r="H898" s="1">
        <f t="shared" si="71"/>
        <v>0</v>
      </c>
      <c r="I898" s="110">
        <f t="shared" si="67"/>
        <v>2</v>
      </c>
      <c r="J898" s="1">
        <f t="shared" si="68"/>
        <v>0</v>
      </c>
      <c r="K898" s="1">
        <f t="shared" si="69"/>
        <v>0</v>
      </c>
      <c r="L898" s="1">
        <f t="shared" si="70"/>
        <v>0</v>
      </c>
    </row>
    <row r="899" spans="1:12">
      <c r="A899" s="1">
        <v>897</v>
      </c>
      <c r="B899" s="1" t="s">
        <v>40</v>
      </c>
      <c r="C899" s="1" t="s">
        <v>40</v>
      </c>
      <c r="E899" s="1">
        <v>897</v>
      </c>
      <c r="F899" s="1">
        <f t="shared" si="71"/>
        <v>2</v>
      </c>
      <c r="G899" s="1">
        <f t="shared" si="71"/>
        <v>0</v>
      </c>
      <c r="H899" s="1">
        <f t="shared" si="71"/>
        <v>0</v>
      </c>
      <c r="I899" s="110">
        <f t="shared" si="67"/>
        <v>2</v>
      </c>
      <c r="J899" s="1">
        <f t="shared" si="68"/>
        <v>0</v>
      </c>
      <c r="K899" s="1">
        <f t="shared" si="69"/>
        <v>0</v>
      </c>
      <c r="L899" s="1">
        <f t="shared" si="70"/>
        <v>0</v>
      </c>
    </row>
    <row r="900" spans="1:12">
      <c r="A900" s="1">
        <v>898</v>
      </c>
      <c r="B900" s="1" t="s">
        <v>34</v>
      </c>
      <c r="C900" s="1" t="s">
        <v>34</v>
      </c>
      <c r="E900" s="1">
        <v>898</v>
      </c>
      <c r="F900" s="1">
        <f t="shared" ref="F900:H931" si="72">COUNTIF($B900:$C900,F$2)</f>
        <v>0</v>
      </c>
      <c r="G900" s="1">
        <f t="shared" si="72"/>
        <v>2</v>
      </c>
      <c r="H900" s="1">
        <f t="shared" si="72"/>
        <v>0</v>
      </c>
      <c r="I900" s="110">
        <f t="shared" ref="I900:I963" si="73">SUM(F900:H900)</f>
        <v>2</v>
      </c>
      <c r="J900" s="1">
        <f t="shared" ref="J900:J963" si="74">F900*($I900-F900)/$I900</f>
        <v>0</v>
      </c>
      <c r="K900" s="1">
        <f t="shared" ref="K900:K963" si="75">G900*($I900-G900)/$I900</f>
        <v>0</v>
      </c>
      <c r="L900" s="1">
        <f t="shared" ref="L900:L963" si="76">H900*($I900-H900)/$I900</f>
        <v>0</v>
      </c>
    </row>
    <row r="901" spans="1:12">
      <c r="A901" s="1">
        <v>899</v>
      </c>
      <c r="B901" s="1" t="s">
        <v>34</v>
      </c>
      <c r="C901" s="1" t="s">
        <v>34</v>
      </c>
      <c r="E901" s="1">
        <v>899</v>
      </c>
      <c r="F901" s="1">
        <f t="shared" si="72"/>
        <v>0</v>
      </c>
      <c r="G901" s="1">
        <f t="shared" si="72"/>
        <v>2</v>
      </c>
      <c r="H901" s="1">
        <f t="shared" si="72"/>
        <v>0</v>
      </c>
      <c r="I901" s="110">
        <f t="shared" si="73"/>
        <v>2</v>
      </c>
      <c r="J901" s="1">
        <f t="shared" si="74"/>
        <v>0</v>
      </c>
      <c r="K901" s="1">
        <f t="shared" si="75"/>
        <v>0</v>
      </c>
      <c r="L901" s="1">
        <f t="shared" si="76"/>
        <v>0</v>
      </c>
    </row>
    <row r="902" spans="1:12">
      <c r="A902" s="1">
        <v>900</v>
      </c>
      <c r="B902" s="1" t="s">
        <v>40</v>
      </c>
      <c r="C902" s="1" t="s">
        <v>202</v>
      </c>
      <c r="E902" s="1">
        <v>900</v>
      </c>
      <c r="F902" s="1">
        <f t="shared" si="72"/>
        <v>1</v>
      </c>
      <c r="G902" s="1">
        <f t="shared" si="72"/>
        <v>0</v>
      </c>
      <c r="H902" s="1">
        <f t="shared" si="72"/>
        <v>1</v>
      </c>
      <c r="I902" s="110">
        <f t="shared" si="73"/>
        <v>2</v>
      </c>
      <c r="J902" s="1">
        <f t="shared" si="74"/>
        <v>0.5</v>
      </c>
      <c r="K902" s="1">
        <f t="shared" si="75"/>
        <v>0</v>
      </c>
      <c r="L902" s="1">
        <f t="shared" si="76"/>
        <v>0.5</v>
      </c>
    </row>
    <row r="903" spans="1:12">
      <c r="A903" s="1">
        <v>901</v>
      </c>
      <c r="B903" s="1" t="s">
        <v>202</v>
      </c>
      <c r="C903" s="1" t="s">
        <v>34</v>
      </c>
      <c r="E903" s="1">
        <v>901</v>
      </c>
      <c r="F903" s="1">
        <f t="shared" si="72"/>
        <v>0</v>
      </c>
      <c r="G903" s="1">
        <f t="shared" si="72"/>
        <v>1</v>
      </c>
      <c r="H903" s="1">
        <f t="shared" si="72"/>
        <v>1</v>
      </c>
      <c r="I903" s="110">
        <f t="shared" si="73"/>
        <v>2</v>
      </c>
      <c r="J903" s="1">
        <f t="shared" si="74"/>
        <v>0</v>
      </c>
      <c r="K903" s="1">
        <f t="shared" si="75"/>
        <v>0.5</v>
      </c>
      <c r="L903" s="1">
        <f t="shared" si="76"/>
        <v>0.5</v>
      </c>
    </row>
    <row r="904" spans="1:12">
      <c r="A904" s="1">
        <v>902</v>
      </c>
      <c r="B904" s="1" t="s">
        <v>34</v>
      </c>
      <c r="C904" s="1" t="s">
        <v>34</v>
      </c>
      <c r="E904" s="1">
        <v>902</v>
      </c>
      <c r="F904" s="1">
        <f t="shared" si="72"/>
        <v>0</v>
      </c>
      <c r="G904" s="1">
        <f t="shared" si="72"/>
        <v>2</v>
      </c>
      <c r="H904" s="1">
        <f t="shared" si="72"/>
        <v>0</v>
      </c>
      <c r="I904" s="110">
        <f t="shared" si="73"/>
        <v>2</v>
      </c>
      <c r="J904" s="1">
        <f t="shared" si="74"/>
        <v>0</v>
      </c>
      <c r="K904" s="1">
        <f t="shared" si="75"/>
        <v>0</v>
      </c>
      <c r="L904" s="1">
        <f t="shared" si="76"/>
        <v>0</v>
      </c>
    </row>
    <row r="905" spans="1:12">
      <c r="A905" s="1">
        <v>903</v>
      </c>
      <c r="B905" s="1" t="s">
        <v>34</v>
      </c>
      <c r="C905" s="1" t="s">
        <v>34</v>
      </c>
      <c r="E905" s="1">
        <v>903</v>
      </c>
      <c r="F905" s="1">
        <f t="shared" si="72"/>
        <v>0</v>
      </c>
      <c r="G905" s="1">
        <f t="shared" si="72"/>
        <v>2</v>
      </c>
      <c r="H905" s="1">
        <f t="shared" si="72"/>
        <v>0</v>
      </c>
      <c r="I905" s="110">
        <f t="shared" si="73"/>
        <v>2</v>
      </c>
      <c r="J905" s="1">
        <f t="shared" si="74"/>
        <v>0</v>
      </c>
      <c r="K905" s="1">
        <f t="shared" si="75"/>
        <v>0</v>
      </c>
      <c r="L905" s="1">
        <f t="shared" si="76"/>
        <v>0</v>
      </c>
    </row>
    <row r="906" spans="1:12">
      <c r="A906" s="1">
        <v>904</v>
      </c>
      <c r="B906" s="1" t="s">
        <v>34</v>
      </c>
      <c r="C906" s="1" t="s">
        <v>34</v>
      </c>
      <c r="E906" s="1">
        <v>904</v>
      </c>
      <c r="F906" s="1">
        <f t="shared" si="72"/>
        <v>0</v>
      </c>
      <c r="G906" s="1">
        <f t="shared" si="72"/>
        <v>2</v>
      </c>
      <c r="H906" s="1">
        <f t="shared" si="72"/>
        <v>0</v>
      </c>
      <c r="I906" s="110">
        <f t="shared" si="73"/>
        <v>2</v>
      </c>
      <c r="J906" s="1">
        <f t="shared" si="74"/>
        <v>0</v>
      </c>
      <c r="K906" s="1">
        <f t="shared" si="75"/>
        <v>0</v>
      </c>
      <c r="L906" s="1">
        <f t="shared" si="76"/>
        <v>0</v>
      </c>
    </row>
    <row r="907" spans="1:12">
      <c r="A907" s="1">
        <v>905</v>
      </c>
      <c r="B907" s="1" t="s">
        <v>34</v>
      </c>
      <c r="C907" s="1" t="s">
        <v>34</v>
      </c>
      <c r="E907" s="1">
        <v>905</v>
      </c>
      <c r="F907" s="1">
        <f t="shared" si="72"/>
        <v>0</v>
      </c>
      <c r="G907" s="1">
        <f t="shared" si="72"/>
        <v>2</v>
      </c>
      <c r="H907" s="1">
        <f t="shared" si="72"/>
        <v>0</v>
      </c>
      <c r="I907" s="110">
        <f t="shared" si="73"/>
        <v>2</v>
      </c>
      <c r="J907" s="1">
        <f t="shared" si="74"/>
        <v>0</v>
      </c>
      <c r="K907" s="1">
        <f t="shared" si="75"/>
        <v>0</v>
      </c>
      <c r="L907" s="1">
        <f t="shared" si="76"/>
        <v>0</v>
      </c>
    </row>
    <row r="908" spans="1:12">
      <c r="A908" s="1">
        <v>906</v>
      </c>
      <c r="B908" s="1" t="s">
        <v>202</v>
      </c>
      <c r="C908" s="1" t="s">
        <v>202</v>
      </c>
      <c r="E908" s="1">
        <v>906</v>
      </c>
      <c r="F908" s="1">
        <f t="shared" si="72"/>
        <v>0</v>
      </c>
      <c r="G908" s="1">
        <f t="shared" si="72"/>
        <v>0</v>
      </c>
      <c r="H908" s="1">
        <f t="shared" si="72"/>
        <v>2</v>
      </c>
      <c r="I908" s="110">
        <f t="shared" si="73"/>
        <v>2</v>
      </c>
      <c r="J908" s="1">
        <f t="shared" si="74"/>
        <v>0</v>
      </c>
      <c r="K908" s="1">
        <f t="shared" si="75"/>
        <v>0</v>
      </c>
      <c r="L908" s="1">
        <f t="shared" si="76"/>
        <v>0</v>
      </c>
    </row>
    <row r="909" spans="1:12">
      <c r="A909" s="1">
        <v>907</v>
      </c>
      <c r="B909" s="1" t="s">
        <v>34</v>
      </c>
      <c r="C909" s="1" t="s">
        <v>34</v>
      </c>
      <c r="E909" s="1">
        <v>907</v>
      </c>
      <c r="F909" s="1">
        <f t="shared" si="72"/>
        <v>0</v>
      </c>
      <c r="G909" s="1">
        <f t="shared" si="72"/>
        <v>2</v>
      </c>
      <c r="H909" s="1">
        <f t="shared" si="72"/>
        <v>0</v>
      </c>
      <c r="I909" s="110">
        <f t="shared" si="73"/>
        <v>2</v>
      </c>
      <c r="J909" s="1">
        <f t="shared" si="74"/>
        <v>0</v>
      </c>
      <c r="K909" s="1">
        <f t="shared" si="75"/>
        <v>0</v>
      </c>
      <c r="L909" s="1">
        <f t="shared" si="76"/>
        <v>0</v>
      </c>
    </row>
    <row r="910" spans="1:12">
      <c r="A910" s="1">
        <v>908</v>
      </c>
      <c r="B910" s="1" t="s">
        <v>202</v>
      </c>
      <c r="C910" s="1" t="s">
        <v>202</v>
      </c>
      <c r="E910" s="1">
        <v>908</v>
      </c>
      <c r="F910" s="1">
        <f t="shared" si="72"/>
        <v>0</v>
      </c>
      <c r="G910" s="1">
        <f t="shared" si="72"/>
        <v>0</v>
      </c>
      <c r="H910" s="1">
        <f t="shared" si="72"/>
        <v>2</v>
      </c>
      <c r="I910" s="110">
        <f t="shared" si="73"/>
        <v>2</v>
      </c>
      <c r="J910" s="1">
        <f t="shared" si="74"/>
        <v>0</v>
      </c>
      <c r="K910" s="1">
        <f t="shared" si="75"/>
        <v>0</v>
      </c>
      <c r="L910" s="1">
        <f t="shared" si="76"/>
        <v>0</v>
      </c>
    </row>
    <row r="911" spans="1:12">
      <c r="A911" s="1">
        <v>909</v>
      </c>
      <c r="B911" s="1" t="s">
        <v>34</v>
      </c>
      <c r="C911" s="1" t="s">
        <v>34</v>
      </c>
      <c r="E911" s="1">
        <v>909</v>
      </c>
      <c r="F911" s="1">
        <f t="shared" si="72"/>
        <v>0</v>
      </c>
      <c r="G911" s="1">
        <f t="shared" si="72"/>
        <v>2</v>
      </c>
      <c r="H911" s="1">
        <f t="shared" si="72"/>
        <v>0</v>
      </c>
      <c r="I911" s="110">
        <f t="shared" si="73"/>
        <v>2</v>
      </c>
      <c r="J911" s="1">
        <f t="shared" si="74"/>
        <v>0</v>
      </c>
      <c r="K911" s="1">
        <f t="shared" si="75"/>
        <v>0</v>
      </c>
      <c r="L911" s="1">
        <f t="shared" si="76"/>
        <v>0</v>
      </c>
    </row>
    <row r="912" spans="1:12">
      <c r="A912" s="1">
        <v>910</v>
      </c>
      <c r="B912" s="1" t="s">
        <v>34</v>
      </c>
      <c r="C912" s="1" t="s">
        <v>34</v>
      </c>
      <c r="E912" s="1">
        <v>910</v>
      </c>
      <c r="F912" s="1">
        <f t="shared" si="72"/>
        <v>0</v>
      </c>
      <c r="G912" s="1">
        <f t="shared" si="72"/>
        <v>2</v>
      </c>
      <c r="H912" s="1">
        <f t="shared" si="72"/>
        <v>0</v>
      </c>
      <c r="I912" s="110">
        <f t="shared" si="73"/>
        <v>2</v>
      </c>
      <c r="J912" s="1">
        <f t="shared" si="74"/>
        <v>0</v>
      </c>
      <c r="K912" s="1">
        <f t="shared" si="75"/>
        <v>0</v>
      </c>
      <c r="L912" s="1">
        <f t="shared" si="76"/>
        <v>0</v>
      </c>
    </row>
    <row r="913" spans="1:12">
      <c r="A913" s="1">
        <v>911</v>
      </c>
      <c r="B913" s="1" t="s">
        <v>202</v>
      </c>
      <c r="C913" s="1" t="s">
        <v>202</v>
      </c>
      <c r="E913" s="1">
        <v>911</v>
      </c>
      <c r="F913" s="1">
        <f t="shared" si="72"/>
        <v>0</v>
      </c>
      <c r="G913" s="1">
        <f t="shared" si="72"/>
        <v>0</v>
      </c>
      <c r="H913" s="1">
        <f t="shared" si="72"/>
        <v>2</v>
      </c>
      <c r="I913" s="110">
        <f t="shared" si="73"/>
        <v>2</v>
      </c>
      <c r="J913" s="1">
        <f t="shared" si="74"/>
        <v>0</v>
      </c>
      <c r="K913" s="1">
        <f t="shared" si="75"/>
        <v>0</v>
      </c>
      <c r="L913" s="1">
        <f t="shared" si="76"/>
        <v>0</v>
      </c>
    </row>
    <row r="914" spans="1:12">
      <c r="A914" s="1">
        <v>912</v>
      </c>
      <c r="B914" s="1" t="s">
        <v>202</v>
      </c>
      <c r="C914" s="1" t="s">
        <v>202</v>
      </c>
      <c r="E914" s="1">
        <v>912</v>
      </c>
      <c r="F914" s="1">
        <f t="shared" si="72"/>
        <v>0</v>
      </c>
      <c r="G914" s="1">
        <f t="shared" si="72"/>
        <v>0</v>
      </c>
      <c r="H914" s="1">
        <f t="shared" si="72"/>
        <v>2</v>
      </c>
      <c r="I914" s="110">
        <f t="shared" si="73"/>
        <v>2</v>
      </c>
      <c r="J914" s="1">
        <f t="shared" si="74"/>
        <v>0</v>
      </c>
      <c r="K914" s="1">
        <f t="shared" si="75"/>
        <v>0</v>
      </c>
      <c r="L914" s="1">
        <f t="shared" si="76"/>
        <v>0</v>
      </c>
    </row>
    <row r="915" spans="1:12">
      <c r="A915" s="1">
        <v>913</v>
      </c>
      <c r="B915" s="1" t="s">
        <v>202</v>
      </c>
      <c r="C915" s="1" t="s">
        <v>34</v>
      </c>
      <c r="E915" s="1">
        <v>913</v>
      </c>
      <c r="F915" s="1">
        <f t="shared" si="72"/>
        <v>0</v>
      </c>
      <c r="G915" s="1">
        <f t="shared" si="72"/>
        <v>1</v>
      </c>
      <c r="H915" s="1">
        <f t="shared" si="72"/>
        <v>1</v>
      </c>
      <c r="I915" s="110">
        <f t="shared" si="73"/>
        <v>2</v>
      </c>
      <c r="J915" s="1">
        <f t="shared" si="74"/>
        <v>0</v>
      </c>
      <c r="K915" s="1">
        <f t="shared" si="75"/>
        <v>0.5</v>
      </c>
      <c r="L915" s="1">
        <f t="shared" si="76"/>
        <v>0.5</v>
      </c>
    </row>
    <row r="916" spans="1:12">
      <c r="A916" s="1">
        <v>914</v>
      </c>
      <c r="B916" s="1" t="s">
        <v>34</v>
      </c>
      <c r="C916" s="1" t="s">
        <v>34</v>
      </c>
      <c r="E916" s="1">
        <v>914</v>
      </c>
      <c r="F916" s="1">
        <f t="shared" si="72"/>
        <v>0</v>
      </c>
      <c r="G916" s="1">
        <f t="shared" si="72"/>
        <v>2</v>
      </c>
      <c r="H916" s="1">
        <f t="shared" si="72"/>
        <v>0</v>
      </c>
      <c r="I916" s="110">
        <f t="shared" si="73"/>
        <v>2</v>
      </c>
      <c r="J916" s="1">
        <f t="shared" si="74"/>
        <v>0</v>
      </c>
      <c r="K916" s="1">
        <f t="shared" si="75"/>
        <v>0</v>
      </c>
      <c r="L916" s="1">
        <f t="shared" si="76"/>
        <v>0</v>
      </c>
    </row>
    <row r="917" spans="1:12">
      <c r="A917" s="1">
        <v>915</v>
      </c>
      <c r="B917" s="1" t="s">
        <v>40</v>
      </c>
      <c r="C917" s="1" t="s">
        <v>40</v>
      </c>
      <c r="E917" s="1">
        <v>915</v>
      </c>
      <c r="F917" s="1">
        <f t="shared" si="72"/>
        <v>2</v>
      </c>
      <c r="G917" s="1">
        <f t="shared" si="72"/>
        <v>0</v>
      </c>
      <c r="H917" s="1">
        <f t="shared" si="72"/>
        <v>0</v>
      </c>
      <c r="I917" s="110">
        <f t="shared" si="73"/>
        <v>2</v>
      </c>
      <c r="J917" s="1">
        <f t="shared" si="74"/>
        <v>0</v>
      </c>
      <c r="K917" s="1">
        <f t="shared" si="75"/>
        <v>0</v>
      </c>
      <c r="L917" s="1">
        <f t="shared" si="76"/>
        <v>0</v>
      </c>
    </row>
    <row r="918" spans="1:12">
      <c r="A918" s="1">
        <v>916</v>
      </c>
      <c r="B918" s="1" t="s">
        <v>40</v>
      </c>
      <c r="C918" s="1" t="s">
        <v>40</v>
      </c>
      <c r="E918" s="1">
        <v>916</v>
      </c>
      <c r="F918" s="1">
        <f t="shared" si="72"/>
        <v>2</v>
      </c>
      <c r="G918" s="1">
        <f t="shared" si="72"/>
        <v>0</v>
      </c>
      <c r="H918" s="1">
        <f t="shared" si="72"/>
        <v>0</v>
      </c>
      <c r="I918" s="110">
        <f t="shared" si="73"/>
        <v>2</v>
      </c>
      <c r="J918" s="1">
        <f t="shared" si="74"/>
        <v>0</v>
      </c>
      <c r="K918" s="1">
        <f t="shared" si="75"/>
        <v>0</v>
      </c>
      <c r="L918" s="1">
        <f t="shared" si="76"/>
        <v>0</v>
      </c>
    </row>
    <row r="919" spans="1:12">
      <c r="A919" s="1">
        <v>917</v>
      </c>
      <c r="B919" s="1" t="s">
        <v>34</v>
      </c>
      <c r="C919" s="1" t="s">
        <v>34</v>
      </c>
      <c r="E919" s="1">
        <v>917</v>
      </c>
      <c r="F919" s="1">
        <f t="shared" si="72"/>
        <v>0</v>
      </c>
      <c r="G919" s="1">
        <f t="shared" si="72"/>
        <v>2</v>
      </c>
      <c r="H919" s="1">
        <f t="shared" si="72"/>
        <v>0</v>
      </c>
      <c r="I919" s="110">
        <f t="shared" si="73"/>
        <v>2</v>
      </c>
      <c r="J919" s="1">
        <f t="shared" si="74"/>
        <v>0</v>
      </c>
      <c r="K919" s="1">
        <f t="shared" si="75"/>
        <v>0</v>
      </c>
      <c r="L919" s="1">
        <f t="shared" si="76"/>
        <v>0</v>
      </c>
    </row>
    <row r="920" spans="1:12">
      <c r="A920" s="1">
        <v>918</v>
      </c>
      <c r="B920" s="1" t="s">
        <v>40</v>
      </c>
      <c r="C920" s="1" t="s">
        <v>40</v>
      </c>
      <c r="E920" s="1">
        <v>918</v>
      </c>
      <c r="F920" s="1">
        <f t="shared" si="72"/>
        <v>2</v>
      </c>
      <c r="G920" s="1">
        <f t="shared" si="72"/>
        <v>0</v>
      </c>
      <c r="H920" s="1">
        <f t="shared" si="72"/>
        <v>0</v>
      </c>
      <c r="I920" s="110">
        <f t="shared" si="73"/>
        <v>2</v>
      </c>
      <c r="J920" s="1">
        <f t="shared" si="74"/>
        <v>0</v>
      </c>
      <c r="K920" s="1">
        <f t="shared" si="75"/>
        <v>0</v>
      </c>
      <c r="L920" s="1">
        <f t="shared" si="76"/>
        <v>0</v>
      </c>
    </row>
    <row r="921" spans="1:12">
      <c r="A921" s="1">
        <v>919</v>
      </c>
      <c r="B921" s="1" t="s">
        <v>202</v>
      </c>
      <c r="C921" s="1" t="s">
        <v>202</v>
      </c>
      <c r="E921" s="1">
        <v>919</v>
      </c>
      <c r="F921" s="1">
        <f t="shared" si="72"/>
        <v>0</v>
      </c>
      <c r="G921" s="1">
        <f t="shared" si="72"/>
        <v>0</v>
      </c>
      <c r="H921" s="1">
        <f t="shared" si="72"/>
        <v>2</v>
      </c>
      <c r="I921" s="110">
        <f t="shared" si="73"/>
        <v>2</v>
      </c>
      <c r="J921" s="1">
        <f t="shared" si="74"/>
        <v>0</v>
      </c>
      <c r="K921" s="1">
        <f t="shared" si="75"/>
        <v>0</v>
      </c>
      <c r="L921" s="1">
        <f t="shared" si="76"/>
        <v>0</v>
      </c>
    </row>
    <row r="922" spans="1:12">
      <c r="A922" s="1">
        <v>920</v>
      </c>
      <c r="B922" s="1" t="s">
        <v>202</v>
      </c>
      <c r="C922" s="1" t="s">
        <v>40</v>
      </c>
      <c r="E922" s="1">
        <v>920</v>
      </c>
      <c r="F922" s="1">
        <f t="shared" si="72"/>
        <v>1</v>
      </c>
      <c r="G922" s="1">
        <f t="shared" si="72"/>
        <v>0</v>
      </c>
      <c r="H922" s="1">
        <f t="shared" si="72"/>
        <v>1</v>
      </c>
      <c r="I922" s="110">
        <f t="shared" si="73"/>
        <v>2</v>
      </c>
      <c r="J922" s="1">
        <f t="shared" si="74"/>
        <v>0.5</v>
      </c>
      <c r="K922" s="1">
        <f t="shared" si="75"/>
        <v>0</v>
      </c>
      <c r="L922" s="1">
        <f t="shared" si="76"/>
        <v>0.5</v>
      </c>
    </row>
    <row r="923" spans="1:12">
      <c r="A923" s="1">
        <v>921</v>
      </c>
      <c r="B923" s="1" t="s">
        <v>202</v>
      </c>
      <c r="C923" s="1" t="s">
        <v>202</v>
      </c>
      <c r="E923" s="1">
        <v>921</v>
      </c>
      <c r="F923" s="1">
        <f t="shared" si="72"/>
        <v>0</v>
      </c>
      <c r="G923" s="1">
        <f t="shared" si="72"/>
        <v>0</v>
      </c>
      <c r="H923" s="1">
        <f t="shared" si="72"/>
        <v>2</v>
      </c>
      <c r="I923" s="110">
        <f t="shared" si="73"/>
        <v>2</v>
      </c>
      <c r="J923" s="1">
        <f t="shared" si="74"/>
        <v>0</v>
      </c>
      <c r="K923" s="1">
        <f t="shared" si="75"/>
        <v>0</v>
      </c>
      <c r="L923" s="1">
        <f t="shared" si="76"/>
        <v>0</v>
      </c>
    </row>
    <row r="924" spans="1:12">
      <c r="A924" s="1">
        <v>922</v>
      </c>
      <c r="B924" s="1" t="s">
        <v>202</v>
      </c>
      <c r="C924" s="1" t="s">
        <v>202</v>
      </c>
      <c r="E924" s="1">
        <v>922</v>
      </c>
      <c r="F924" s="1">
        <f t="shared" si="72"/>
        <v>0</v>
      </c>
      <c r="G924" s="1">
        <f t="shared" si="72"/>
        <v>0</v>
      </c>
      <c r="H924" s="1">
        <f t="shared" si="72"/>
        <v>2</v>
      </c>
      <c r="I924" s="110">
        <f t="shared" si="73"/>
        <v>2</v>
      </c>
      <c r="J924" s="1">
        <f t="shared" si="74"/>
        <v>0</v>
      </c>
      <c r="K924" s="1">
        <f t="shared" si="75"/>
        <v>0</v>
      </c>
      <c r="L924" s="1">
        <f t="shared" si="76"/>
        <v>0</v>
      </c>
    </row>
    <row r="925" spans="1:12">
      <c r="A925" s="1">
        <v>923</v>
      </c>
      <c r="B925" s="1" t="s">
        <v>40</v>
      </c>
      <c r="C925" s="1" t="s">
        <v>40</v>
      </c>
      <c r="E925" s="1">
        <v>923</v>
      </c>
      <c r="F925" s="1">
        <f t="shared" si="72"/>
        <v>2</v>
      </c>
      <c r="G925" s="1">
        <f t="shared" si="72"/>
        <v>0</v>
      </c>
      <c r="H925" s="1">
        <f t="shared" si="72"/>
        <v>0</v>
      </c>
      <c r="I925" s="110">
        <f t="shared" si="73"/>
        <v>2</v>
      </c>
      <c r="J925" s="1">
        <f t="shared" si="74"/>
        <v>0</v>
      </c>
      <c r="K925" s="1">
        <f t="shared" si="75"/>
        <v>0</v>
      </c>
      <c r="L925" s="1">
        <f t="shared" si="76"/>
        <v>0</v>
      </c>
    </row>
    <row r="926" spans="1:12">
      <c r="A926" s="1">
        <v>924</v>
      </c>
      <c r="B926" s="1" t="s">
        <v>202</v>
      </c>
      <c r="C926" s="1" t="s">
        <v>202</v>
      </c>
      <c r="E926" s="1">
        <v>924</v>
      </c>
      <c r="F926" s="1">
        <f t="shared" si="72"/>
        <v>0</v>
      </c>
      <c r="G926" s="1">
        <f t="shared" si="72"/>
        <v>0</v>
      </c>
      <c r="H926" s="1">
        <f t="shared" si="72"/>
        <v>2</v>
      </c>
      <c r="I926" s="110">
        <f t="shared" si="73"/>
        <v>2</v>
      </c>
      <c r="J926" s="1">
        <f t="shared" si="74"/>
        <v>0</v>
      </c>
      <c r="K926" s="1">
        <f t="shared" si="75"/>
        <v>0</v>
      </c>
      <c r="L926" s="1">
        <f t="shared" si="76"/>
        <v>0</v>
      </c>
    </row>
    <row r="927" spans="1:12">
      <c r="A927" s="1">
        <v>925</v>
      </c>
      <c r="B927" s="1" t="s">
        <v>40</v>
      </c>
      <c r="C927" s="1" t="s">
        <v>40</v>
      </c>
      <c r="E927" s="1">
        <v>925</v>
      </c>
      <c r="F927" s="1">
        <f t="shared" si="72"/>
        <v>2</v>
      </c>
      <c r="G927" s="1">
        <f t="shared" si="72"/>
        <v>0</v>
      </c>
      <c r="H927" s="1">
        <f t="shared" si="72"/>
        <v>0</v>
      </c>
      <c r="I927" s="110">
        <f t="shared" si="73"/>
        <v>2</v>
      </c>
      <c r="J927" s="1">
        <f t="shared" si="74"/>
        <v>0</v>
      </c>
      <c r="K927" s="1">
        <f t="shared" si="75"/>
        <v>0</v>
      </c>
      <c r="L927" s="1">
        <f t="shared" si="76"/>
        <v>0</v>
      </c>
    </row>
    <row r="928" spans="1:12">
      <c r="A928" s="1">
        <v>926</v>
      </c>
      <c r="B928" s="1" t="s">
        <v>40</v>
      </c>
      <c r="C928" s="1" t="s">
        <v>40</v>
      </c>
      <c r="E928" s="1">
        <v>926</v>
      </c>
      <c r="F928" s="1">
        <f t="shared" si="72"/>
        <v>2</v>
      </c>
      <c r="G928" s="1">
        <f t="shared" si="72"/>
        <v>0</v>
      </c>
      <c r="H928" s="1">
        <f t="shared" si="72"/>
        <v>0</v>
      </c>
      <c r="I928" s="110">
        <f t="shared" si="73"/>
        <v>2</v>
      </c>
      <c r="J928" s="1">
        <f t="shared" si="74"/>
        <v>0</v>
      </c>
      <c r="K928" s="1">
        <f t="shared" si="75"/>
        <v>0</v>
      </c>
      <c r="L928" s="1">
        <f t="shared" si="76"/>
        <v>0</v>
      </c>
    </row>
    <row r="929" spans="1:12">
      <c r="A929" s="1">
        <v>927</v>
      </c>
      <c r="B929" s="1" t="s">
        <v>40</v>
      </c>
      <c r="C929" s="1" t="s">
        <v>40</v>
      </c>
      <c r="E929" s="1">
        <v>927</v>
      </c>
      <c r="F929" s="1">
        <f t="shared" si="72"/>
        <v>2</v>
      </c>
      <c r="G929" s="1">
        <f t="shared" si="72"/>
        <v>0</v>
      </c>
      <c r="H929" s="1">
        <f t="shared" si="72"/>
        <v>0</v>
      </c>
      <c r="I929" s="110">
        <f t="shared" si="73"/>
        <v>2</v>
      </c>
      <c r="J929" s="1">
        <f t="shared" si="74"/>
        <v>0</v>
      </c>
      <c r="K929" s="1">
        <f t="shared" si="75"/>
        <v>0</v>
      </c>
      <c r="L929" s="1">
        <f t="shared" si="76"/>
        <v>0</v>
      </c>
    </row>
    <row r="930" spans="1:12">
      <c r="A930" s="1">
        <v>928</v>
      </c>
      <c r="B930" s="1" t="s">
        <v>40</v>
      </c>
      <c r="C930" s="1" t="s">
        <v>40</v>
      </c>
      <c r="E930" s="1">
        <v>928</v>
      </c>
      <c r="F930" s="1">
        <f t="shared" si="72"/>
        <v>2</v>
      </c>
      <c r="G930" s="1">
        <f t="shared" si="72"/>
        <v>0</v>
      </c>
      <c r="H930" s="1">
        <f t="shared" si="72"/>
        <v>0</v>
      </c>
      <c r="I930" s="110">
        <f t="shared" si="73"/>
        <v>2</v>
      </c>
      <c r="J930" s="1">
        <f t="shared" si="74"/>
        <v>0</v>
      </c>
      <c r="K930" s="1">
        <f t="shared" si="75"/>
        <v>0</v>
      </c>
      <c r="L930" s="1">
        <f t="shared" si="76"/>
        <v>0</v>
      </c>
    </row>
    <row r="931" spans="1:12">
      <c r="A931" s="1">
        <v>929</v>
      </c>
      <c r="B931" s="1" t="s">
        <v>34</v>
      </c>
      <c r="C931" s="1" t="s">
        <v>34</v>
      </c>
      <c r="E931" s="1">
        <v>929</v>
      </c>
      <c r="F931" s="1">
        <f t="shared" si="72"/>
        <v>0</v>
      </c>
      <c r="G931" s="1">
        <f t="shared" si="72"/>
        <v>2</v>
      </c>
      <c r="H931" s="1">
        <f t="shared" si="72"/>
        <v>0</v>
      </c>
      <c r="I931" s="110">
        <f t="shared" si="73"/>
        <v>2</v>
      </c>
      <c r="J931" s="1">
        <f t="shared" si="74"/>
        <v>0</v>
      </c>
      <c r="K931" s="1">
        <f t="shared" si="75"/>
        <v>0</v>
      </c>
      <c r="L931" s="1">
        <f t="shared" si="76"/>
        <v>0</v>
      </c>
    </row>
    <row r="932" spans="1:12">
      <c r="A932" s="1">
        <v>930</v>
      </c>
      <c r="B932" s="1" t="s">
        <v>202</v>
      </c>
      <c r="C932" s="1" t="s">
        <v>40</v>
      </c>
      <c r="E932" s="1">
        <v>930</v>
      </c>
      <c r="F932" s="1">
        <f t="shared" ref="F932:H963" si="77">COUNTIF($B932:$C932,F$2)</f>
        <v>1</v>
      </c>
      <c r="G932" s="1">
        <f t="shared" si="77"/>
        <v>0</v>
      </c>
      <c r="H932" s="1">
        <f t="shared" si="77"/>
        <v>1</v>
      </c>
      <c r="I932" s="110">
        <f t="shared" si="73"/>
        <v>2</v>
      </c>
      <c r="J932" s="1">
        <f t="shared" si="74"/>
        <v>0.5</v>
      </c>
      <c r="K932" s="1">
        <f t="shared" si="75"/>
        <v>0</v>
      </c>
      <c r="L932" s="1">
        <f t="shared" si="76"/>
        <v>0.5</v>
      </c>
    </row>
    <row r="933" spans="1:12">
      <c r="A933" s="1">
        <v>931</v>
      </c>
      <c r="B933" s="1" t="s">
        <v>202</v>
      </c>
      <c r="C933" s="1" t="s">
        <v>40</v>
      </c>
      <c r="E933" s="1">
        <v>931</v>
      </c>
      <c r="F933" s="1">
        <f t="shared" si="77"/>
        <v>1</v>
      </c>
      <c r="G933" s="1">
        <f t="shared" si="77"/>
        <v>0</v>
      </c>
      <c r="H933" s="1">
        <f t="shared" si="77"/>
        <v>1</v>
      </c>
      <c r="I933" s="110">
        <f t="shared" si="73"/>
        <v>2</v>
      </c>
      <c r="J933" s="1">
        <f t="shared" si="74"/>
        <v>0.5</v>
      </c>
      <c r="K933" s="1">
        <f t="shared" si="75"/>
        <v>0</v>
      </c>
      <c r="L933" s="1">
        <f t="shared" si="76"/>
        <v>0.5</v>
      </c>
    </row>
    <row r="934" spans="1:12">
      <c r="A934" s="1">
        <v>932</v>
      </c>
      <c r="B934" s="1" t="s">
        <v>202</v>
      </c>
      <c r="C934" s="1" t="s">
        <v>202</v>
      </c>
      <c r="E934" s="1">
        <v>932</v>
      </c>
      <c r="F934" s="1">
        <f t="shared" si="77"/>
        <v>0</v>
      </c>
      <c r="G934" s="1">
        <f t="shared" si="77"/>
        <v>0</v>
      </c>
      <c r="H934" s="1">
        <f t="shared" si="77"/>
        <v>2</v>
      </c>
      <c r="I934" s="110">
        <f t="shared" si="73"/>
        <v>2</v>
      </c>
      <c r="J934" s="1">
        <f t="shared" si="74"/>
        <v>0</v>
      </c>
      <c r="K934" s="1">
        <f t="shared" si="75"/>
        <v>0</v>
      </c>
      <c r="L934" s="1">
        <f t="shared" si="76"/>
        <v>0</v>
      </c>
    </row>
    <row r="935" spans="1:12">
      <c r="A935" s="1">
        <v>933</v>
      </c>
      <c r="B935" s="1" t="s">
        <v>34</v>
      </c>
      <c r="C935" s="1" t="s">
        <v>34</v>
      </c>
      <c r="E935" s="1">
        <v>933</v>
      </c>
      <c r="F935" s="1">
        <f t="shared" si="77"/>
        <v>0</v>
      </c>
      <c r="G935" s="1">
        <f t="shared" si="77"/>
        <v>2</v>
      </c>
      <c r="H935" s="1">
        <f t="shared" si="77"/>
        <v>0</v>
      </c>
      <c r="I935" s="110">
        <f t="shared" si="73"/>
        <v>2</v>
      </c>
      <c r="J935" s="1">
        <f t="shared" si="74"/>
        <v>0</v>
      </c>
      <c r="K935" s="1">
        <f t="shared" si="75"/>
        <v>0</v>
      </c>
      <c r="L935" s="1">
        <f t="shared" si="76"/>
        <v>0</v>
      </c>
    </row>
    <row r="936" spans="1:12">
      <c r="A936" s="1">
        <v>934</v>
      </c>
      <c r="B936" s="1" t="s">
        <v>34</v>
      </c>
      <c r="C936" s="1" t="s">
        <v>34</v>
      </c>
      <c r="E936" s="1">
        <v>934</v>
      </c>
      <c r="F936" s="1">
        <f t="shared" si="77"/>
        <v>0</v>
      </c>
      <c r="G936" s="1">
        <f t="shared" si="77"/>
        <v>2</v>
      </c>
      <c r="H936" s="1">
        <f t="shared" si="77"/>
        <v>0</v>
      </c>
      <c r="I936" s="110">
        <f t="shared" si="73"/>
        <v>2</v>
      </c>
      <c r="J936" s="1">
        <f t="shared" si="74"/>
        <v>0</v>
      </c>
      <c r="K936" s="1">
        <f t="shared" si="75"/>
        <v>0</v>
      </c>
      <c r="L936" s="1">
        <f t="shared" si="76"/>
        <v>0</v>
      </c>
    </row>
    <row r="937" spans="1:12">
      <c r="A937" s="1">
        <v>935</v>
      </c>
      <c r="B937" s="1" t="s">
        <v>40</v>
      </c>
      <c r="C937" s="1" t="s">
        <v>40</v>
      </c>
      <c r="E937" s="1">
        <v>935</v>
      </c>
      <c r="F937" s="1">
        <f t="shared" si="77"/>
        <v>2</v>
      </c>
      <c r="G937" s="1">
        <f t="shared" si="77"/>
        <v>0</v>
      </c>
      <c r="H937" s="1">
        <f t="shared" si="77"/>
        <v>0</v>
      </c>
      <c r="I937" s="110">
        <f t="shared" si="73"/>
        <v>2</v>
      </c>
      <c r="J937" s="1">
        <f t="shared" si="74"/>
        <v>0</v>
      </c>
      <c r="K937" s="1">
        <f t="shared" si="75"/>
        <v>0</v>
      </c>
      <c r="L937" s="1">
        <f t="shared" si="76"/>
        <v>0</v>
      </c>
    </row>
    <row r="938" spans="1:12">
      <c r="A938" s="1">
        <v>936</v>
      </c>
      <c r="B938" s="1" t="s">
        <v>40</v>
      </c>
      <c r="C938" s="1" t="s">
        <v>40</v>
      </c>
      <c r="E938" s="1">
        <v>936</v>
      </c>
      <c r="F938" s="1">
        <f t="shared" si="77"/>
        <v>2</v>
      </c>
      <c r="G938" s="1">
        <f t="shared" si="77"/>
        <v>0</v>
      </c>
      <c r="H938" s="1">
        <f t="shared" si="77"/>
        <v>0</v>
      </c>
      <c r="I938" s="110">
        <f t="shared" si="73"/>
        <v>2</v>
      </c>
      <c r="J938" s="1">
        <f t="shared" si="74"/>
        <v>0</v>
      </c>
      <c r="K938" s="1">
        <f t="shared" si="75"/>
        <v>0</v>
      </c>
      <c r="L938" s="1">
        <f t="shared" si="76"/>
        <v>0</v>
      </c>
    </row>
    <row r="939" spans="1:12">
      <c r="A939" s="1">
        <v>937</v>
      </c>
      <c r="B939" s="1" t="s">
        <v>34</v>
      </c>
      <c r="C939" s="1" t="s">
        <v>34</v>
      </c>
      <c r="E939" s="1">
        <v>937</v>
      </c>
      <c r="F939" s="1">
        <f t="shared" si="77"/>
        <v>0</v>
      </c>
      <c r="G939" s="1">
        <f t="shared" si="77"/>
        <v>2</v>
      </c>
      <c r="H939" s="1">
        <f t="shared" si="77"/>
        <v>0</v>
      </c>
      <c r="I939" s="110">
        <f t="shared" si="73"/>
        <v>2</v>
      </c>
      <c r="J939" s="1">
        <f t="shared" si="74"/>
        <v>0</v>
      </c>
      <c r="K939" s="1">
        <f t="shared" si="75"/>
        <v>0</v>
      </c>
      <c r="L939" s="1">
        <f t="shared" si="76"/>
        <v>0</v>
      </c>
    </row>
    <row r="940" spans="1:12">
      <c r="A940" s="1">
        <v>938</v>
      </c>
      <c r="B940" s="1" t="s">
        <v>202</v>
      </c>
      <c r="C940" s="1" t="s">
        <v>202</v>
      </c>
      <c r="E940" s="1">
        <v>938</v>
      </c>
      <c r="F940" s="1">
        <f t="shared" si="77"/>
        <v>0</v>
      </c>
      <c r="G940" s="1">
        <f t="shared" si="77"/>
        <v>0</v>
      </c>
      <c r="H940" s="1">
        <f t="shared" si="77"/>
        <v>2</v>
      </c>
      <c r="I940" s="110">
        <f t="shared" si="73"/>
        <v>2</v>
      </c>
      <c r="J940" s="1">
        <f t="shared" si="74"/>
        <v>0</v>
      </c>
      <c r="K940" s="1">
        <f t="shared" si="75"/>
        <v>0</v>
      </c>
      <c r="L940" s="1">
        <f t="shared" si="76"/>
        <v>0</v>
      </c>
    </row>
    <row r="941" spans="1:12">
      <c r="A941" s="1">
        <v>939</v>
      </c>
      <c r="B941" s="1" t="s">
        <v>40</v>
      </c>
      <c r="C941" s="1" t="s">
        <v>40</v>
      </c>
      <c r="E941" s="1">
        <v>939</v>
      </c>
      <c r="F941" s="1">
        <f t="shared" si="77"/>
        <v>2</v>
      </c>
      <c r="G941" s="1">
        <f t="shared" si="77"/>
        <v>0</v>
      </c>
      <c r="H941" s="1">
        <f t="shared" si="77"/>
        <v>0</v>
      </c>
      <c r="I941" s="110">
        <f t="shared" si="73"/>
        <v>2</v>
      </c>
      <c r="J941" s="1">
        <f t="shared" si="74"/>
        <v>0</v>
      </c>
      <c r="K941" s="1">
        <f t="shared" si="75"/>
        <v>0</v>
      </c>
      <c r="L941" s="1">
        <f t="shared" si="76"/>
        <v>0</v>
      </c>
    </row>
    <row r="942" spans="1:12">
      <c r="A942" s="1">
        <v>940</v>
      </c>
      <c r="B942" s="1" t="s">
        <v>34</v>
      </c>
      <c r="C942" s="1" t="s">
        <v>34</v>
      </c>
      <c r="E942" s="1">
        <v>940</v>
      </c>
      <c r="F942" s="1">
        <f t="shared" si="77"/>
        <v>0</v>
      </c>
      <c r="G942" s="1">
        <f t="shared" si="77"/>
        <v>2</v>
      </c>
      <c r="H942" s="1">
        <f t="shared" si="77"/>
        <v>0</v>
      </c>
      <c r="I942" s="110">
        <f t="shared" si="73"/>
        <v>2</v>
      </c>
      <c r="J942" s="1">
        <f t="shared" si="74"/>
        <v>0</v>
      </c>
      <c r="K942" s="1">
        <f t="shared" si="75"/>
        <v>0</v>
      </c>
      <c r="L942" s="1">
        <f t="shared" si="76"/>
        <v>0</v>
      </c>
    </row>
    <row r="943" spans="1:12">
      <c r="A943" s="1">
        <v>941</v>
      </c>
      <c r="B943" s="1" t="s">
        <v>34</v>
      </c>
      <c r="C943" s="1" t="s">
        <v>34</v>
      </c>
      <c r="E943" s="1">
        <v>941</v>
      </c>
      <c r="F943" s="1">
        <f t="shared" si="77"/>
        <v>0</v>
      </c>
      <c r="G943" s="1">
        <f t="shared" si="77"/>
        <v>2</v>
      </c>
      <c r="H943" s="1">
        <f t="shared" si="77"/>
        <v>0</v>
      </c>
      <c r="I943" s="110">
        <f t="shared" si="73"/>
        <v>2</v>
      </c>
      <c r="J943" s="1">
        <f t="shared" si="74"/>
        <v>0</v>
      </c>
      <c r="K943" s="1">
        <f t="shared" si="75"/>
        <v>0</v>
      </c>
      <c r="L943" s="1">
        <f t="shared" si="76"/>
        <v>0</v>
      </c>
    </row>
    <row r="944" spans="1:12">
      <c r="A944" s="1">
        <v>942</v>
      </c>
      <c r="B944" s="1" t="s">
        <v>34</v>
      </c>
      <c r="C944" s="1" t="s">
        <v>34</v>
      </c>
      <c r="E944" s="1">
        <v>942</v>
      </c>
      <c r="F944" s="1">
        <f t="shared" si="77"/>
        <v>0</v>
      </c>
      <c r="G944" s="1">
        <f t="shared" si="77"/>
        <v>2</v>
      </c>
      <c r="H944" s="1">
        <f t="shared" si="77"/>
        <v>0</v>
      </c>
      <c r="I944" s="110">
        <f t="shared" si="73"/>
        <v>2</v>
      </c>
      <c r="J944" s="1">
        <f t="shared" si="74"/>
        <v>0</v>
      </c>
      <c r="K944" s="1">
        <f t="shared" si="75"/>
        <v>0</v>
      </c>
      <c r="L944" s="1">
        <f t="shared" si="76"/>
        <v>0</v>
      </c>
    </row>
    <row r="945" spans="1:12">
      <c r="A945" s="1">
        <v>943</v>
      </c>
      <c r="B945" s="1" t="s">
        <v>34</v>
      </c>
      <c r="C945" s="1" t="s">
        <v>34</v>
      </c>
      <c r="E945" s="1">
        <v>943</v>
      </c>
      <c r="F945" s="1">
        <f t="shared" si="77"/>
        <v>0</v>
      </c>
      <c r="G945" s="1">
        <f t="shared" si="77"/>
        <v>2</v>
      </c>
      <c r="H945" s="1">
        <f t="shared" si="77"/>
        <v>0</v>
      </c>
      <c r="I945" s="110">
        <f t="shared" si="73"/>
        <v>2</v>
      </c>
      <c r="J945" s="1">
        <f t="shared" si="74"/>
        <v>0</v>
      </c>
      <c r="K945" s="1">
        <f t="shared" si="75"/>
        <v>0</v>
      </c>
      <c r="L945" s="1">
        <f t="shared" si="76"/>
        <v>0</v>
      </c>
    </row>
    <row r="946" spans="1:12">
      <c r="A946" s="1">
        <v>944</v>
      </c>
      <c r="B946" s="1" t="s">
        <v>34</v>
      </c>
      <c r="C946" s="1" t="s">
        <v>34</v>
      </c>
      <c r="E946" s="1">
        <v>944</v>
      </c>
      <c r="F946" s="1">
        <f t="shared" si="77"/>
        <v>0</v>
      </c>
      <c r="G946" s="1">
        <f t="shared" si="77"/>
        <v>2</v>
      </c>
      <c r="H946" s="1">
        <f t="shared" si="77"/>
        <v>0</v>
      </c>
      <c r="I946" s="110">
        <f t="shared" si="73"/>
        <v>2</v>
      </c>
      <c r="J946" s="1">
        <f t="shared" si="74"/>
        <v>0</v>
      </c>
      <c r="K946" s="1">
        <f t="shared" si="75"/>
        <v>0</v>
      </c>
      <c r="L946" s="1">
        <f t="shared" si="76"/>
        <v>0</v>
      </c>
    </row>
    <row r="947" spans="1:12">
      <c r="A947" s="1">
        <v>945</v>
      </c>
      <c r="B947" s="1" t="s">
        <v>202</v>
      </c>
      <c r="C947" s="1" t="s">
        <v>202</v>
      </c>
      <c r="E947" s="1">
        <v>945</v>
      </c>
      <c r="F947" s="1">
        <f t="shared" si="77"/>
        <v>0</v>
      </c>
      <c r="G947" s="1">
        <f t="shared" si="77"/>
        <v>0</v>
      </c>
      <c r="H947" s="1">
        <f t="shared" si="77"/>
        <v>2</v>
      </c>
      <c r="I947" s="110">
        <f t="shared" si="73"/>
        <v>2</v>
      </c>
      <c r="J947" s="1">
        <f t="shared" si="74"/>
        <v>0</v>
      </c>
      <c r="K947" s="1">
        <f t="shared" si="75"/>
        <v>0</v>
      </c>
      <c r="L947" s="1">
        <f t="shared" si="76"/>
        <v>0</v>
      </c>
    </row>
    <row r="948" spans="1:12">
      <c r="A948" s="1">
        <v>946</v>
      </c>
      <c r="B948" s="1" t="s">
        <v>40</v>
      </c>
      <c r="C948" s="1" t="s">
        <v>40</v>
      </c>
      <c r="E948" s="1">
        <v>946</v>
      </c>
      <c r="F948" s="1">
        <f t="shared" si="77"/>
        <v>2</v>
      </c>
      <c r="G948" s="1">
        <f t="shared" si="77"/>
        <v>0</v>
      </c>
      <c r="H948" s="1">
        <f t="shared" si="77"/>
        <v>0</v>
      </c>
      <c r="I948" s="110">
        <f t="shared" si="73"/>
        <v>2</v>
      </c>
      <c r="J948" s="1">
        <f t="shared" si="74"/>
        <v>0</v>
      </c>
      <c r="K948" s="1">
        <f t="shared" si="75"/>
        <v>0</v>
      </c>
      <c r="L948" s="1">
        <f t="shared" si="76"/>
        <v>0</v>
      </c>
    </row>
    <row r="949" spans="1:12">
      <c r="A949" s="1">
        <v>947</v>
      </c>
      <c r="B949" s="1" t="s">
        <v>40</v>
      </c>
      <c r="C949" s="1" t="s">
        <v>40</v>
      </c>
      <c r="E949" s="1">
        <v>947</v>
      </c>
      <c r="F949" s="1">
        <f t="shared" si="77"/>
        <v>2</v>
      </c>
      <c r="G949" s="1">
        <f t="shared" si="77"/>
        <v>0</v>
      </c>
      <c r="H949" s="1">
        <f t="shared" si="77"/>
        <v>0</v>
      </c>
      <c r="I949" s="110">
        <f t="shared" si="73"/>
        <v>2</v>
      </c>
      <c r="J949" s="1">
        <f t="shared" si="74"/>
        <v>0</v>
      </c>
      <c r="K949" s="1">
        <f t="shared" si="75"/>
        <v>0</v>
      </c>
      <c r="L949" s="1">
        <f t="shared" si="76"/>
        <v>0</v>
      </c>
    </row>
    <row r="950" spans="1:12">
      <c r="A950" s="1">
        <v>948</v>
      </c>
      <c r="B950" s="1" t="s">
        <v>34</v>
      </c>
      <c r="C950" s="1" t="s">
        <v>34</v>
      </c>
      <c r="E950" s="1">
        <v>948</v>
      </c>
      <c r="F950" s="1">
        <f t="shared" si="77"/>
        <v>0</v>
      </c>
      <c r="G950" s="1">
        <f t="shared" si="77"/>
        <v>2</v>
      </c>
      <c r="H950" s="1">
        <f t="shared" si="77"/>
        <v>0</v>
      </c>
      <c r="I950" s="110">
        <f t="shared" si="73"/>
        <v>2</v>
      </c>
      <c r="J950" s="1">
        <f t="shared" si="74"/>
        <v>0</v>
      </c>
      <c r="K950" s="1">
        <f t="shared" si="75"/>
        <v>0</v>
      </c>
      <c r="L950" s="1">
        <f t="shared" si="76"/>
        <v>0</v>
      </c>
    </row>
    <row r="951" spans="1:12">
      <c r="A951" s="1">
        <v>949</v>
      </c>
      <c r="B951" s="1" t="s">
        <v>202</v>
      </c>
      <c r="C951" s="1" t="s">
        <v>202</v>
      </c>
      <c r="E951" s="1">
        <v>949</v>
      </c>
      <c r="F951" s="1">
        <f t="shared" si="77"/>
        <v>0</v>
      </c>
      <c r="G951" s="1">
        <f t="shared" si="77"/>
        <v>0</v>
      </c>
      <c r="H951" s="1">
        <f t="shared" si="77"/>
        <v>2</v>
      </c>
      <c r="I951" s="110">
        <f t="shared" si="73"/>
        <v>2</v>
      </c>
      <c r="J951" s="1">
        <f t="shared" si="74"/>
        <v>0</v>
      </c>
      <c r="K951" s="1">
        <f t="shared" si="75"/>
        <v>0</v>
      </c>
      <c r="L951" s="1">
        <f t="shared" si="76"/>
        <v>0</v>
      </c>
    </row>
    <row r="952" spans="1:12">
      <c r="A952" s="1">
        <v>950</v>
      </c>
      <c r="B952" s="1" t="s">
        <v>34</v>
      </c>
      <c r="C952" s="1" t="s">
        <v>34</v>
      </c>
      <c r="E952" s="1">
        <v>950</v>
      </c>
      <c r="F952" s="1">
        <f t="shared" si="77"/>
        <v>0</v>
      </c>
      <c r="G952" s="1">
        <f t="shared" si="77"/>
        <v>2</v>
      </c>
      <c r="H952" s="1">
        <f t="shared" si="77"/>
        <v>0</v>
      </c>
      <c r="I952" s="110">
        <f t="shared" si="73"/>
        <v>2</v>
      </c>
      <c r="J952" s="1">
        <f t="shared" si="74"/>
        <v>0</v>
      </c>
      <c r="K952" s="1">
        <f t="shared" si="75"/>
        <v>0</v>
      </c>
      <c r="L952" s="1">
        <f t="shared" si="76"/>
        <v>0</v>
      </c>
    </row>
    <row r="953" spans="1:12">
      <c r="A953" s="1">
        <v>951</v>
      </c>
      <c r="B953" s="1" t="s">
        <v>202</v>
      </c>
      <c r="C953" s="1" t="s">
        <v>34</v>
      </c>
      <c r="E953" s="1">
        <v>951</v>
      </c>
      <c r="F953" s="1">
        <f t="shared" si="77"/>
        <v>0</v>
      </c>
      <c r="G953" s="1">
        <f t="shared" si="77"/>
        <v>1</v>
      </c>
      <c r="H953" s="1">
        <f t="shared" si="77"/>
        <v>1</v>
      </c>
      <c r="I953" s="110">
        <f t="shared" si="73"/>
        <v>2</v>
      </c>
      <c r="J953" s="1">
        <f t="shared" si="74"/>
        <v>0</v>
      </c>
      <c r="K953" s="1">
        <f t="shared" si="75"/>
        <v>0.5</v>
      </c>
      <c r="L953" s="1">
        <f t="shared" si="76"/>
        <v>0.5</v>
      </c>
    </row>
    <row r="954" spans="1:12">
      <c r="A954" s="1">
        <v>952</v>
      </c>
      <c r="B954" s="1" t="s">
        <v>202</v>
      </c>
      <c r="C954" s="1" t="s">
        <v>202</v>
      </c>
      <c r="E954" s="1">
        <v>952</v>
      </c>
      <c r="F954" s="1">
        <f t="shared" si="77"/>
        <v>0</v>
      </c>
      <c r="G954" s="1">
        <f t="shared" si="77"/>
        <v>0</v>
      </c>
      <c r="H954" s="1">
        <f t="shared" si="77"/>
        <v>2</v>
      </c>
      <c r="I954" s="110">
        <f t="shared" si="73"/>
        <v>2</v>
      </c>
      <c r="J954" s="1">
        <f t="shared" si="74"/>
        <v>0</v>
      </c>
      <c r="K954" s="1">
        <f t="shared" si="75"/>
        <v>0</v>
      </c>
      <c r="L954" s="1">
        <f t="shared" si="76"/>
        <v>0</v>
      </c>
    </row>
    <row r="955" spans="1:12">
      <c r="A955" s="1">
        <v>953</v>
      </c>
      <c r="B955" s="1" t="s">
        <v>202</v>
      </c>
      <c r="C955" s="1" t="s">
        <v>202</v>
      </c>
      <c r="E955" s="1">
        <v>953</v>
      </c>
      <c r="F955" s="1">
        <f t="shared" si="77"/>
        <v>0</v>
      </c>
      <c r="G955" s="1">
        <f t="shared" si="77"/>
        <v>0</v>
      </c>
      <c r="H955" s="1">
        <f t="shared" si="77"/>
        <v>2</v>
      </c>
      <c r="I955" s="110">
        <f t="shared" si="73"/>
        <v>2</v>
      </c>
      <c r="J955" s="1">
        <f t="shared" si="74"/>
        <v>0</v>
      </c>
      <c r="K955" s="1">
        <f t="shared" si="75"/>
        <v>0</v>
      </c>
      <c r="L955" s="1">
        <f t="shared" si="76"/>
        <v>0</v>
      </c>
    </row>
    <row r="956" spans="1:12">
      <c r="A956" s="1">
        <v>954</v>
      </c>
      <c r="B956" s="1" t="s">
        <v>40</v>
      </c>
      <c r="C956" s="1" t="s">
        <v>40</v>
      </c>
      <c r="E956" s="1">
        <v>954</v>
      </c>
      <c r="F956" s="1">
        <f t="shared" si="77"/>
        <v>2</v>
      </c>
      <c r="G956" s="1">
        <f t="shared" si="77"/>
        <v>0</v>
      </c>
      <c r="H956" s="1">
        <f t="shared" si="77"/>
        <v>0</v>
      </c>
      <c r="I956" s="110">
        <f t="shared" si="73"/>
        <v>2</v>
      </c>
      <c r="J956" s="1">
        <f t="shared" si="74"/>
        <v>0</v>
      </c>
      <c r="K956" s="1">
        <f t="shared" si="75"/>
        <v>0</v>
      </c>
      <c r="L956" s="1">
        <f t="shared" si="76"/>
        <v>0</v>
      </c>
    </row>
    <row r="957" spans="1:12">
      <c r="A957" s="1">
        <v>955</v>
      </c>
      <c r="B957" s="1" t="s">
        <v>202</v>
      </c>
      <c r="C957" s="1" t="s">
        <v>202</v>
      </c>
      <c r="E957" s="1">
        <v>955</v>
      </c>
      <c r="F957" s="1">
        <f t="shared" si="77"/>
        <v>0</v>
      </c>
      <c r="G957" s="1">
        <f t="shared" si="77"/>
        <v>0</v>
      </c>
      <c r="H957" s="1">
        <f t="shared" si="77"/>
        <v>2</v>
      </c>
      <c r="I957" s="110">
        <f t="shared" si="73"/>
        <v>2</v>
      </c>
      <c r="J957" s="1">
        <f t="shared" si="74"/>
        <v>0</v>
      </c>
      <c r="K957" s="1">
        <f t="shared" si="75"/>
        <v>0</v>
      </c>
      <c r="L957" s="1">
        <f t="shared" si="76"/>
        <v>0</v>
      </c>
    </row>
    <row r="958" spans="1:12">
      <c r="A958" s="1">
        <v>956</v>
      </c>
      <c r="B958" s="1" t="s">
        <v>202</v>
      </c>
      <c r="C958" s="1" t="s">
        <v>202</v>
      </c>
      <c r="E958" s="1">
        <v>956</v>
      </c>
      <c r="F958" s="1">
        <f t="shared" si="77"/>
        <v>0</v>
      </c>
      <c r="G958" s="1">
        <f t="shared" si="77"/>
        <v>0</v>
      </c>
      <c r="H958" s="1">
        <f t="shared" si="77"/>
        <v>2</v>
      </c>
      <c r="I958" s="110">
        <f t="shared" si="73"/>
        <v>2</v>
      </c>
      <c r="J958" s="1">
        <f t="shared" si="74"/>
        <v>0</v>
      </c>
      <c r="K958" s="1">
        <f t="shared" si="75"/>
        <v>0</v>
      </c>
      <c r="L958" s="1">
        <f t="shared" si="76"/>
        <v>0</v>
      </c>
    </row>
    <row r="959" spans="1:12">
      <c r="A959" s="1">
        <v>957</v>
      </c>
      <c r="B959" s="1" t="s">
        <v>34</v>
      </c>
      <c r="C959" s="1" t="s">
        <v>34</v>
      </c>
      <c r="E959" s="1">
        <v>957</v>
      </c>
      <c r="F959" s="1">
        <f t="shared" si="77"/>
        <v>0</v>
      </c>
      <c r="G959" s="1">
        <f t="shared" si="77"/>
        <v>2</v>
      </c>
      <c r="H959" s="1">
        <f t="shared" si="77"/>
        <v>0</v>
      </c>
      <c r="I959" s="110">
        <f t="shared" si="73"/>
        <v>2</v>
      </c>
      <c r="J959" s="1">
        <f t="shared" si="74"/>
        <v>0</v>
      </c>
      <c r="K959" s="1">
        <f t="shared" si="75"/>
        <v>0</v>
      </c>
      <c r="L959" s="1">
        <f t="shared" si="76"/>
        <v>0</v>
      </c>
    </row>
    <row r="960" spans="1:12">
      <c r="A960" s="1">
        <v>958</v>
      </c>
      <c r="B960" s="1" t="s">
        <v>34</v>
      </c>
      <c r="C960" s="1" t="s">
        <v>34</v>
      </c>
      <c r="E960" s="1">
        <v>958</v>
      </c>
      <c r="F960" s="1">
        <f t="shared" si="77"/>
        <v>0</v>
      </c>
      <c r="G960" s="1">
        <f t="shared" si="77"/>
        <v>2</v>
      </c>
      <c r="H960" s="1">
        <f t="shared" si="77"/>
        <v>0</v>
      </c>
      <c r="I960" s="110">
        <f t="shared" si="73"/>
        <v>2</v>
      </c>
      <c r="J960" s="1">
        <f t="shared" si="74"/>
        <v>0</v>
      </c>
      <c r="K960" s="1">
        <f t="shared" si="75"/>
        <v>0</v>
      </c>
      <c r="L960" s="1">
        <f t="shared" si="76"/>
        <v>0</v>
      </c>
    </row>
    <row r="961" spans="1:12">
      <c r="A961" s="1">
        <v>959</v>
      </c>
      <c r="B961" s="1" t="s">
        <v>40</v>
      </c>
      <c r="C961" s="1" t="s">
        <v>40</v>
      </c>
      <c r="E961" s="1">
        <v>959</v>
      </c>
      <c r="F961" s="1">
        <f t="shared" si="77"/>
        <v>2</v>
      </c>
      <c r="G961" s="1">
        <f t="shared" si="77"/>
        <v>0</v>
      </c>
      <c r="H961" s="1">
        <f t="shared" si="77"/>
        <v>0</v>
      </c>
      <c r="I961" s="110">
        <f t="shared" si="73"/>
        <v>2</v>
      </c>
      <c r="J961" s="1">
        <f t="shared" si="74"/>
        <v>0</v>
      </c>
      <c r="K961" s="1">
        <f t="shared" si="75"/>
        <v>0</v>
      </c>
      <c r="L961" s="1">
        <f t="shared" si="76"/>
        <v>0</v>
      </c>
    </row>
    <row r="962" spans="1:12">
      <c r="A962" s="1">
        <v>960</v>
      </c>
      <c r="B962" s="1" t="s">
        <v>202</v>
      </c>
      <c r="C962" s="1" t="s">
        <v>202</v>
      </c>
      <c r="E962" s="1">
        <v>960</v>
      </c>
      <c r="F962" s="1">
        <f t="shared" si="77"/>
        <v>0</v>
      </c>
      <c r="G962" s="1">
        <f t="shared" si="77"/>
        <v>0</v>
      </c>
      <c r="H962" s="1">
        <f t="shared" si="77"/>
        <v>2</v>
      </c>
      <c r="I962" s="110">
        <f t="shared" si="73"/>
        <v>2</v>
      </c>
      <c r="J962" s="1">
        <f t="shared" si="74"/>
        <v>0</v>
      </c>
      <c r="K962" s="1">
        <f t="shared" si="75"/>
        <v>0</v>
      </c>
      <c r="L962" s="1">
        <f t="shared" si="76"/>
        <v>0</v>
      </c>
    </row>
    <row r="963" spans="1:12">
      <c r="A963" s="1">
        <v>961</v>
      </c>
      <c r="B963" s="1" t="s">
        <v>34</v>
      </c>
      <c r="C963" s="1" t="s">
        <v>34</v>
      </c>
      <c r="E963" s="1">
        <v>961</v>
      </c>
      <c r="F963" s="1">
        <f t="shared" si="77"/>
        <v>0</v>
      </c>
      <c r="G963" s="1">
        <f t="shared" si="77"/>
        <v>2</v>
      </c>
      <c r="H963" s="1">
        <f t="shared" si="77"/>
        <v>0</v>
      </c>
      <c r="I963" s="110">
        <f t="shared" si="73"/>
        <v>2</v>
      </c>
      <c r="J963" s="1">
        <f t="shared" si="74"/>
        <v>0</v>
      </c>
      <c r="K963" s="1">
        <f t="shared" si="75"/>
        <v>0</v>
      </c>
      <c r="L963" s="1">
        <f t="shared" si="76"/>
        <v>0</v>
      </c>
    </row>
    <row r="964" spans="1:12">
      <c r="A964" s="1">
        <v>962</v>
      </c>
      <c r="B964" s="1" t="s">
        <v>202</v>
      </c>
      <c r="C964" s="1" t="s">
        <v>202</v>
      </c>
      <c r="E964" s="1">
        <v>962</v>
      </c>
      <c r="F964" s="1">
        <f t="shared" ref="F964:H1002" si="78">COUNTIF($B964:$C964,F$2)</f>
        <v>0</v>
      </c>
      <c r="G964" s="1">
        <f t="shared" si="78"/>
        <v>0</v>
      </c>
      <c r="H964" s="1">
        <f t="shared" si="78"/>
        <v>2</v>
      </c>
      <c r="I964" s="110">
        <f t="shared" ref="I964:I1002" si="79">SUM(F964:H964)</f>
        <v>2</v>
      </c>
      <c r="J964" s="1">
        <f t="shared" ref="J964:J1002" si="80">F964*($I964-F964)/$I964</f>
        <v>0</v>
      </c>
      <c r="K964" s="1">
        <f t="shared" ref="K964:K1002" si="81">G964*($I964-G964)/$I964</f>
        <v>0</v>
      </c>
      <c r="L964" s="1">
        <f t="shared" ref="L964:L1002" si="82">H964*($I964-H964)/$I964</f>
        <v>0</v>
      </c>
    </row>
    <row r="965" spans="1:12">
      <c r="A965" s="1">
        <v>963</v>
      </c>
      <c r="B965" s="1" t="s">
        <v>202</v>
      </c>
      <c r="C965" s="1" t="s">
        <v>34</v>
      </c>
      <c r="E965" s="1">
        <v>963</v>
      </c>
      <c r="F965" s="1">
        <f t="shared" si="78"/>
        <v>0</v>
      </c>
      <c r="G965" s="1">
        <f t="shared" si="78"/>
        <v>1</v>
      </c>
      <c r="H965" s="1">
        <f t="shared" si="78"/>
        <v>1</v>
      </c>
      <c r="I965" s="110">
        <f t="shared" si="79"/>
        <v>2</v>
      </c>
      <c r="J965" s="1">
        <f t="shared" si="80"/>
        <v>0</v>
      </c>
      <c r="K965" s="1">
        <f t="shared" si="81"/>
        <v>0.5</v>
      </c>
      <c r="L965" s="1">
        <f t="shared" si="82"/>
        <v>0.5</v>
      </c>
    </row>
    <row r="966" spans="1:12">
      <c r="A966" s="1">
        <v>964</v>
      </c>
      <c r="B966" s="1" t="s">
        <v>34</v>
      </c>
      <c r="C966" s="1" t="s">
        <v>34</v>
      </c>
      <c r="E966" s="1">
        <v>964</v>
      </c>
      <c r="F966" s="1">
        <f t="shared" si="78"/>
        <v>0</v>
      </c>
      <c r="G966" s="1">
        <f t="shared" si="78"/>
        <v>2</v>
      </c>
      <c r="H966" s="1">
        <f t="shared" si="78"/>
        <v>0</v>
      </c>
      <c r="I966" s="110">
        <f t="shared" si="79"/>
        <v>2</v>
      </c>
      <c r="J966" s="1">
        <f t="shared" si="80"/>
        <v>0</v>
      </c>
      <c r="K966" s="1">
        <f t="shared" si="81"/>
        <v>0</v>
      </c>
      <c r="L966" s="1">
        <f t="shared" si="82"/>
        <v>0</v>
      </c>
    </row>
    <row r="967" spans="1:12">
      <c r="A967" s="1">
        <v>965</v>
      </c>
      <c r="B967" s="1" t="s">
        <v>202</v>
      </c>
      <c r="C967" s="1" t="s">
        <v>202</v>
      </c>
      <c r="E967" s="1">
        <v>965</v>
      </c>
      <c r="F967" s="1">
        <f t="shared" si="78"/>
        <v>0</v>
      </c>
      <c r="G967" s="1">
        <f t="shared" si="78"/>
        <v>0</v>
      </c>
      <c r="H967" s="1">
        <f t="shared" si="78"/>
        <v>2</v>
      </c>
      <c r="I967" s="110">
        <f t="shared" si="79"/>
        <v>2</v>
      </c>
      <c r="J967" s="1">
        <f t="shared" si="80"/>
        <v>0</v>
      </c>
      <c r="K967" s="1">
        <f t="shared" si="81"/>
        <v>0</v>
      </c>
      <c r="L967" s="1">
        <f t="shared" si="82"/>
        <v>0</v>
      </c>
    </row>
    <row r="968" spans="1:12">
      <c r="A968" s="1">
        <v>966</v>
      </c>
      <c r="B968" s="1" t="s">
        <v>202</v>
      </c>
      <c r="C968" s="1" t="s">
        <v>202</v>
      </c>
      <c r="E968" s="1">
        <v>966</v>
      </c>
      <c r="F968" s="1">
        <f t="shared" si="78"/>
        <v>0</v>
      </c>
      <c r="G968" s="1">
        <f t="shared" si="78"/>
        <v>0</v>
      </c>
      <c r="H968" s="1">
        <f t="shared" si="78"/>
        <v>2</v>
      </c>
      <c r="I968" s="110">
        <f t="shared" si="79"/>
        <v>2</v>
      </c>
      <c r="J968" s="1">
        <f t="shared" si="80"/>
        <v>0</v>
      </c>
      <c r="K968" s="1">
        <f t="shared" si="81"/>
        <v>0</v>
      </c>
      <c r="L968" s="1">
        <f t="shared" si="82"/>
        <v>0</v>
      </c>
    </row>
    <row r="969" spans="1:12">
      <c r="A969" s="1">
        <v>967</v>
      </c>
      <c r="B969" s="1" t="s">
        <v>202</v>
      </c>
      <c r="C969" s="1" t="s">
        <v>34</v>
      </c>
      <c r="E969" s="1">
        <v>967</v>
      </c>
      <c r="F969" s="1">
        <f t="shared" si="78"/>
        <v>0</v>
      </c>
      <c r="G969" s="1">
        <f t="shared" si="78"/>
        <v>1</v>
      </c>
      <c r="H969" s="1">
        <f t="shared" si="78"/>
        <v>1</v>
      </c>
      <c r="I969" s="110">
        <f t="shared" si="79"/>
        <v>2</v>
      </c>
      <c r="J969" s="1">
        <f t="shared" si="80"/>
        <v>0</v>
      </c>
      <c r="K969" s="1">
        <f t="shared" si="81"/>
        <v>0.5</v>
      </c>
      <c r="L969" s="1">
        <f t="shared" si="82"/>
        <v>0.5</v>
      </c>
    </row>
    <row r="970" spans="1:12">
      <c r="A970" s="1">
        <v>968</v>
      </c>
      <c r="B970" s="1" t="s">
        <v>202</v>
      </c>
      <c r="C970" s="1" t="s">
        <v>34</v>
      </c>
      <c r="E970" s="1">
        <v>968</v>
      </c>
      <c r="F970" s="1">
        <f t="shared" si="78"/>
        <v>0</v>
      </c>
      <c r="G970" s="1">
        <f t="shared" si="78"/>
        <v>1</v>
      </c>
      <c r="H970" s="1">
        <f t="shared" si="78"/>
        <v>1</v>
      </c>
      <c r="I970" s="110">
        <f t="shared" si="79"/>
        <v>2</v>
      </c>
      <c r="J970" s="1">
        <f t="shared" si="80"/>
        <v>0</v>
      </c>
      <c r="K970" s="1">
        <f t="shared" si="81"/>
        <v>0.5</v>
      </c>
      <c r="L970" s="1">
        <f t="shared" si="82"/>
        <v>0.5</v>
      </c>
    </row>
    <row r="971" spans="1:12">
      <c r="A971" s="1">
        <v>969</v>
      </c>
      <c r="B971" s="1" t="s">
        <v>34</v>
      </c>
      <c r="C971" s="1" t="s">
        <v>34</v>
      </c>
      <c r="E971" s="1">
        <v>969</v>
      </c>
      <c r="F971" s="1">
        <f t="shared" si="78"/>
        <v>0</v>
      </c>
      <c r="G971" s="1">
        <f t="shared" si="78"/>
        <v>2</v>
      </c>
      <c r="H971" s="1">
        <f t="shared" si="78"/>
        <v>0</v>
      </c>
      <c r="I971" s="110">
        <f t="shared" si="79"/>
        <v>2</v>
      </c>
      <c r="J971" s="1">
        <f t="shared" si="80"/>
        <v>0</v>
      </c>
      <c r="K971" s="1">
        <f t="shared" si="81"/>
        <v>0</v>
      </c>
      <c r="L971" s="1">
        <f t="shared" si="82"/>
        <v>0</v>
      </c>
    </row>
    <row r="972" spans="1:12">
      <c r="A972" s="1">
        <v>970</v>
      </c>
      <c r="B972" s="1" t="s">
        <v>202</v>
      </c>
      <c r="C972" s="1" t="s">
        <v>202</v>
      </c>
      <c r="E972" s="1">
        <v>970</v>
      </c>
      <c r="F972" s="1">
        <f t="shared" si="78"/>
        <v>0</v>
      </c>
      <c r="G972" s="1">
        <f t="shared" si="78"/>
        <v>0</v>
      </c>
      <c r="H972" s="1">
        <f t="shared" si="78"/>
        <v>2</v>
      </c>
      <c r="I972" s="110">
        <f t="shared" si="79"/>
        <v>2</v>
      </c>
      <c r="J972" s="1">
        <f t="shared" si="80"/>
        <v>0</v>
      </c>
      <c r="K972" s="1">
        <f t="shared" si="81"/>
        <v>0</v>
      </c>
      <c r="L972" s="1">
        <f t="shared" si="82"/>
        <v>0</v>
      </c>
    </row>
    <row r="973" spans="1:12">
      <c r="A973" s="1">
        <v>971</v>
      </c>
      <c r="B973" s="1" t="s">
        <v>34</v>
      </c>
      <c r="C973" s="1" t="s">
        <v>34</v>
      </c>
      <c r="E973" s="1">
        <v>971</v>
      </c>
      <c r="F973" s="1">
        <f t="shared" si="78"/>
        <v>0</v>
      </c>
      <c r="G973" s="1">
        <f t="shared" si="78"/>
        <v>2</v>
      </c>
      <c r="H973" s="1">
        <f t="shared" si="78"/>
        <v>0</v>
      </c>
      <c r="I973" s="110">
        <f t="shared" si="79"/>
        <v>2</v>
      </c>
      <c r="J973" s="1">
        <f t="shared" si="80"/>
        <v>0</v>
      </c>
      <c r="K973" s="1">
        <f t="shared" si="81"/>
        <v>0</v>
      </c>
      <c r="L973" s="1">
        <f t="shared" si="82"/>
        <v>0</v>
      </c>
    </row>
    <row r="974" spans="1:12">
      <c r="A974" s="1">
        <v>972</v>
      </c>
      <c r="B974" s="1" t="s">
        <v>202</v>
      </c>
      <c r="C974" s="1" t="s">
        <v>202</v>
      </c>
      <c r="E974" s="1">
        <v>972</v>
      </c>
      <c r="F974" s="1">
        <f t="shared" si="78"/>
        <v>0</v>
      </c>
      <c r="G974" s="1">
        <f t="shared" si="78"/>
        <v>0</v>
      </c>
      <c r="H974" s="1">
        <f t="shared" si="78"/>
        <v>2</v>
      </c>
      <c r="I974" s="110">
        <f t="shared" si="79"/>
        <v>2</v>
      </c>
      <c r="J974" s="1">
        <f t="shared" si="80"/>
        <v>0</v>
      </c>
      <c r="K974" s="1">
        <f t="shared" si="81"/>
        <v>0</v>
      </c>
      <c r="L974" s="1">
        <f t="shared" si="82"/>
        <v>0</v>
      </c>
    </row>
    <row r="975" spans="1:12">
      <c r="A975" s="1">
        <v>973</v>
      </c>
      <c r="B975" s="1" t="s">
        <v>40</v>
      </c>
      <c r="C975" s="1" t="s">
        <v>40</v>
      </c>
      <c r="E975" s="1">
        <v>973</v>
      </c>
      <c r="F975" s="1">
        <f t="shared" si="78"/>
        <v>2</v>
      </c>
      <c r="G975" s="1">
        <f t="shared" si="78"/>
        <v>0</v>
      </c>
      <c r="H975" s="1">
        <f t="shared" si="78"/>
        <v>0</v>
      </c>
      <c r="I975" s="110">
        <f t="shared" si="79"/>
        <v>2</v>
      </c>
      <c r="J975" s="1">
        <f t="shared" si="80"/>
        <v>0</v>
      </c>
      <c r="K975" s="1">
        <f t="shared" si="81"/>
        <v>0</v>
      </c>
      <c r="L975" s="1">
        <f t="shared" si="82"/>
        <v>0</v>
      </c>
    </row>
    <row r="976" spans="1:12">
      <c r="A976" s="1">
        <v>974</v>
      </c>
      <c r="B976" s="1" t="s">
        <v>40</v>
      </c>
      <c r="C976" s="1" t="s">
        <v>40</v>
      </c>
      <c r="E976" s="1">
        <v>974</v>
      </c>
      <c r="F976" s="1">
        <f t="shared" si="78"/>
        <v>2</v>
      </c>
      <c r="G976" s="1">
        <f t="shared" si="78"/>
        <v>0</v>
      </c>
      <c r="H976" s="1">
        <f t="shared" si="78"/>
        <v>0</v>
      </c>
      <c r="I976" s="110">
        <f t="shared" si="79"/>
        <v>2</v>
      </c>
      <c r="J976" s="1">
        <f t="shared" si="80"/>
        <v>0</v>
      </c>
      <c r="K976" s="1">
        <f t="shared" si="81"/>
        <v>0</v>
      </c>
      <c r="L976" s="1">
        <f t="shared" si="82"/>
        <v>0</v>
      </c>
    </row>
    <row r="977" spans="1:12">
      <c r="A977" s="1">
        <v>975</v>
      </c>
      <c r="B977" s="1" t="s">
        <v>34</v>
      </c>
      <c r="C977" s="1" t="s">
        <v>34</v>
      </c>
      <c r="E977" s="1">
        <v>975</v>
      </c>
      <c r="F977" s="1">
        <f t="shared" si="78"/>
        <v>0</v>
      </c>
      <c r="G977" s="1">
        <f t="shared" si="78"/>
        <v>2</v>
      </c>
      <c r="H977" s="1">
        <f t="shared" si="78"/>
        <v>0</v>
      </c>
      <c r="I977" s="110">
        <f t="shared" si="79"/>
        <v>2</v>
      </c>
      <c r="J977" s="1">
        <f t="shared" si="80"/>
        <v>0</v>
      </c>
      <c r="K977" s="1">
        <f t="shared" si="81"/>
        <v>0</v>
      </c>
      <c r="L977" s="1">
        <f t="shared" si="82"/>
        <v>0</v>
      </c>
    </row>
    <row r="978" spans="1:12">
      <c r="A978" s="1">
        <v>976</v>
      </c>
      <c r="B978" s="1" t="s">
        <v>202</v>
      </c>
      <c r="C978" s="1" t="s">
        <v>34</v>
      </c>
      <c r="E978" s="1">
        <v>976</v>
      </c>
      <c r="F978" s="1">
        <f t="shared" si="78"/>
        <v>0</v>
      </c>
      <c r="G978" s="1">
        <f t="shared" si="78"/>
        <v>1</v>
      </c>
      <c r="H978" s="1">
        <f t="shared" si="78"/>
        <v>1</v>
      </c>
      <c r="I978" s="110">
        <f t="shared" si="79"/>
        <v>2</v>
      </c>
      <c r="J978" s="1">
        <f t="shared" si="80"/>
        <v>0</v>
      </c>
      <c r="K978" s="1">
        <f t="shared" si="81"/>
        <v>0.5</v>
      </c>
      <c r="L978" s="1">
        <f t="shared" si="82"/>
        <v>0.5</v>
      </c>
    </row>
    <row r="979" spans="1:12">
      <c r="A979" s="1">
        <v>977</v>
      </c>
      <c r="B979" s="1" t="s">
        <v>34</v>
      </c>
      <c r="C979" s="1" t="s">
        <v>34</v>
      </c>
      <c r="E979" s="1">
        <v>977</v>
      </c>
      <c r="F979" s="1">
        <f t="shared" si="78"/>
        <v>0</v>
      </c>
      <c r="G979" s="1">
        <f t="shared" si="78"/>
        <v>2</v>
      </c>
      <c r="H979" s="1">
        <f t="shared" si="78"/>
        <v>0</v>
      </c>
      <c r="I979" s="110">
        <f t="shared" si="79"/>
        <v>2</v>
      </c>
      <c r="J979" s="1">
        <f t="shared" si="80"/>
        <v>0</v>
      </c>
      <c r="K979" s="1">
        <f t="shared" si="81"/>
        <v>0</v>
      </c>
      <c r="L979" s="1">
        <f t="shared" si="82"/>
        <v>0</v>
      </c>
    </row>
    <row r="980" spans="1:12">
      <c r="A980" s="1">
        <v>978</v>
      </c>
      <c r="B980" s="1" t="s">
        <v>34</v>
      </c>
      <c r="C980" s="1" t="s">
        <v>34</v>
      </c>
      <c r="E980" s="1">
        <v>978</v>
      </c>
      <c r="F980" s="1">
        <f t="shared" si="78"/>
        <v>0</v>
      </c>
      <c r="G980" s="1">
        <f t="shared" si="78"/>
        <v>2</v>
      </c>
      <c r="H980" s="1">
        <f t="shared" si="78"/>
        <v>0</v>
      </c>
      <c r="I980" s="110">
        <f t="shared" si="79"/>
        <v>2</v>
      </c>
      <c r="J980" s="1">
        <f t="shared" si="80"/>
        <v>0</v>
      </c>
      <c r="K980" s="1">
        <f t="shared" si="81"/>
        <v>0</v>
      </c>
      <c r="L980" s="1">
        <f t="shared" si="82"/>
        <v>0</v>
      </c>
    </row>
    <row r="981" spans="1:12">
      <c r="A981" s="1">
        <v>979</v>
      </c>
      <c r="B981" s="1" t="s">
        <v>202</v>
      </c>
      <c r="C981" s="1" t="s">
        <v>34</v>
      </c>
      <c r="E981" s="1">
        <v>979</v>
      </c>
      <c r="F981" s="1">
        <f t="shared" si="78"/>
        <v>0</v>
      </c>
      <c r="G981" s="1">
        <f t="shared" si="78"/>
        <v>1</v>
      </c>
      <c r="H981" s="1">
        <f t="shared" si="78"/>
        <v>1</v>
      </c>
      <c r="I981" s="110">
        <f t="shared" si="79"/>
        <v>2</v>
      </c>
      <c r="J981" s="1">
        <f t="shared" si="80"/>
        <v>0</v>
      </c>
      <c r="K981" s="1">
        <f t="shared" si="81"/>
        <v>0.5</v>
      </c>
      <c r="L981" s="1">
        <f t="shared" si="82"/>
        <v>0.5</v>
      </c>
    </row>
    <row r="982" spans="1:12">
      <c r="A982" s="1">
        <v>980</v>
      </c>
      <c r="B982" s="1" t="s">
        <v>40</v>
      </c>
      <c r="C982" s="1" t="s">
        <v>40</v>
      </c>
      <c r="E982" s="1">
        <v>980</v>
      </c>
      <c r="F982" s="1">
        <f t="shared" si="78"/>
        <v>2</v>
      </c>
      <c r="G982" s="1">
        <f t="shared" si="78"/>
        <v>0</v>
      </c>
      <c r="H982" s="1">
        <f t="shared" si="78"/>
        <v>0</v>
      </c>
      <c r="I982" s="110">
        <f t="shared" si="79"/>
        <v>2</v>
      </c>
      <c r="J982" s="1">
        <f t="shared" si="80"/>
        <v>0</v>
      </c>
      <c r="K982" s="1">
        <f t="shared" si="81"/>
        <v>0</v>
      </c>
      <c r="L982" s="1">
        <f t="shared" si="82"/>
        <v>0</v>
      </c>
    </row>
    <row r="983" spans="1:12">
      <c r="A983" s="1">
        <v>981</v>
      </c>
      <c r="B983" s="1" t="s">
        <v>202</v>
      </c>
      <c r="C983" s="1" t="s">
        <v>34</v>
      </c>
      <c r="E983" s="1">
        <v>981</v>
      </c>
      <c r="F983" s="1">
        <f t="shared" si="78"/>
        <v>0</v>
      </c>
      <c r="G983" s="1">
        <f t="shared" si="78"/>
        <v>1</v>
      </c>
      <c r="H983" s="1">
        <f t="shared" si="78"/>
        <v>1</v>
      </c>
      <c r="I983" s="110">
        <f t="shared" si="79"/>
        <v>2</v>
      </c>
      <c r="J983" s="1">
        <f t="shared" si="80"/>
        <v>0</v>
      </c>
      <c r="K983" s="1">
        <f t="shared" si="81"/>
        <v>0.5</v>
      </c>
      <c r="L983" s="1">
        <f t="shared" si="82"/>
        <v>0.5</v>
      </c>
    </row>
    <row r="984" spans="1:12">
      <c r="A984" s="1">
        <v>982</v>
      </c>
      <c r="B984" s="1" t="s">
        <v>202</v>
      </c>
      <c r="C984" s="1" t="s">
        <v>202</v>
      </c>
      <c r="E984" s="1">
        <v>982</v>
      </c>
      <c r="F984" s="1">
        <f t="shared" si="78"/>
        <v>0</v>
      </c>
      <c r="G984" s="1">
        <f t="shared" si="78"/>
        <v>0</v>
      </c>
      <c r="H984" s="1">
        <f t="shared" si="78"/>
        <v>2</v>
      </c>
      <c r="I984" s="110">
        <f t="shared" si="79"/>
        <v>2</v>
      </c>
      <c r="J984" s="1">
        <f t="shared" si="80"/>
        <v>0</v>
      </c>
      <c r="K984" s="1">
        <f t="shared" si="81"/>
        <v>0</v>
      </c>
      <c r="L984" s="1">
        <f t="shared" si="82"/>
        <v>0</v>
      </c>
    </row>
    <row r="985" spans="1:12">
      <c r="A985" s="1">
        <v>983</v>
      </c>
      <c r="B985" s="1" t="s">
        <v>202</v>
      </c>
      <c r="C985" s="1" t="s">
        <v>202</v>
      </c>
      <c r="E985" s="1">
        <v>983</v>
      </c>
      <c r="F985" s="1">
        <f t="shared" si="78"/>
        <v>0</v>
      </c>
      <c r="G985" s="1">
        <f t="shared" si="78"/>
        <v>0</v>
      </c>
      <c r="H985" s="1">
        <f t="shared" si="78"/>
        <v>2</v>
      </c>
      <c r="I985" s="110">
        <f t="shared" si="79"/>
        <v>2</v>
      </c>
      <c r="J985" s="1">
        <f t="shared" si="80"/>
        <v>0</v>
      </c>
      <c r="K985" s="1">
        <f t="shared" si="81"/>
        <v>0</v>
      </c>
      <c r="L985" s="1">
        <f t="shared" si="82"/>
        <v>0</v>
      </c>
    </row>
    <row r="986" spans="1:12">
      <c r="A986" s="1">
        <v>984</v>
      </c>
      <c r="B986" s="1" t="s">
        <v>202</v>
      </c>
      <c r="C986" s="1" t="s">
        <v>40</v>
      </c>
      <c r="E986" s="1">
        <v>984</v>
      </c>
      <c r="F986" s="1">
        <f t="shared" si="78"/>
        <v>1</v>
      </c>
      <c r="G986" s="1">
        <f t="shared" si="78"/>
        <v>0</v>
      </c>
      <c r="H986" s="1">
        <f t="shared" si="78"/>
        <v>1</v>
      </c>
      <c r="I986" s="110">
        <f t="shared" si="79"/>
        <v>2</v>
      </c>
      <c r="J986" s="1">
        <f t="shared" si="80"/>
        <v>0.5</v>
      </c>
      <c r="K986" s="1">
        <f t="shared" si="81"/>
        <v>0</v>
      </c>
      <c r="L986" s="1">
        <f t="shared" si="82"/>
        <v>0.5</v>
      </c>
    </row>
    <row r="987" spans="1:12">
      <c r="A987" s="1">
        <v>985</v>
      </c>
      <c r="B987" s="1" t="s">
        <v>34</v>
      </c>
      <c r="C987" s="1" t="s">
        <v>34</v>
      </c>
      <c r="E987" s="1">
        <v>985</v>
      </c>
      <c r="F987" s="1">
        <f t="shared" si="78"/>
        <v>0</v>
      </c>
      <c r="G987" s="1">
        <f t="shared" si="78"/>
        <v>2</v>
      </c>
      <c r="H987" s="1">
        <f t="shared" si="78"/>
        <v>0</v>
      </c>
      <c r="I987" s="110">
        <f t="shared" si="79"/>
        <v>2</v>
      </c>
      <c r="J987" s="1">
        <f t="shared" si="80"/>
        <v>0</v>
      </c>
      <c r="K987" s="1">
        <f t="shared" si="81"/>
        <v>0</v>
      </c>
      <c r="L987" s="1">
        <f t="shared" si="82"/>
        <v>0</v>
      </c>
    </row>
    <row r="988" spans="1:12">
      <c r="A988" s="1">
        <v>986</v>
      </c>
      <c r="B988" s="1" t="s">
        <v>40</v>
      </c>
      <c r="C988" s="1" t="s">
        <v>40</v>
      </c>
      <c r="E988" s="1">
        <v>986</v>
      </c>
      <c r="F988" s="1">
        <f t="shared" si="78"/>
        <v>2</v>
      </c>
      <c r="G988" s="1">
        <f t="shared" si="78"/>
        <v>0</v>
      </c>
      <c r="H988" s="1">
        <f t="shared" si="78"/>
        <v>0</v>
      </c>
      <c r="I988" s="110">
        <f t="shared" si="79"/>
        <v>2</v>
      </c>
      <c r="J988" s="1">
        <f t="shared" si="80"/>
        <v>0</v>
      </c>
      <c r="K988" s="1">
        <f t="shared" si="81"/>
        <v>0</v>
      </c>
      <c r="L988" s="1">
        <f t="shared" si="82"/>
        <v>0</v>
      </c>
    </row>
    <row r="989" spans="1:12">
      <c r="A989" s="1">
        <v>987</v>
      </c>
      <c r="B989" s="1" t="s">
        <v>40</v>
      </c>
      <c r="C989" s="1" t="s">
        <v>40</v>
      </c>
      <c r="E989" s="1">
        <v>987</v>
      </c>
      <c r="F989" s="1">
        <f t="shared" si="78"/>
        <v>2</v>
      </c>
      <c r="G989" s="1">
        <f t="shared" si="78"/>
        <v>0</v>
      </c>
      <c r="H989" s="1">
        <f t="shared" si="78"/>
        <v>0</v>
      </c>
      <c r="I989" s="110">
        <f t="shared" si="79"/>
        <v>2</v>
      </c>
      <c r="J989" s="1">
        <f t="shared" si="80"/>
        <v>0</v>
      </c>
      <c r="K989" s="1">
        <f t="shared" si="81"/>
        <v>0</v>
      </c>
      <c r="L989" s="1">
        <f t="shared" si="82"/>
        <v>0</v>
      </c>
    </row>
    <row r="990" spans="1:12">
      <c r="A990" s="1">
        <v>988</v>
      </c>
      <c r="B990" s="1" t="s">
        <v>34</v>
      </c>
      <c r="C990" s="1" t="s">
        <v>34</v>
      </c>
      <c r="E990" s="1">
        <v>988</v>
      </c>
      <c r="F990" s="1">
        <f t="shared" si="78"/>
        <v>0</v>
      </c>
      <c r="G990" s="1">
        <f t="shared" si="78"/>
        <v>2</v>
      </c>
      <c r="H990" s="1">
        <f t="shared" si="78"/>
        <v>0</v>
      </c>
      <c r="I990" s="110">
        <f t="shared" si="79"/>
        <v>2</v>
      </c>
      <c r="J990" s="1">
        <f t="shared" si="80"/>
        <v>0</v>
      </c>
      <c r="K990" s="1">
        <f t="shared" si="81"/>
        <v>0</v>
      </c>
      <c r="L990" s="1">
        <f t="shared" si="82"/>
        <v>0</v>
      </c>
    </row>
    <row r="991" spans="1:12">
      <c r="A991" s="1">
        <v>989</v>
      </c>
      <c r="B991" s="1" t="s">
        <v>202</v>
      </c>
      <c r="C991" s="1" t="s">
        <v>40</v>
      </c>
      <c r="E991" s="1">
        <v>989</v>
      </c>
      <c r="F991" s="1">
        <f t="shared" si="78"/>
        <v>1</v>
      </c>
      <c r="G991" s="1">
        <f t="shared" si="78"/>
        <v>0</v>
      </c>
      <c r="H991" s="1">
        <f t="shared" si="78"/>
        <v>1</v>
      </c>
      <c r="I991" s="110">
        <f t="shared" si="79"/>
        <v>2</v>
      </c>
      <c r="J991" s="1">
        <f t="shared" si="80"/>
        <v>0.5</v>
      </c>
      <c r="K991" s="1">
        <f t="shared" si="81"/>
        <v>0</v>
      </c>
      <c r="L991" s="1">
        <f t="shared" si="82"/>
        <v>0.5</v>
      </c>
    </row>
    <row r="992" spans="1:12">
      <c r="A992" s="1">
        <v>990</v>
      </c>
      <c r="B992" s="1" t="s">
        <v>202</v>
      </c>
      <c r="C992" s="1" t="s">
        <v>202</v>
      </c>
      <c r="E992" s="1">
        <v>990</v>
      </c>
      <c r="F992" s="1">
        <f t="shared" si="78"/>
        <v>0</v>
      </c>
      <c r="G992" s="1">
        <f t="shared" si="78"/>
        <v>0</v>
      </c>
      <c r="H992" s="1">
        <f t="shared" si="78"/>
        <v>2</v>
      </c>
      <c r="I992" s="110">
        <f t="shared" si="79"/>
        <v>2</v>
      </c>
      <c r="J992" s="1">
        <f t="shared" si="80"/>
        <v>0</v>
      </c>
      <c r="K992" s="1">
        <f t="shared" si="81"/>
        <v>0</v>
      </c>
      <c r="L992" s="1">
        <f t="shared" si="82"/>
        <v>0</v>
      </c>
    </row>
    <row r="993" spans="1:12">
      <c r="A993" s="1">
        <v>991</v>
      </c>
      <c r="B993" s="1" t="s">
        <v>34</v>
      </c>
      <c r="C993" s="1" t="s">
        <v>34</v>
      </c>
      <c r="E993" s="1">
        <v>991</v>
      </c>
      <c r="F993" s="1">
        <f t="shared" si="78"/>
        <v>0</v>
      </c>
      <c r="G993" s="1">
        <f t="shared" si="78"/>
        <v>2</v>
      </c>
      <c r="H993" s="1">
        <f t="shared" si="78"/>
        <v>0</v>
      </c>
      <c r="I993" s="110">
        <f t="shared" si="79"/>
        <v>2</v>
      </c>
      <c r="J993" s="1">
        <f t="shared" si="80"/>
        <v>0</v>
      </c>
      <c r="K993" s="1">
        <f t="shared" si="81"/>
        <v>0</v>
      </c>
      <c r="L993" s="1">
        <f t="shared" si="82"/>
        <v>0</v>
      </c>
    </row>
    <row r="994" spans="1:12">
      <c r="A994" s="1">
        <v>992</v>
      </c>
      <c r="B994" s="1" t="s">
        <v>202</v>
      </c>
      <c r="C994" s="1" t="s">
        <v>202</v>
      </c>
      <c r="E994" s="1">
        <v>992</v>
      </c>
      <c r="F994" s="1">
        <f t="shared" si="78"/>
        <v>0</v>
      </c>
      <c r="G994" s="1">
        <f t="shared" si="78"/>
        <v>0</v>
      </c>
      <c r="H994" s="1">
        <f t="shared" si="78"/>
        <v>2</v>
      </c>
      <c r="I994" s="110">
        <f t="shared" si="79"/>
        <v>2</v>
      </c>
      <c r="J994" s="1">
        <f t="shared" si="80"/>
        <v>0</v>
      </c>
      <c r="K994" s="1">
        <f t="shared" si="81"/>
        <v>0</v>
      </c>
      <c r="L994" s="1">
        <f t="shared" si="82"/>
        <v>0</v>
      </c>
    </row>
    <row r="995" spans="1:12">
      <c r="A995" s="1">
        <v>993</v>
      </c>
      <c r="B995" s="1" t="s">
        <v>202</v>
      </c>
      <c r="C995" s="1" t="s">
        <v>202</v>
      </c>
      <c r="E995" s="1">
        <v>993</v>
      </c>
      <c r="F995" s="1">
        <f t="shared" si="78"/>
        <v>0</v>
      </c>
      <c r="G995" s="1">
        <f t="shared" si="78"/>
        <v>0</v>
      </c>
      <c r="H995" s="1">
        <f t="shared" si="78"/>
        <v>2</v>
      </c>
      <c r="I995" s="110">
        <f t="shared" si="79"/>
        <v>2</v>
      </c>
      <c r="J995" s="1">
        <f t="shared" si="80"/>
        <v>0</v>
      </c>
      <c r="K995" s="1">
        <f t="shared" si="81"/>
        <v>0</v>
      </c>
      <c r="L995" s="1">
        <f t="shared" si="82"/>
        <v>0</v>
      </c>
    </row>
    <row r="996" spans="1:12">
      <c r="A996" s="1">
        <v>994</v>
      </c>
      <c r="B996" s="1" t="s">
        <v>40</v>
      </c>
      <c r="C996" s="1" t="s">
        <v>40</v>
      </c>
      <c r="E996" s="1">
        <v>994</v>
      </c>
      <c r="F996" s="1">
        <f t="shared" si="78"/>
        <v>2</v>
      </c>
      <c r="G996" s="1">
        <f t="shared" si="78"/>
        <v>0</v>
      </c>
      <c r="H996" s="1">
        <f t="shared" si="78"/>
        <v>0</v>
      </c>
      <c r="I996" s="110">
        <f t="shared" si="79"/>
        <v>2</v>
      </c>
      <c r="J996" s="1">
        <f t="shared" si="80"/>
        <v>0</v>
      </c>
      <c r="K996" s="1">
        <f t="shared" si="81"/>
        <v>0</v>
      </c>
      <c r="L996" s="1">
        <f t="shared" si="82"/>
        <v>0</v>
      </c>
    </row>
    <row r="997" spans="1:12">
      <c r="A997" s="1">
        <v>995</v>
      </c>
      <c r="B997" s="1" t="s">
        <v>34</v>
      </c>
      <c r="C997" s="1" t="s">
        <v>34</v>
      </c>
      <c r="E997" s="1">
        <v>995</v>
      </c>
      <c r="F997" s="1">
        <f t="shared" si="78"/>
        <v>0</v>
      </c>
      <c r="G997" s="1">
        <f t="shared" si="78"/>
        <v>2</v>
      </c>
      <c r="H997" s="1">
        <f t="shared" si="78"/>
        <v>0</v>
      </c>
      <c r="I997" s="110">
        <f t="shared" si="79"/>
        <v>2</v>
      </c>
      <c r="J997" s="1">
        <f t="shared" si="80"/>
        <v>0</v>
      </c>
      <c r="K997" s="1">
        <f t="shared" si="81"/>
        <v>0</v>
      </c>
      <c r="L997" s="1">
        <f t="shared" si="82"/>
        <v>0</v>
      </c>
    </row>
    <row r="998" spans="1:12">
      <c r="A998" s="1">
        <v>996</v>
      </c>
      <c r="B998" s="1" t="s">
        <v>34</v>
      </c>
      <c r="C998" s="1" t="s">
        <v>34</v>
      </c>
      <c r="E998" s="1">
        <v>996</v>
      </c>
      <c r="F998" s="1">
        <f t="shared" si="78"/>
        <v>0</v>
      </c>
      <c r="G998" s="1">
        <f t="shared" si="78"/>
        <v>2</v>
      </c>
      <c r="H998" s="1">
        <f t="shared" si="78"/>
        <v>0</v>
      </c>
      <c r="I998" s="110">
        <f t="shared" si="79"/>
        <v>2</v>
      </c>
      <c r="J998" s="1">
        <f t="shared" si="80"/>
        <v>0</v>
      </c>
      <c r="K998" s="1">
        <f t="shared" si="81"/>
        <v>0</v>
      </c>
      <c r="L998" s="1">
        <f t="shared" si="82"/>
        <v>0</v>
      </c>
    </row>
    <row r="999" spans="1:12">
      <c r="A999" s="1">
        <v>997</v>
      </c>
      <c r="B999" s="1" t="s">
        <v>202</v>
      </c>
      <c r="C999" s="1" t="s">
        <v>40</v>
      </c>
      <c r="E999" s="1">
        <v>997</v>
      </c>
      <c r="F999" s="1">
        <f t="shared" si="78"/>
        <v>1</v>
      </c>
      <c r="G999" s="1">
        <f t="shared" si="78"/>
        <v>0</v>
      </c>
      <c r="H999" s="1">
        <f t="shared" si="78"/>
        <v>1</v>
      </c>
      <c r="I999" s="110">
        <f t="shared" si="79"/>
        <v>2</v>
      </c>
      <c r="J999" s="1">
        <f t="shared" si="80"/>
        <v>0.5</v>
      </c>
      <c r="K999" s="1">
        <f t="shared" si="81"/>
        <v>0</v>
      </c>
      <c r="L999" s="1">
        <f t="shared" si="82"/>
        <v>0.5</v>
      </c>
    </row>
    <row r="1000" spans="1:12">
      <c r="A1000" s="1">
        <v>998</v>
      </c>
      <c r="B1000" s="1" t="s">
        <v>34</v>
      </c>
      <c r="C1000" s="1" t="s">
        <v>34</v>
      </c>
      <c r="E1000" s="1">
        <v>998</v>
      </c>
      <c r="F1000" s="1">
        <f t="shared" si="78"/>
        <v>0</v>
      </c>
      <c r="G1000" s="1">
        <f t="shared" si="78"/>
        <v>2</v>
      </c>
      <c r="H1000" s="1">
        <f t="shared" si="78"/>
        <v>0</v>
      </c>
      <c r="I1000" s="110">
        <f t="shared" si="79"/>
        <v>2</v>
      </c>
      <c r="J1000" s="1">
        <f t="shared" si="80"/>
        <v>0</v>
      </c>
      <c r="K1000" s="1">
        <f t="shared" si="81"/>
        <v>0</v>
      </c>
      <c r="L1000" s="1">
        <f t="shared" si="82"/>
        <v>0</v>
      </c>
    </row>
    <row r="1001" spans="1:12">
      <c r="A1001" s="1">
        <v>999</v>
      </c>
      <c r="B1001" s="1" t="s">
        <v>40</v>
      </c>
      <c r="C1001" s="1" t="s">
        <v>40</v>
      </c>
      <c r="E1001" s="1">
        <v>999</v>
      </c>
      <c r="F1001" s="1">
        <f t="shared" si="78"/>
        <v>2</v>
      </c>
      <c r="G1001" s="1">
        <f t="shared" si="78"/>
        <v>0</v>
      </c>
      <c r="H1001" s="1">
        <f t="shared" si="78"/>
        <v>0</v>
      </c>
      <c r="I1001" s="110">
        <f t="shared" si="79"/>
        <v>2</v>
      </c>
      <c r="J1001" s="1">
        <f t="shared" si="80"/>
        <v>0</v>
      </c>
      <c r="K1001" s="1">
        <f t="shared" si="81"/>
        <v>0</v>
      </c>
      <c r="L1001" s="1">
        <f t="shared" si="82"/>
        <v>0</v>
      </c>
    </row>
    <row r="1002" spans="1:12">
      <c r="A1002" s="1">
        <v>1000</v>
      </c>
      <c r="B1002" s="1" t="s">
        <v>202</v>
      </c>
      <c r="C1002" s="1" t="s">
        <v>202</v>
      </c>
      <c r="E1002" s="1">
        <v>1000</v>
      </c>
      <c r="F1002" s="1">
        <f t="shared" si="78"/>
        <v>0</v>
      </c>
      <c r="G1002" s="1">
        <f t="shared" si="78"/>
        <v>0</v>
      </c>
      <c r="H1002" s="1">
        <f t="shared" si="78"/>
        <v>2</v>
      </c>
      <c r="I1002" s="110">
        <f t="shared" si="79"/>
        <v>2</v>
      </c>
      <c r="J1002" s="1">
        <f t="shared" si="80"/>
        <v>0</v>
      </c>
      <c r="K1002" s="1">
        <f t="shared" si="81"/>
        <v>0</v>
      </c>
      <c r="L1002" s="1">
        <f t="shared" si="82"/>
        <v>0</v>
      </c>
    </row>
  </sheetData>
  <mergeCells count="13">
    <mergeCell ref="A1:C1"/>
    <mergeCell ref="E1:I1"/>
    <mergeCell ref="N2:P2"/>
    <mergeCell ref="N4:P4"/>
    <mergeCell ref="N30:P30"/>
    <mergeCell ref="J1:L1"/>
    <mergeCell ref="N14:P14"/>
    <mergeCell ref="N18:P18"/>
    <mergeCell ref="N23:P23"/>
    <mergeCell ref="N10:P10"/>
    <mergeCell ref="N20:P20"/>
    <mergeCell ref="N22:P22"/>
    <mergeCell ref="N28:P28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01"/>
  <sheetViews>
    <sheetView showGridLines="0" topLeftCell="G10" workbookViewId="0">
      <selection activeCell="M64" sqref="M64"/>
    </sheetView>
  </sheetViews>
  <sheetFormatPr baseColWidth="10" defaultRowHeight="11.25"/>
  <cols>
    <col min="1" max="1" width="8.6640625" customWidth="1"/>
    <col min="7" max="8" width="5.83203125" customWidth="1"/>
    <col min="9" max="9" width="14.5" customWidth="1"/>
    <col min="10" max="10" width="12.33203125" bestFit="1" customWidth="1"/>
    <col min="11" max="11" width="12.5" bestFit="1" customWidth="1"/>
    <col min="12" max="12" width="15" bestFit="1" customWidth="1"/>
    <col min="14" max="14" width="15" bestFit="1" customWidth="1"/>
  </cols>
  <sheetData>
    <row r="1" spans="1:7" ht="12.75">
      <c r="A1" s="128" t="s">
        <v>1</v>
      </c>
      <c r="B1" s="128" t="s">
        <v>2</v>
      </c>
      <c r="C1" s="128" t="s">
        <v>5</v>
      </c>
      <c r="D1" s="128" t="s">
        <v>6</v>
      </c>
      <c r="E1" s="61" t="s">
        <v>249</v>
      </c>
      <c r="F1" s="61" t="s">
        <v>250</v>
      </c>
      <c r="G1" s="127"/>
    </row>
    <row r="2" spans="1:7">
      <c r="A2" s="1">
        <v>6</v>
      </c>
      <c r="B2" s="1" t="s">
        <v>247</v>
      </c>
      <c r="C2" s="1">
        <v>1169</v>
      </c>
      <c r="D2" s="1" t="s">
        <v>243</v>
      </c>
      <c r="E2" s="1">
        <f t="shared" ref="E2:E65" si="0">IF(D2=$J$39,1,IF(D2=$K$39,2,3))</f>
        <v>2</v>
      </c>
      <c r="F2" s="1">
        <f t="shared" ref="F2:F65" si="1">IF(B2=$I$40,1,IF(B2=$I$41,2,3))</f>
        <v>1</v>
      </c>
    </row>
    <row r="3" spans="1:7">
      <c r="A3" s="1">
        <v>48</v>
      </c>
      <c r="B3" s="1" t="s">
        <v>248</v>
      </c>
      <c r="C3" s="1">
        <v>5951</v>
      </c>
      <c r="D3" s="1" t="s">
        <v>245</v>
      </c>
      <c r="E3" s="1">
        <f t="shared" si="0"/>
        <v>3</v>
      </c>
      <c r="F3" s="1">
        <f t="shared" si="1"/>
        <v>3</v>
      </c>
    </row>
    <row r="4" spans="1:7">
      <c r="A4" s="1">
        <v>12</v>
      </c>
      <c r="B4" s="1" t="s">
        <v>247</v>
      </c>
      <c r="C4" s="1">
        <v>2096</v>
      </c>
      <c r="D4" s="1" t="s">
        <v>245</v>
      </c>
      <c r="E4" s="1">
        <f t="shared" si="0"/>
        <v>3</v>
      </c>
      <c r="F4" s="1">
        <f t="shared" si="1"/>
        <v>1</v>
      </c>
    </row>
    <row r="5" spans="1:7">
      <c r="A5" s="1">
        <v>42</v>
      </c>
      <c r="B5" s="1" t="s">
        <v>248</v>
      </c>
      <c r="C5" s="1">
        <v>7882</v>
      </c>
      <c r="D5" s="1" t="s">
        <v>245</v>
      </c>
      <c r="E5" s="1">
        <f t="shared" si="0"/>
        <v>3</v>
      </c>
      <c r="F5" s="1">
        <f t="shared" si="1"/>
        <v>3</v>
      </c>
    </row>
    <row r="6" spans="1:7">
      <c r="A6" s="1">
        <v>24</v>
      </c>
      <c r="B6" s="1" t="s">
        <v>246</v>
      </c>
      <c r="C6" s="1">
        <v>4870</v>
      </c>
      <c r="D6" s="1" t="s">
        <v>245</v>
      </c>
      <c r="E6" s="1">
        <f t="shared" si="0"/>
        <v>3</v>
      </c>
      <c r="F6" s="1">
        <f t="shared" si="1"/>
        <v>2</v>
      </c>
    </row>
    <row r="7" spans="1:7">
      <c r="A7" s="1">
        <v>36</v>
      </c>
      <c r="B7" s="1" t="s">
        <v>248</v>
      </c>
      <c r="C7" s="1">
        <v>9055</v>
      </c>
      <c r="D7" s="1" t="s">
        <v>245</v>
      </c>
      <c r="E7" s="1">
        <f t="shared" si="0"/>
        <v>3</v>
      </c>
      <c r="F7" s="1">
        <f t="shared" si="1"/>
        <v>3</v>
      </c>
    </row>
    <row r="8" spans="1:7">
      <c r="A8" s="1">
        <v>24</v>
      </c>
      <c r="B8" s="1" t="s">
        <v>246</v>
      </c>
      <c r="C8" s="1">
        <v>2835</v>
      </c>
      <c r="D8" s="1" t="s">
        <v>245</v>
      </c>
      <c r="E8" s="1">
        <f t="shared" si="0"/>
        <v>3</v>
      </c>
      <c r="F8" s="1">
        <f t="shared" si="1"/>
        <v>2</v>
      </c>
    </row>
    <row r="9" spans="1:7">
      <c r="A9" s="1">
        <v>36</v>
      </c>
      <c r="B9" s="1" t="s">
        <v>248</v>
      </c>
      <c r="C9" s="1">
        <v>6948</v>
      </c>
      <c r="D9" s="1" t="s">
        <v>245</v>
      </c>
      <c r="E9" s="1">
        <f t="shared" si="0"/>
        <v>3</v>
      </c>
      <c r="F9" s="1">
        <f t="shared" si="1"/>
        <v>3</v>
      </c>
    </row>
    <row r="10" spans="1:7">
      <c r="A10" s="1">
        <v>12</v>
      </c>
      <c r="B10" s="1" t="s">
        <v>247</v>
      </c>
      <c r="C10" s="1">
        <v>3059</v>
      </c>
      <c r="D10" s="1" t="s">
        <v>245</v>
      </c>
      <c r="E10" s="1">
        <f t="shared" si="0"/>
        <v>3</v>
      </c>
      <c r="F10" s="1">
        <f t="shared" si="1"/>
        <v>1</v>
      </c>
    </row>
    <row r="11" spans="1:7">
      <c r="A11" s="1">
        <v>30</v>
      </c>
      <c r="B11" s="1" t="s">
        <v>248</v>
      </c>
      <c r="C11" s="1">
        <v>5234</v>
      </c>
      <c r="D11" s="1" t="s">
        <v>245</v>
      </c>
      <c r="E11" s="1">
        <f t="shared" si="0"/>
        <v>3</v>
      </c>
      <c r="F11" s="1">
        <f t="shared" si="1"/>
        <v>3</v>
      </c>
    </row>
    <row r="12" spans="1:7">
      <c r="A12" s="1">
        <v>12</v>
      </c>
      <c r="B12" s="1" t="s">
        <v>247</v>
      </c>
      <c r="C12" s="1">
        <v>1295</v>
      </c>
      <c r="D12" s="1" t="s">
        <v>243</v>
      </c>
      <c r="E12" s="1">
        <f t="shared" si="0"/>
        <v>2</v>
      </c>
      <c r="F12" s="1">
        <f t="shared" si="1"/>
        <v>1</v>
      </c>
    </row>
    <row r="13" spans="1:7">
      <c r="A13" s="1">
        <v>48</v>
      </c>
      <c r="B13" s="1" t="s">
        <v>248</v>
      </c>
      <c r="C13" s="1">
        <v>4308</v>
      </c>
      <c r="D13" s="1" t="s">
        <v>245</v>
      </c>
      <c r="E13" s="1">
        <f t="shared" si="0"/>
        <v>3</v>
      </c>
      <c r="F13" s="1">
        <f t="shared" si="1"/>
        <v>3</v>
      </c>
    </row>
    <row r="14" spans="1:7">
      <c r="A14" s="1">
        <v>12</v>
      </c>
      <c r="B14" s="1" t="s">
        <v>247</v>
      </c>
      <c r="C14" s="1">
        <v>1567</v>
      </c>
      <c r="D14" s="1" t="s">
        <v>243</v>
      </c>
      <c r="E14" s="1">
        <f t="shared" si="0"/>
        <v>2</v>
      </c>
      <c r="F14" s="1">
        <f t="shared" si="1"/>
        <v>1</v>
      </c>
    </row>
    <row r="15" spans="1:7">
      <c r="A15" s="1">
        <v>24</v>
      </c>
      <c r="B15" s="1" t="s">
        <v>246</v>
      </c>
      <c r="C15" s="1">
        <v>1199</v>
      </c>
      <c r="D15" s="1" t="s">
        <v>243</v>
      </c>
      <c r="E15" s="1">
        <f t="shared" si="0"/>
        <v>2</v>
      </c>
      <c r="F15" s="1">
        <f t="shared" si="1"/>
        <v>2</v>
      </c>
    </row>
    <row r="16" spans="1:7">
      <c r="A16" s="1">
        <v>15</v>
      </c>
      <c r="B16" s="1" t="s">
        <v>246</v>
      </c>
      <c r="C16" s="1">
        <v>1403</v>
      </c>
      <c r="D16" s="1" t="s">
        <v>243</v>
      </c>
      <c r="E16" s="1">
        <f t="shared" si="0"/>
        <v>2</v>
      </c>
      <c r="F16" s="1">
        <f t="shared" si="1"/>
        <v>2</v>
      </c>
    </row>
    <row r="17" spans="1:10">
      <c r="A17" s="1">
        <v>24</v>
      </c>
      <c r="B17" s="1" t="s">
        <v>246</v>
      </c>
      <c r="C17" s="1">
        <v>1282</v>
      </c>
      <c r="D17" s="1" t="s">
        <v>243</v>
      </c>
      <c r="E17" s="1">
        <f t="shared" si="0"/>
        <v>2</v>
      </c>
      <c r="F17" s="1">
        <f t="shared" si="1"/>
        <v>2</v>
      </c>
    </row>
    <row r="18" spans="1:10">
      <c r="A18" s="1">
        <v>24</v>
      </c>
      <c r="B18" s="1" t="s">
        <v>246</v>
      </c>
      <c r="C18" s="1">
        <v>2424</v>
      </c>
      <c r="D18" s="1" t="s">
        <v>245</v>
      </c>
      <c r="E18" s="1">
        <f t="shared" si="0"/>
        <v>3</v>
      </c>
      <c r="F18" s="1">
        <f t="shared" si="1"/>
        <v>2</v>
      </c>
    </row>
    <row r="19" spans="1:10">
      <c r="A19" s="1">
        <v>30</v>
      </c>
      <c r="B19" s="1" t="s">
        <v>248</v>
      </c>
      <c r="C19" s="1">
        <v>8072</v>
      </c>
      <c r="D19" s="1" t="s">
        <v>245</v>
      </c>
      <c r="E19" s="1">
        <f t="shared" si="0"/>
        <v>3</v>
      </c>
      <c r="F19" s="1">
        <f t="shared" si="1"/>
        <v>3</v>
      </c>
    </row>
    <row r="20" spans="1:10">
      <c r="A20" s="1">
        <v>24</v>
      </c>
      <c r="B20" s="1" t="s">
        <v>246</v>
      </c>
      <c r="C20" s="1">
        <v>12579</v>
      </c>
      <c r="D20" s="1" t="s">
        <v>245</v>
      </c>
      <c r="E20" s="1">
        <f t="shared" si="0"/>
        <v>3</v>
      </c>
      <c r="F20" s="1">
        <f t="shared" si="1"/>
        <v>2</v>
      </c>
    </row>
    <row r="21" spans="1:10">
      <c r="A21" s="1">
        <v>24</v>
      </c>
      <c r="B21" s="1" t="s">
        <v>246</v>
      </c>
      <c r="C21" s="1">
        <v>3430</v>
      </c>
      <c r="D21" s="1" t="s">
        <v>245</v>
      </c>
      <c r="E21" s="1">
        <f t="shared" si="0"/>
        <v>3</v>
      </c>
      <c r="F21" s="1">
        <f t="shared" si="1"/>
        <v>2</v>
      </c>
    </row>
    <row r="22" spans="1:10">
      <c r="A22" s="1">
        <v>9</v>
      </c>
      <c r="B22" s="1" t="s">
        <v>247</v>
      </c>
      <c r="C22" s="1">
        <v>2134</v>
      </c>
      <c r="D22" s="1" t="s">
        <v>245</v>
      </c>
      <c r="E22" s="1">
        <f t="shared" si="0"/>
        <v>3</v>
      </c>
      <c r="F22" s="1">
        <f t="shared" si="1"/>
        <v>1</v>
      </c>
    </row>
    <row r="23" spans="1:10">
      <c r="A23" s="1">
        <v>6</v>
      </c>
      <c r="B23" s="1" t="s">
        <v>247</v>
      </c>
      <c r="C23" s="1">
        <v>2647</v>
      </c>
      <c r="D23" s="1" t="s">
        <v>245</v>
      </c>
      <c r="E23" s="1">
        <f t="shared" si="0"/>
        <v>3</v>
      </c>
      <c r="F23" s="1">
        <f t="shared" si="1"/>
        <v>1</v>
      </c>
    </row>
    <row r="24" spans="1:10">
      <c r="A24" s="1">
        <v>10</v>
      </c>
      <c r="B24" s="1" t="s">
        <v>247</v>
      </c>
      <c r="C24" s="1">
        <v>2241</v>
      </c>
      <c r="D24" s="1" t="s">
        <v>245</v>
      </c>
      <c r="E24" s="1">
        <f t="shared" si="0"/>
        <v>3</v>
      </c>
      <c r="F24" s="1">
        <f t="shared" si="1"/>
        <v>1</v>
      </c>
    </row>
    <row r="25" spans="1:10">
      <c r="A25" s="1">
        <v>12</v>
      </c>
      <c r="B25" s="1" t="s">
        <v>247</v>
      </c>
      <c r="C25" s="1">
        <v>1804</v>
      </c>
      <c r="D25" s="1" t="s">
        <v>243</v>
      </c>
      <c r="E25" s="1">
        <f t="shared" si="0"/>
        <v>2</v>
      </c>
      <c r="F25" s="1">
        <f t="shared" si="1"/>
        <v>1</v>
      </c>
    </row>
    <row r="26" spans="1:10">
      <c r="A26" s="1">
        <v>10</v>
      </c>
      <c r="B26" s="1" t="s">
        <v>247</v>
      </c>
      <c r="C26" s="1">
        <v>2069</v>
      </c>
      <c r="D26" s="1" t="s">
        <v>245</v>
      </c>
      <c r="E26" s="1">
        <f t="shared" si="0"/>
        <v>3</v>
      </c>
      <c r="F26" s="1">
        <f t="shared" si="1"/>
        <v>1</v>
      </c>
      <c r="I26" s="126" t="s">
        <v>252</v>
      </c>
    </row>
    <row r="27" spans="1:10">
      <c r="A27" s="1">
        <v>6</v>
      </c>
      <c r="B27" s="1" t="s">
        <v>247</v>
      </c>
      <c r="C27" s="1">
        <v>1374</v>
      </c>
      <c r="D27" s="1" t="s">
        <v>243</v>
      </c>
      <c r="E27" s="1">
        <f t="shared" si="0"/>
        <v>2</v>
      </c>
      <c r="F27" s="1">
        <f t="shared" si="1"/>
        <v>1</v>
      </c>
      <c r="I27" s="1" t="s">
        <v>251</v>
      </c>
      <c r="J27" s="16">
        <f>CORREL(C2:C1001,A2:A1001)</f>
        <v>0.62498419830098317</v>
      </c>
    </row>
    <row r="28" spans="1:10">
      <c r="A28" s="1">
        <v>6</v>
      </c>
      <c r="B28" s="1" t="s">
        <v>247</v>
      </c>
      <c r="C28" s="1">
        <v>426</v>
      </c>
      <c r="D28" s="1" t="s">
        <v>244</v>
      </c>
      <c r="E28" s="1">
        <f t="shared" si="0"/>
        <v>1</v>
      </c>
      <c r="F28" s="1">
        <f t="shared" si="1"/>
        <v>1</v>
      </c>
      <c r="I28" s="1" t="s">
        <v>147</v>
      </c>
      <c r="J28" s="16">
        <f>J27/SQRT((1-J27^2)/1000)</f>
        <v>25.317433749119591</v>
      </c>
    </row>
    <row r="29" spans="1:10">
      <c r="A29" s="1">
        <v>12</v>
      </c>
      <c r="B29" s="1" t="s">
        <v>247</v>
      </c>
      <c r="C29" s="1">
        <v>409</v>
      </c>
      <c r="D29" s="1" t="s">
        <v>244</v>
      </c>
      <c r="E29" s="1">
        <f t="shared" si="0"/>
        <v>1</v>
      </c>
      <c r="F29" s="1">
        <f t="shared" si="1"/>
        <v>1</v>
      </c>
      <c r="I29" s="1" t="s">
        <v>85</v>
      </c>
      <c r="J29" s="16">
        <f>TDIST(J28,1000-2,2)</f>
        <v>1.2599211564210362E-109</v>
      </c>
    </row>
    <row r="30" spans="1:10">
      <c r="A30" s="1">
        <v>7</v>
      </c>
      <c r="B30" s="1" t="s">
        <v>247</v>
      </c>
      <c r="C30" s="1">
        <v>2415</v>
      </c>
      <c r="D30" s="1" t="s">
        <v>245</v>
      </c>
      <c r="E30" s="1">
        <f t="shared" si="0"/>
        <v>3</v>
      </c>
      <c r="F30" s="1">
        <f t="shared" si="1"/>
        <v>1</v>
      </c>
    </row>
    <row r="31" spans="1:10">
      <c r="A31" s="1">
        <v>60</v>
      </c>
      <c r="B31" s="1" t="s">
        <v>248</v>
      </c>
      <c r="C31" s="1">
        <v>6836</v>
      </c>
      <c r="D31" s="1" t="s">
        <v>245</v>
      </c>
      <c r="E31" s="1">
        <f t="shared" si="0"/>
        <v>3</v>
      </c>
      <c r="F31" s="1">
        <f t="shared" si="1"/>
        <v>3</v>
      </c>
    </row>
    <row r="32" spans="1:10">
      <c r="A32" s="1">
        <v>18</v>
      </c>
      <c r="B32" s="1" t="s">
        <v>246</v>
      </c>
      <c r="C32" s="1">
        <v>1913</v>
      </c>
      <c r="D32" s="1" t="s">
        <v>243</v>
      </c>
      <c r="E32" s="1">
        <f t="shared" si="0"/>
        <v>2</v>
      </c>
      <c r="F32" s="1">
        <f t="shared" si="1"/>
        <v>2</v>
      </c>
      <c r="I32" s="126" t="s">
        <v>253</v>
      </c>
    </row>
    <row r="33" spans="1:14">
      <c r="A33" s="1">
        <v>24</v>
      </c>
      <c r="B33" s="1" t="s">
        <v>246</v>
      </c>
      <c r="C33" s="1">
        <v>4020</v>
      </c>
      <c r="D33" s="1" t="s">
        <v>245</v>
      </c>
      <c r="E33" s="1">
        <f t="shared" si="0"/>
        <v>3</v>
      </c>
      <c r="F33" s="1">
        <f t="shared" si="1"/>
        <v>2</v>
      </c>
      <c r="I33" s="1" t="s">
        <v>251</v>
      </c>
      <c r="J33" s="16">
        <f>CORREL(E2:E1001,F2:F1001)</f>
        <v>0.50632927603930655</v>
      </c>
    </row>
    <row r="34" spans="1:14">
      <c r="A34" s="1">
        <v>18</v>
      </c>
      <c r="B34" s="1" t="s">
        <v>246</v>
      </c>
      <c r="C34" s="1">
        <v>5866</v>
      </c>
      <c r="D34" s="1" t="s">
        <v>245</v>
      </c>
      <c r="E34" s="1">
        <f t="shared" si="0"/>
        <v>3</v>
      </c>
      <c r="F34" s="1">
        <f t="shared" si="1"/>
        <v>2</v>
      </c>
      <c r="I34" s="1" t="s">
        <v>147</v>
      </c>
      <c r="J34" s="16">
        <f>J33/SQRT((1-J33^2)/1000)</f>
        <v>18.56754110817489</v>
      </c>
    </row>
    <row r="35" spans="1:14">
      <c r="A35" s="1">
        <v>12</v>
      </c>
      <c r="B35" s="1" t="s">
        <v>247</v>
      </c>
      <c r="C35" s="1">
        <v>1264</v>
      </c>
      <c r="D35" s="1" t="s">
        <v>243</v>
      </c>
      <c r="E35" s="1">
        <f t="shared" si="0"/>
        <v>2</v>
      </c>
      <c r="F35" s="1">
        <f t="shared" si="1"/>
        <v>1</v>
      </c>
      <c r="I35" s="1" t="s">
        <v>85</v>
      </c>
      <c r="J35" s="16">
        <f>TDIST(J34,1000-2,2)</f>
        <v>2.4673911638498596E-66</v>
      </c>
    </row>
    <row r="36" spans="1:14">
      <c r="A36" s="1">
        <v>12</v>
      </c>
      <c r="B36" s="1" t="s">
        <v>247</v>
      </c>
      <c r="C36" s="1">
        <v>1474</v>
      </c>
      <c r="D36" s="1" t="s">
        <v>243</v>
      </c>
      <c r="E36" s="1">
        <f t="shared" si="0"/>
        <v>2</v>
      </c>
      <c r="F36" s="1">
        <f t="shared" si="1"/>
        <v>1</v>
      </c>
    </row>
    <row r="37" spans="1:14">
      <c r="A37" s="1">
        <v>45</v>
      </c>
      <c r="B37" s="1" t="s">
        <v>248</v>
      </c>
      <c r="C37" s="1">
        <v>4746</v>
      </c>
      <c r="D37" s="1" t="s">
        <v>245</v>
      </c>
      <c r="E37" s="1">
        <f t="shared" si="0"/>
        <v>3</v>
      </c>
      <c r="F37" s="1">
        <f t="shared" si="1"/>
        <v>3</v>
      </c>
    </row>
    <row r="38" spans="1:14">
      <c r="A38" s="1">
        <v>48</v>
      </c>
      <c r="B38" s="1" t="s">
        <v>248</v>
      </c>
      <c r="C38" s="1">
        <v>6110</v>
      </c>
      <c r="D38" s="1" t="s">
        <v>245</v>
      </c>
      <c r="E38" s="1">
        <f t="shared" si="0"/>
        <v>3</v>
      </c>
      <c r="F38" s="1">
        <f t="shared" si="1"/>
        <v>3</v>
      </c>
      <c r="J38" s="124" t="s">
        <v>6</v>
      </c>
    </row>
    <row r="39" spans="1:14">
      <c r="A39" s="1">
        <v>18</v>
      </c>
      <c r="B39" s="1" t="s">
        <v>246</v>
      </c>
      <c r="C39" s="1">
        <v>2100</v>
      </c>
      <c r="D39" s="1" t="s">
        <v>245</v>
      </c>
      <c r="E39" s="1">
        <f t="shared" si="0"/>
        <v>3</v>
      </c>
      <c r="F39" s="1">
        <f t="shared" si="1"/>
        <v>2</v>
      </c>
      <c r="I39" s="11" t="s">
        <v>2</v>
      </c>
      <c r="J39" s="1" t="s">
        <v>244</v>
      </c>
      <c r="K39" s="1" t="s">
        <v>243</v>
      </c>
      <c r="L39" s="1" t="s">
        <v>245</v>
      </c>
      <c r="M39" s="1" t="s">
        <v>77</v>
      </c>
    </row>
    <row r="40" spans="1:14">
      <c r="A40" s="1">
        <v>10</v>
      </c>
      <c r="B40" s="1" t="s">
        <v>247</v>
      </c>
      <c r="C40" s="1">
        <v>1225</v>
      </c>
      <c r="D40" s="1" t="s">
        <v>243</v>
      </c>
      <c r="E40" s="1">
        <f t="shared" si="0"/>
        <v>2</v>
      </c>
      <c r="F40" s="1">
        <f t="shared" si="1"/>
        <v>1</v>
      </c>
      <c r="I40" s="1" t="s">
        <v>247</v>
      </c>
      <c r="J40" s="1">
        <v>93</v>
      </c>
      <c r="K40" s="1">
        <v>161</v>
      </c>
      <c r="L40" s="1">
        <v>105</v>
      </c>
      <c r="M40" s="110">
        <v>359</v>
      </c>
    </row>
    <row r="41" spans="1:14">
      <c r="A41" s="1">
        <v>9</v>
      </c>
      <c r="B41" s="1" t="s">
        <v>247</v>
      </c>
      <c r="C41" s="1">
        <v>458</v>
      </c>
      <c r="D41" s="1" t="s">
        <v>244</v>
      </c>
      <c r="E41" s="1">
        <f t="shared" si="0"/>
        <v>1</v>
      </c>
      <c r="F41" s="1">
        <f t="shared" si="1"/>
        <v>1</v>
      </c>
      <c r="I41" s="1" t="s">
        <v>246</v>
      </c>
      <c r="J41" s="1">
        <v>22</v>
      </c>
      <c r="K41" s="1">
        <v>146</v>
      </c>
      <c r="L41" s="1">
        <v>243</v>
      </c>
      <c r="M41" s="110">
        <v>411</v>
      </c>
    </row>
    <row r="42" spans="1:14">
      <c r="A42" s="1">
        <v>30</v>
      </c>
      <c r="B42" s="1" t="s">
        <v>248</v>
      </c>
      <c r="C42" s="1">
        <v>2333</v>
      </c>
      <c r="D42" s="1" t="s">
        <v>245</v>
      </c>
      <c r="E42" s="1">
        <f t="shared" si="0"/>
        <v>3</v>
      </c>
      <c r="F42" s="1">
        <f t="shared" si="1"/>
        <v>3</v>
      </c>
      <c r="I42" s="1" t="s">
        <v>248</v>
      </c>
      <c r="J42" s="1">
        <v>1</v>
      </c>
      <c r="K42" s="1">
        <v>9</v>
      </c>
      <c r="L42" s="1">
        <v>220</v>
      </c>
      <c r="M42" s="110">
        <v>230</v>
      </c>
    </row>
    <row r="43" spans="1:14">
      <c r="A43" s="1">
        <v>12</v>
      </c>
      <c r="B43" s="1" t="s">
        <v>247</v>
      </c>
      <c r="C43" s="1">
        <v>1158</v>
      </c>
      <c r="D43" s="1" t="s">
        <v>243</v>
      </c>
      <c r="E43" s="1">
        <f t="shared" si="0"/>
        <v>2</v>
      </c>
      <c r="F43" s="1">
        <f t="shared" si="1"/>
        <v>1</v>
      </c>
      <c r="I43" s="1" t="s">
        <v>77</v>
      </c>
      <c r="J43" s="110">
        <v>116</v>
      </c>
      <c r="K43" s="110">
        <v>316</v>
      </c>
      <c r="L43" s="110">
        <v>568</v>
      </c>
      <c r="M43" s="110">
        <v>1000</v>
      </c>
    </row>
    <row r="44" spans="1:14">
      <c r="A44" s="1">
        <v>18</v>
      </c>
      <c r="B44" s="1" t="s">
        <v>246</v>
      </c>
      <c r="C44" s="1">
        <v>6204</v>
      </c>
      <c r="D44" s="1" t="s">
        <v>245</v>
      </c>
      <c r="E44" s="1">
        <f t="shared" si="0"/>
        <v>3</v>
      </c>
      <c r="F44" s="1">
        <f t="shared" si="1"/>
        <v>2</v>
      </c>
    </row>
    <row r="45" spans="1:14">
      <c r="A45" s="1">
        <v>30</v>
      </c>
      <c r="B45" s="1" t="s">
        <v>248</v>
      </c>
      <c r="C45" s="1">
        <v>6187</v>
      </c>
      <c r="D45" s="1" t="s">
        <v>245</v>
      </c>
      <c r="E45" s="1">
        <f t="shared" si="0"/>
        <v>3</v>
      </c>
      <c r="F45" s="1">
        <f t="shared" si="1"/>
        <v>3</v>
      </c>
    </row>
    <row r="46" spans="1:14">
      <c r="A46" s="1">
        <v>48</v>
      </c>
      <c r="B46" s="1" t="s">
        <v>248</v>
      </c>
      <c r="C46" s="1">
        <v>6143</v>
      </c>
      <c r="D46" s="1" t="s">
        <v>245</v>
      </c>
      <c r="E46" s="1">
        <f t="shared" si="0"/>
        <v>3</v>
      </c>
      <c r="F46" s="1">
        <f t="shared" si="1"/>
        <v>3</v>
      </c>
      <c r="I46" s="231" t="s">
        <v>258</v>
      </c>
      <c r="J46" s="231"/>
      <c r="K46" s="231"/>
      <c r="L46" s="231"/>
      <c r="M46" s="231"/>
      <c r="N46" s="231"/>
    </row>
    <row r="47" spans="1:14">
      <c r="A47" s="1">
        <v>11</v>
      </c>
      <c r="B47" s="1" t="s">
        <v>247</v>
      </c>
      <c r="C47" s="1">
        <v>1393</v>
      </c>
      <c r="D47" s="1" t="s">
        <v>243</v>
      </c>
      <c r="E47" s="1">
        <f t="shared" si="0"/>
        <v>2</v>
      </c>
      <c r="F47" s="1">
        <f t="shared" si="1"/>
        <v>1</v>
      </c>
      <c r="I47" s="88" t="s">
        <v>254</v>
      </c>
      <c r="J47" s="88" t="s">
        <v>255</v>
      </c>
      <c r="K47" s="88" t="s">
        <v>256</v>
      </c>
      <c r="L47" s="125" t="s">
        <v>268</v>
      </c>
      <c r="M47" s="88" t="s">
        <v>257</v>
      </c>
      <c r="N47" s="23" t="s">
        <v>269</v>
      </c>
    </row>
    <row r="48" spans="1:14">
      <c r="A48" s="1">
        <v>36</v>
      </c>
      <c r="B48" s="1" t="s">
        <v>248</v>
      </c>
      <c r="C48" s="1">
        <v>2299</v>
      </c>
      <c r="D48" s="1" t="s">
        <v>245</v>
      </c>
      <c r="E48" s="1">
        <f t="shared" si="0"/>
        <v>3</v>
      </c>
      <c r="F48" s="1">
        <f t="shared" si="1"/>
        <v>3</v>
      </c>
      <c r="I48" s="2" t="s">
        <v>260</v>
      </c>
      <c r="J48" s="112">
        <v>93</v>
      </c>
      <c r="K48" s="112">
        <f>SUM(K41:L42)</f>
        <v>618</v>
      </c>
      <c r="L48" s="112">
        <f>J48*K48</f>
        <v>57474</v>
      </c>
      <c r="M48" s="1">
        <v>0</v>
      </c>
      <c r="N48" s="1">
        <f>J48*M48</f>
        <v>0</v>
      </c>
    </row>
    <row r="49" spans="1:14">
      <c r="A49" s="1">
        <v>6</v>
      </c>
      <c r="B49" s="1" t="s">
        <v>247</v>
      </c>
      <c r="C49" s="1">
        <v>1352</v>
      </c>
      <c r="D49" s="1" t="s">
        <v>243</v>
      </c>
      <c r="E49" s="1">
        <f t="shared" si="0"/>
        <v>2</v>
      </c>
      <c r="F49" s="1">
        <f t="shared" si="1"/>
        <v>1</v>
      </c>
      <c r="I49" s="2" t="s">
        <v>259</v>
      </c>
      <c r="J49" s="112">
        <v>161</v>
      </c>
      <c r="K49" s="112">
        <f>SUM(L41:L42)</f>
        <v>463</v>
      </c>
      <c r="L49" s="112">
        <f t="shared" ref="L49:L56" si="2">J49*K49</f>
        <v>74543</v>
      </c>
      <c r="M49" s="1">
        <f>SUM(J41:J42)</f>
        <v>23</v>
      </c>
      <c r="N49" s="1">
        <f t="shared" ref="N49:N56" si="3">J49*M49</f>
        <v>3703</v>
      </c>
    </row>
    <row r="50" spans="1:14">
      <c r="A50" s="1">
        <v>11</v>
      </c>
      <c r="B50" s="1" t="s">
        <v>247</v>
      </c>
      <c r="C50" s="1">
        <v>7228</v>
      </c>
      <c r="D50" s="1" t="s">
        <v>245</v>
      </c>
      <c r="E50" s="1">
        <f t="shared" si="0"/>
        <v>3</v>
      </c>
      <c r="F50" s="1">
        <f t="shared" si="1"/>
        <v>1</v>
      </c>
      <c r="I50" s="2" t="s">
        <v>261</v>
      </c>
      <c r="J50" s="112">
        <v>105</v>
      </c>
      <c r="K50" s="112">
        <v>0</v>
      </c>
      <c r="L50" s="112">
        <f t="shared" si="2"/>
        <v>0</v>
      </c>
      <c r="M50" s="1">
        <f>SUM(J41:K42)</f>
        <v>178</v>
      </c>
      <c r="N50" s="1">
        <f t="shared" si="3"/>
        <v>18690</v>
      </c>
    </row>
    <row r="51" spans="1:14">
      <c r="A51" s="1">
        <v>12</v>
      </c>
      <c r="B51" s="1" t="s">
        <v>247</v>
      </c>
      <c r="C51" s="1">
        <v>2073</v>
      </c>
      <c r="D51" s="1" t="s">
        <v>245</v>
      </c>
      <c r="E51" s="1">
        <f t="shared" si="0"/>
        <v>3</v>
      </c>
      <c r="F51" s="1">
        <f t="shared" si="1"/>
        <v>1</v>
      </c>
      <c r="I51" s="2" t="s">
        <v>262</v>
      </c>
      <c r="J51" s="112">
        <v>22</v>
      </c>
      <c r="K51" s="112">
        <f>SUM(K42:L42)</f>
        <v>229</v>
      </c>
      <c r="L51" s="112">
        <f t="shared" si="2"/>
        <v>5038</v>
      </c>
      <c r="M51" s="1">
        <f>SUM(K40:L40)</f>
        <v>266</v>
      </c>
      <c r="N51" s="1">
        <f t="shared" si="3"/>
        <v>5852</v>
      </c>
    </row>
    <row r="52" spans="1:14">
      <c r="A52" s="1">
        <v>24</v>
      </c>
      <c r="B52" s="1" t="s">
        <v>246</v>
      </c>
      <c r="C52" s="1">
        <v>2333</v>
      </c>
      <c r="D52" s="1" t="s">
        <v>245</v>
      </c>
      <c r="E52" s="1">
        <f t="shared" si="0"/>
        <v>3</v>
      </c>
      <c r="F52" s="1">
        <f t="shared" si="1"/>
        <v>2</v>
      </c>
      <c r="I52" s="2" t="s">
        <v>263</v>
      </c>
      <c r="J52" s="112">
        <v>146</v>
      </c>
      <c r="K52" s="112">
        <f>SUM(J40,L42)</f>
        <v>313</v>
      </c>
      <c r="L52" s="112">
        <f t="shared" si="2"/>
        <v>45698</v>
      </c>
      <c r="M52" s="1">
        <f>SUM(J42,L40)</f>
        <v>106</v>
      </c>
      <c r="N52" s="1">
        <f t="shared" si="3"/>
        <v>15476</v>
      </c>
    </row>
    <row r="53" spans="1:14">
      <c r="A53" s="1">
        <v>27</v>
      </c>
      <c r="B53" s="1" t="s">
        <v>248</v>
      </c>
      <c r="C53" s="1">
        <v>5965</v>
      </c>
      <c r="D53" s="1" t="s">
        <v>245</v>
      </c>
      <c r="E53" s="1">
        <f t="shared" si="0"/>
        <v>3</v>
      </c>
      <c r="F53" s="1">
        <f t="shared" si="1"/>
        <v>3</v>
      </c>
      <c r="I53" s="2" t="s">
        <v>264</v>
      </c>
      <c r="J53" s="112">
        <v>243</v>
      </c>
      <c r="K53" s="112">
        <f>SUM(J40:K40)</f>
        <v>254</v>
      </c>
      <c r="L53" s="112">
        <f t="shared" si="2"/>
        <v>61722</v>
      </c>
      <c r="M53" s="1">
        <f>SUM(J42:K42)</f>
        <v>10</v>
      </c>
      <c r="N53" s="1">
        <f t="shared" si="3"/>
        <v>2430</v>
      </c>
    </row>
    <row r="54" spans="1:14">
      <c r="A54" s="1">
        <v>12</v>
      </c>
      <c r="B54" s="1" t="s">
        <v>247</v>
      </c>
      <c r="C54" s="1">
        <v>1262</v>
      </c>
      <c r="D54" s="1" t="s">
        <v>243</v>
      </c>
      <c r="E54" s="1">
        <f t="shared" si="0"/>
        <v>2</v>
      </c>
      <c r="F54" s="1">
        <f t="shared" si="1"/>
        <v>1</v>
      </c>
      <c r="I54" s="2" t="s">
        <v>265</v>
      </c>
      <c r="J54" s="112">
        <v>1</v>
      </c>
      <c r="K54" s="112">
        <v>0</v>
      </c>
      <c r="L54" s="112">
        <f t="shared" si="2"/>
        <v>0</v>
      </c>
      <c r="M54" s="1">
        <f>SUM(K40:L41)</f>
        <v>655</v>
      </c>
      <c r="N54" s="1">
        <f t="shared" si="3"/>
        <v>655</v>
      </c>
    </row>
    <row r="55" spans="1:14">
      <c r="A55" s="1">
        <v>18</v>
      </c>
      <c r="B55" s="1" t="s">
        <v>246</v>
      </c>
      <c r="C55" s="1">
        <v>3378</v>
      </c>
      <c r="D55" s="1" t="s">
        <v>245</v>
      </c>
      <c r="E55" s="1">
        <f t="shared" si="0"/>
        <v>3</v>
      </c>
      <c r="F55" s="1">
        <f t="shared" si="1"/>
        <v>2</v>
      </c>
      <c r="I55" s="2" t="s">
        <v>266</v>
      </c>
      <c r="J55" s="112">
        <v>9</v>
      </c>
      <c r="K55" s="112">
        <f>SUM(J40:J41)</f>
        <v>115</v>
      </c>
      <c r="L55" s="112">
        <f t="shared" si="2"/>
        <v>1035</v>
      </c>
      <c r="M55" s="1">
        <f>SUM(L40:L41)</f>
        <v>348</v>
      </c>
      <c r="N55" s="1">
        <f t="shared" si="3"/>
        <v>3132</v>
      </c>
    </row>
    <row r="56" spans="1:14">
      <c r="A56" s="1">
        <v>36</v>
      </c>
      <c r="B56" s="1" t="s">
        <v>248</v>
      </c>
      <c r="C56" s="1">
        <v>2225</v>
      </c>
      <c r="D56" s="1" t="s">
        <v>245</v>
      </c>
      <c r="E56" s="1">
        <f t="shared" si="0"/>
        <v>3</v>
      </c>
      <c r="F56" s="1">
        <f t="shared" si="1"/>
        <v>3</v>
      </c>
      <c r="I56" s="2" t="s">
        <v>267</v>
      </c>
      <c r="J56" s="112">
        <v>220</v>
      </c>
      <c r="K56" s="112">
        <f>SUM(J40:K41)</f>
        <v>422</v>
      </c>
      <c r="L56" s="112">
        <f t="shared" si="2"/>
        <v>92840</v>
      </c>
      <c r="M56" s="1">
        <v>0</v>
      </c>
      <c r="N56" s="1">
        <f t="shared" si="3"/>
        <v>0</v>
      </c>
    </row>
    <row r="57" spans="1:14">
      <c r="A57" s="1">
        <v>6</v>
      </c>
      <c r="B57" s="1" t="s">
        <v>247</v>
      </c>
      <c r="C57" s="1">
        <v>783</v>
      </c>
      <c r="D57" s="1" t="s">
        <v>244</v>
      </c>
      <c r="E57" s="1">
        <f t="shared" si="0"/>
        <v>1</v>
      </c>
      <c r="F57" s="1">
        <f t="shared" si="1"/>
        <v>1</v>
      </c>
      <c r="I57" s="19"/>
      <c r="J57" s="19"/>
      <c r="K57" s="129" t="s">
        <v>138</v>
      </c>
      <c r="L57" s="125">
        <f>SUM(L48:L56)</f>
        <v>338350</v>
      </c>
      <c r="M57" s="130" t="s">
        <v>184</v>
      </c>
      <c r="N57" s="114">
        <f>SUM(N48:N56)</f>
        <v>49938</v>
      </c>
    </row>
    <row r="58" spans="1:14">
      <c r="A58" s="1">
        <v>12</v>
      </c>
      <c r="B58" s="1" t="s">
        <v>247</v>
      </c>
      <c r="C58" s="1">
        <v>6468</v>
      </c>
      <c r="D58" s="1" t="s">
        <v>245</v>
      </c>
      <c r="E58" s="1">
        <f t="shared" si="0"/>
        <v>3</v>
      </c>
      <c r="F58" s="1">
        <f t="shared" si="1"/>
        <v>1</v>
      </c>
      <c r="I58" s="19"/>
      <c r="J58" s="19"/>
      <c r="K58" s="19"/>
      <c r="L58" s="19"/>
    </row>
    <row r="59" spans="1:14">
      <c r="A59" s="1">
        <v>36</v>
      </c>
      <c r="B59" s="1" t="s">
        <v>248</v>
      </c>
      <c r="C59" s="1">
        <v>9566</v>
      </c>
      <c r="D59" s="1" t="s">
        <v>245</v>
      </c>
      <c r="E59" s="1">
        <f t="shared" si="0"/>
        <v>3</v>
      </c>
      <c r="F59" s="1">
        <f t="shared" si="1"/>
        <v>3</v>
      </c>
      <c r="I59" s="19"/>
      <c r="J59" s="19"/>
      <c r="K59" s="19"/>
      <c r="L59" s="19"/>
    </row>
    <row r="60" spans="1:14">
      <c r="A60" s="1">
        <v>18</v>
      </c>
      <c r="B60" s="1" t="s">
        <v>246</v>
      </c>
      <c r="C60" s="1">
        <v>1961</v>
      </c>
      <c r="D60" s="1" t="s">
        <v>243</v>
      </c>
      <c r="E60" s="1">
        <f t="shared" si="0"/>
        <v>2</v>
      </c>
      <c r="F60" s="1">
        <f t="shared" si="1"/>
        <v>2</v>
      </c>
      <c r="I60" s="19"/>
      <c r="J60" s="19"/>
      <c r="K60" s="19"/>
      <c r="L60" s="19"/>
    </row>
    <row r="61" spans="1:14">
      <c r="A61" s="1">
        <v>36</v>
      </c>
      <c r="B61" s="1" t="s">
        <v>248</v>
      </c>
      <c r="C61" s="1">
        <v>6229</v>
      </c>
      <c r="D61" s="1" t="s">
        <v>245</v>
      </c>
      <c r="E61" s="1">
        <f t="shared" si="0"/>
        <v>3</v>
      </c>
      <c r="F61" s="1">
        <f t="shared" si="1"/>
        <v>3</v>
      </c>
      <c r="I61" s="19"/>
      <c r="J61" s="19"/>
      <c r="K61" s="131"/>
      <c r="L61" s="19"/>
    </row>
    <row r="62" spans="1:14">
      <c r="A62" s="1">
        <v>9</v>
      </c>
      <c r="B62" s="1" t="s">
        <v>247</v>
      </c>
      <c r="C62" s="1">
        <v>1391</v>
      </c>
      <c r="D62" s="1" t="s">
        <v>243</v>
      </c>
      <c r="E62" s="1">
        <f t="shared" si="0"/>
        <v>2</v>
      </c>
      <c r="F62" s="1">
        <f t="shared" si="1"/>
        <v>1</v>
      </c>
      <c r="I62" s="19"/>
      <c r="J62" s="19"/>
      <c r="K62" s="19"/>
      <c r="L62" s="19"/>
    </row>
    <row r="63" spans="1:14">
      <c r="A63" s="1">
        <v>15</v>
      </c>
      <c r="B63" s="1" t="s">
        <v>246</v>
      </c>
      <c r="C63" s="1">
        <v>1537</v>
      </c>
      <c r="D63" s="1" t="s">
        <v>243</v>
      </c>
      <c r="E63" s="1">
        <f t="shared" si="0"/>
        <v>2</v>
      </c>
      <c r="F63" s="1">
        <f t="shared" si="1"/>
        <v>2</v>
      </c>
    </row>
    <row r="64" spans="1:14">
      <c r="A64" s="1">
        <v>36</v>
      </c>
      <c r="B64" s="1" t="s">
        <v>248</v>
      </c>
      <c r="C64" s="1">
        <v>1953</v>
      </c>
      <c r="D64" s="1" t="s">
        <v>243</v>
      </c>
      <c r="E64" s="1">
        <f t="shared" si="0"/>
        <v>2</v>
      </c>
      <c r="F64" s="1">
        <f t="shared" si="1"/>
        <v>3</v>
      </c>
    </row>
    <row r="65" spans="1:6">
      <c r="A65" s="1">
        <v>48</v>
      </c>
      <c r="B65" s="1" t="s">
        <v>248</v>
      </c>
      <c r="C65" s="1">
        <v>14421</v>
      </c>
      <c r="D65" s="1" t="s">
        <v>245</v>
      </c>
      <c r="E65" s="1">
        <f t="shared" si="0"/>
        <v>3</v>
      </c>
      <c r="F65" s="1">
        <f t="shared" si="1"/>
        <v>3</v>
      </c>
    </row>
    <row r="66" spans="1:6">
      <c r="A66" s="1">
        <v>24</v>
      </c>
      <c r="B66" s="1" t="s">
        <v>246</v>
      </c>
      <c r="C66" s="1">
        <v>3181</v>
      </c>
      <c r="D66" s="1" t="s">
        <v>245</v>
      </c>
      <c r="E66" s="1">
        <f t="shared" ref="E66:E129" si="4">IF(D66=$J$39,1,IF(D66=$K$39,2,3))</f>
        <v>3</v>
      </c>
      <c r="F66" s="1">
        <f t="shared" ref="F66:F129" si="5">IF(B66=$I$40,1,IF(B66=$I$41,2,3))</f>
        <v>2</v>
      </c>
    </row>
    <row r="67" spans="1:6">
      <c r="A67" s="1">
        <v>27</v>
      </c>
      <c r="B67" s="1" t="s">
        <v>248</v>
      </c>
      <c r="C67" s="1">
        <v>5190</v>
      </c>
      <c r="D67" s="1" t="s">
        <v>245</v>
      </c>
      <c r="E67" s="1">
        <f t="shared" si="4"/>
        <v>3</v>
      </c>
      <c r="F67" s="1">
        <f t="shared" si="5"/>
        <v>3</v>
      </c>
    </row>
    <row r="68" spans="1:6">
      <c r="A68" s="1">
        <v>12</v>
      </c>
      <c r="B68" s="1" t="s">
        <v>247</v>
      </c>
      <c r="C68" s="1">
        <v>2171</v>
      </c>
      <c r="D68" s="1" t="s">
        <v>245</v>
      </c>
      <c r="E68" s="1">
        <f t="shared" si="4"/>
        <v>3</v>
      </c>
      <c r="F68" s="1">
        <f t="shared" si="5"/>
        <v>1</v>
      </c>
    </row>
    <row r="69" spans="1:6">
      <c r="A69" s="1">
        <v>12</v>
      </c>
      <c r="B69" s="1" t="s">
        <v>247</v>
      </c>
      <c r="C69" s="1">
        <v>1007</v>
      </c>
      <c r="D69" s="1" t="s">
        <v>243</v>
      </c>
      <c r="E69" s="1">
        <f t="shared" si="4"/>
        <v>2</v>
      </c>
      <c r="F69" s="1">
        <f t="shared" si="5"/>
        <v>1</v>
      </c>
    </row>
    <row r="70" spans="1:6">
      <c r="A70" s="1">
        <v>36</v>
      </c>
      <c r="B70" s="1" t="s">
        <v>248</v>
      </c>
      <c r="C70" s="1">
        <v>1819</v>
      </c>
      <c r="D70" s="1" t="s">
        <v>243</v>
      </c>
      <c r="E70" s="1">
        <f t="shared" si="4"/>
        <v>2</v>
      </c>
      <c r="F70" s="1">
        <f t="shared" si="5"/>
        <v>3</v>
      </c>
    </row>
    <row r="71" spans="1:6">
      <c r="A71" s="1">
        <v>36</v>
      </c>
      <c r="B71" s="1" t="s">
        <v>248</v>
      </c>
      <c r="C71" s="1">
        <v>2394</v>
      </c>
      <c r="D71" s="1" t="s">
        <v>245</v>
      </c>
      <c r="E71" s="1">
        <f t="shared" si="4"/>
        <v>3</v>
      </c>
      <c r="F71" s="1">
        <f t="shared" si="5"/>
        <v>3</v>
      </c>
    </row>
    <row r="72" spans="1:6">
      <c r="A72" s="1">
        <v>36</v>
      </c>
      <c r="B72" s="1" t="s">
        <v>248</v>
      </c>
      <c r="C72" s="1">
        <v>8133</v>
      </c>
      <c r="D72" s="1" t="s">
        <v>245</v>
      </c>
      <c r="E72" s="1">
        <f t="shared" si="4"/>
        <v>3</v>
      </c>
      <c r="F72" s="1">
        <f t="shared" si="5"/>
        <v>3</v>
      </c>
    </row>
    <row r="73" spans="1:6">
      <c r="A73" s="1">
        <v>7</v>
      </c>
      <c r="B73" s="1" t="s">
        <v>247</v>
      </c>
      <c r="C73" s="1">
        <v>730</v>
      </c>
      <c r="D73" s="1" t="s">
        <v>244</v>
      </c>
      <c r="E73" s="1">
        <f t="shared" si="4"/>
        <v>1</v>
      </c>
      <c r="F73" s="1">
        <f t="shared" si="5"/>
        <v>1</v>
      </c>
    </row>
    <row r="74" spans="1:6">
      <c r="A74" s="1">
        <v>8</v>
      </c>
      <c r="B74" s="1" t="s">
        <v>247</v>
      </c>
      <c r="C74" s="1">
        <v>1164</v>
      </c>
      <c r="D74" s="1" t="s">
        <v>243</v>
      </c>
      <c r="E74" s="1">
        <f t="shared" si="4"/>
        <v>2</v>
      </c>
      <c r="F74" s="1">
        <f t="shared" si="5"/>
        <v>1</v>
      </c>
    </row>
    <row r="75" spans="1:6">
      <c r="A75" s="1">
        <v>42</v>
      </c>
      <c r="B75" s="1" t="s">
        <v>248</v>
      </c>
      <c r="C75" s="1">
        <v>5954</v>
      </c>
      <c r="D75" s="1" t="s">
        <v>245</v>
      </c>
      <c r="E75" s="1">
        <f t="shared" si="4"/>
        <v>3</v>
      </c>
      <c r="F75" s="1">
        <f t="shared" si="5"/>
        <v>3</v>
      </c>
    </row>
    <row r="76" spans="1:6">
      <c r="A76" s="1">
        <v>36</v>
      </c>
      <c r="B76" s="1" t="s">
        <v>248</v>
      </c>
      <c r="C76" s="1">
        <v>1977</v>
      </c>
      <c r="D76" s="1" t="s">
        <v>243</v>
      </c>
      <c r="E76" s="1">
        <f t="shared" si="4"/>
        <v>2</v>
      </c>
      <c r="F76" s="1">
        <f t="shared" si="5"/>
        <v>3</v>
      </c>
    </row>
    <row r="77" spans="1:6">
      <c r="A77" s="1">
        <v>12</v>
      </c>
      <c r="B77" s="1" t="s">
        <v>247</v>
      </c>
      <c r="C77" s="1">
        <v>1526</v>
      </c>
      <c r="D77" s="1" t="s">
        <v>243</v>
      </c>
      <c r="E77" s="1">
        <f t="shared" si="4"/>
        <v>2</v>
      </c>
      <c r="F77" s="1">
        <f t="shared" si="5"/>
        <v>1</v>
      </c>
    </row>
    <row r="78" spans="1:6">
      <c r="A78" s="1">
        <v>42</v>
      </c>
      <c r="B78" s="1" t="s">
        <v>248</v>
      </c>
      <c r="C78" s="1">
        <v>3965</v>
      </c>
      <c r="D78" s="1" t="s">
        <v>245</v>
      </c>
      <c r="E78" s="1">
        <f t="shared" si="4"/>
        <v>3</v>
      </c>
      <c r="F78" s="1">
        <f t="shared" si="5"/>
        <v>3</v>
      </c>
    </row>
    <row r="79" spans="1:6">
      <c r="A79" s="1">
        <v>11</v>
      </c>
      <c r="B79" s="1" t="s">
        <v>247</v>
      </c>
      <c r="C79" s="1">
        <v>4771</v>
      </c>
      <c r="D79" s="1" t="s">
        <v>245</v>
      </c>
      <c r="E79" s="1">
        <f t="shared" si="4"/>
        <v>3</v>
      </c>
      <c r="F79" s="1">
        <f t="shared" si="5"/>
        <v>1</v>
      </c>
    </row>
    <row r="80" spans="1:6">
      <c r="A80" s="1">
        <v>54</v>
      </c>
      <c r="B80" s="1" t="s">
        <v>248</v>
      </c>
      <c r="C80" s="1">
        <v>9436</v>
      </c>
      <c r="D80" s="1" t="s">
        <v>245</v>
      </c>
      <c r="E80" s="1">
        <f t="shared" si="4"/>
        <v>3</v>
      </c>
      <c r="F80" s="1">
        <f t="shared" si="5"/>
        <v>3</v>
      </c>
    </row>
    <row r="81" spans="1:6">
      <c r="A81" s="1">
        <v>30</v>
      </c>
      <c r="B81" s="1" t="s">
        <v>248</v>
      </c>
      <c r="C81" s="1">
        <v>3832</v>
      </c>
      <c r="D81" s="1" t="s">
        <v>245</v>
      </c>
      <c r="E81" s="1">
        <f t="shared" si="4"/>
        <v>3</v>
      </c>
      <c r="F81" s="1">
        <f t="shared" si="5"/>
        <v>3</v>
      </c>
    </row>
    <row r="82" spans="1:6">
      <c r="A82" s="1">
        <v>24</v>
      </c>
      <c r="B82" s="1" t="s">
        <v>246</v>
      </c>
      <c r="C82" s="1">
        <v>5943</v>
      </c>
      <c r="D82" s="1" t="s">
        <v>245</v>
      </c>
      <c r="E82" s="1">
        <f t="shared" si="4"/>
        <v>3</v>
      </c>
      <c r="F82" s="1">
        <f t="shared" si="5"/>
        <v>2</v>
      </c>
    </row>
    <row r="83" spans="1:6">
      <c r="A83" s="1">
        <v>15</v>
      </c>
      <c r="B83" s="1" t="s">
        <v>246</v>
      </c>
      <c r="C83" s="1">
        <v>1213</v>
      </c>
      <c r="D83" s="1" t="s">
        <v>243</v>
      </c>
      <c r="E83" s="1">
        <f t="shared" si="4"/>
        <v>2</v>
      </c>
      <c r="F83" s="1">
        <f t="shared" si="5"/>
        <v>2</v>
      </c>
    </row>
    <row r="84" spans="1:6">
      <c r="A84" s="1">
        <v>18</v>
      </c>
      <c r="B84" s="1" t="s">
        <v>246</v>
      </c>
      <c r="C84" s="1">
        <v>1568</v>
      </c>
      <c r="D84" s="1" t="s">
        <v>243</v>
      </c>
      <c r="E84" s="1">
        <f t="shared" si="4"/>
        <v>2</v>
      </c>
      <c r="F84" s="1">
        <f t="shared" si="5"/>
        <v>2</v>
      </c>
    </row>
    <row r="85" spans="1:6">
      <c r="A85" s="1">
        <v>24</v>
      </c>
      <c r="B85" s="1" t="s">
        <v>246</v>
      </c>
      <c r="C85" s="1">
        <v>1755</v>
      </c>
      <c r="D85" s="1" t="s">
        <v>243</v>
      </c>
      <c r="E85" s="1">
        <f t="shared" si="4"/>
        <v>2</v>
      </c>
      <c r="F85" s="1">
        <f t="shared" si="5"/>
        <v>2</v>
      </c>
    </row>
    <row r="86" spans="1:6">
      <c r="A86" s="1">
        <v>10</v>
      </c>
      <c r="B86" s="1" t="s">
        <v>247</v>
      </c>
      <c r="C86" s="1">
        <v>2315</v>
      </c>
      <c r="D86" s="1" t="s">
        <v>245</v>
      </c>
      <c r="E86" s="1">
        <f t="shared" si="4"/>
        <v>3</v>
      </c>
      <c r="F86" s="1">
        <f t="shared" si="5"/>
        <v>1</v>
      </c>
    </row>
    <row r="87" spans="1:6">
      <c r="A87" s="1">
        <v>12</v>
      </c>
      <c r="B87" s="1" t="s">
        <v>247</v>
      </c>
      <c r="C87" s="1">
        <v>1412</v>
      </c>
      <c r="D87" s="1" t="s">
        <v>243</v>
      </c>
      <c r="E87" s="1">
        <f t="shared" si="4"/>
        <v>2</v>
      </c>
      <c r="F87" s="1">
        <f t="shared" si="5"/>
        <v>1</v>
      </c>
    </row>
    <row r="88" spans="1:6">
      <c r="A88" s="1">
        <v>18</v>
      </c>
      <c r="B88" s="1" t="s">
        <v>246</v>
      </c>
      <c r="C88" s="1">
        <v>1295</v>
      </c>
      <c r="D88" s="1" t="s">
        <v>243</v>
      </c>
      <c r="E88" s="1">
        <f t="shared" si="4"/>
        <v>2</v>
      </c>
      <c r="F88" s="1">
        <f t="shared" si="5"/>
        <v>2</v>
      </c>
    </row>
    <row r="89" spans="1:6">
      <c r="A89" s="1">
        <v>36</v>
      </c>
      <c r="B89" s="1" t="s">
        <v>248</v>
      </c>
      <c r="C89" s="1">
        <v>12612</v>
      </c>
      <c r="D89" s="1" t="s">
        <v>245</v>
      </c>
      <c r="E89" s="1">
        <f t="shared" si="4"/>
        <v>3</v>
      </c>
      <c r="F89" s="1">
        <f t="shared" si="5"/>
        <v>3</v>
      </c>
    </row>
    <row r="90" spans="1:6">
      <c r="A90" s="1">
        <v>18</v>
      </c>
      <c r="B90" s="1" t="s">
        <v>246</v>
      </c>
      <c r="C90" s="1">
        <v>2249</v>
      </c>
      <c r="D90" s="1" t="s">
        <v>245</v>
      </c>
      <c r="E90" s="1">
        <f t="shared" si="4"/>
        <v>3</v>
      </c>
      <c r="F90" s="1">
        <f t="shared" si="5"/>
        <v>2</v>
      </c>
    </row>
    <row r="91" spans="1:6">
      <c r="A91" s="1">
        <v>12</v>
      </c>
      <c r="B91" s="1" t="s">
        <v>247</v>
      </c>
      <c r="C91" s="1">
        <v>1108</v>
      </c>
      <c r="D91" s="1" t="s">
        <v>243</v>
      </c>
      <c r="E91" s="1">
        <f t="shared" si="4"/>
        <v>2</v>
      </c>
      <c r="F91" s="1">
        <f t="shared" si="5"/>
        <v>1</v>
      </c>
    </row>
    <row r="92" spans="1:6">
      <c r="A92" s="1">
        <v>12</v>
      </c>
      <c r="B92" s="1" t="s">
        <v>247</v>
      </c>
      <c r="C92" s="1">
        <v>618</v>
      </c>
      <c r="D92" s="1" t="s">
        <v>244</v>
      </c>
      <c r="E92" s="1">
        <f t="shared" si="4"/>
        <v>1</v>
      </c>
      <c r="F92" s="1">
        <f t="shared" si="5"/>
        <v>1</v>
      </c>
    </row>
    <row r="93" spans="1:6">
      <c r="A93" s="1">
        <v>12</v>
      </c>
      <c r="B93" s="1" t="s">
        <v>247</v>
      </c>
      <c r="C93" s="1">
        <v>1409</v>
      </c>
      <c r="D93" s="1" t="s">
        <v>243</v>
      </c>
      <c r="E93" s="1">
        <f t="shared" si="4"/>
        <v>2</v>
      </c>
      <c r="F93" s="1">
        <f t="shared" si="5"/>
        <v>1</v>
      </c>
    </row>
    <row r="94" spans="1:6">
      <c r="A94" s="1">
        <v>12</v>
      </c>
      <c r="B94" s="1" t="s">
        <v>247</v>
      </c>
      <c r="C94" s="1">
        <v>797</v>
      </c>
      <c r="D94" s="1" t="s">
        <v>244</v>
      </c>
      <c r="E94" s="1">
        <f t="shared" si="4"/>
        <v>1</v>
      </c>
      <c r="F94" s="1">
        <f t="shared" si="5"/>
        <v>1</v>
      </c>
    </row>
    <row r="95" spans="1:6">
      <c r="A95" s="1">
        <v>24</v>
      </c>
      <c r="B95" s="1" t="s">
        <v>246</v>
      </c>
      <c r="C95" s="1">
        <v>3617</v>
      </c>
      <c r="D95" s="1" t="s">
        <v>245</v>
      </c>
      <c r="E95" s="1">
        <f t="shared" si="4"/>
        <v>3</v>
      </c>
      <c r="F95" s="1">
        <f t="shared" si="5"/>
        <v>2</v>
      </c>
    </row>
    <row r="96" spans="1:6">
      <c r="A96" s="1">
        <v>12</v>
      </c>
      <c r="B96" s="1" t="s">
        <v>247</v>
      </c>
      <c r="C96" s="1">
        <v>1318</v>
      </c>
      <c r="D96" s="1" t="s">
        <v>243</v>
      </c>
      <c r="E96" s="1">
        <f t="shared" si="4"/>
        <v>2</v>
      </c>
      <c r="F96" s="1">
        <f t="shared" si="5"/>
        <v>1</v>
      </c>
    </row>
    <row r="97" spans="1:6">
      <c r="A97" s="1">
        <v>54</v>
      </c>
      <c r="B97" s="1" t="s">
        <v>248</v>
      </c>
      <c r="C97" s="1">
        <v>15945</v>
      </c>
      <c r="D97" s="1" t="s">
        <v>245</v>
      </c>
      <c r="E97" s="1">
        <f t="shared" si="4"/>
        <v>3</v>
      </c>
      <c r="F97" s="1">
        <f t="shared" si="5"/>
        <v>3</v>
      </c>
    </row>
    <row r="98" spans="1:6">
      <c r="A98" s="1">
        <v>12</v>
      </c>
      <c r="B98" s="1" t="s">
        <v>247</v>
      </c>
      <c r="C98" s="1">
        <v>2012</v>
      </c>
      <c r="D98" s="1" t="s">
        <v>245</v>
      </c>
      <c r="E98" s="1">
        <f t="shared" si="4"/>
        <v>3</v>
      </c>
      <c r="F98" s="1">
        <f t="shared" si="5"/>
        <v>1</v>
      </c>
    </row>
    <row r="99" spans="1:6">
      <c r="A99" s="1">
        <v>18</v>
      </c>
      <c r="B99" s="1" t="s">
        <v>246</v>
      </c>
      <c r="C99" s="1">
        <v>2622</v>
      </c>
      <c r="D99" s="1" t="s">
        <v>245</v>
      </c>
      <c r="E99" s="1">
        <f t="shared" si="4"/>
        <v>3</v>
      </c>
      <c r="F99" s="1">
        <f t="shared" si="5"/>
        <v>2</v>
      </c>
    </row>
    <row r="100" spans="1:6">
      <c r="A100" s="1">
        <v>36</v>
      </c>
      <c r="B100" s="1" t="s">
        <v>248</v>
      </c>
      <c r="C100" s="1">
        <v>2337</v>
      </c>
      <c r="D100" s="1" t="s">
        <v>245</v>
      </c>
      <c r="E100" s="1">
        <f t="shared" si="4"/>
        <v>3</v>
      </c>
      <c r="F100" s="1">
        <f t="shared" si="5"/>
        <v>3</v>
      </c>
    </row>
    <row r="101" spans="1:6">
      <c r="A101" s="1">
        <v>20</v>
      </c>
      <c r="B101" s="1" t="s">
        <v>246</v>
      </c>
      <c r="C101" s="1">
        <v>7057</v>
      </c>
      <c r="D101" s="1" t="s">
        <v>245</v>
      </c>
      <c r="E101" s="1">
        <f t="shared" si="4"/>
        <v>3</v>
      </c>
      <c r="F101" s="1">
        <f t="shared" si="5"/>
        <v>2</v>
      </c>
    </row>
    <row r="102" spans="1:6">
      <c r="A102" s="1">
        <v>24</v>
      </c>
      <c r="B102" s="1" t="s">
        <v>246</v>
      </c>
      <c r="C102" s="1">
        <v>1469</v>
      </c>
      <c r="D102" s="1" t="s">
        <v>243</v>
      </c>
      <c r="E102" s="1">
        <f t="shared" si="4"/>
        <v>2</v>
      </c>
      <c r="F102" s="1">
        <f t="shared" si="5"/>
        <v>2</v>
      </c>
    </row>
    <row r="103" spans="1:6">
      <c r="A103" s="1">
        <v>36</v>
      </c>
      <c r="B103" s="1" t="s">
        <v>248</v>
      </c>
      <c r="C103" s="1">
        <v>2323</v>
      </c>
      <c r="D103" s="1" t="s">
        <v>245</v>
      </c>
      <c r="E103" s="1">
        <f t="shared" si="4"/>
        <v>3</v>
      </c>
      <c r="F103" s="1">
        <f t="shared" si="5"/>
        <v>3</v>
      </c>
    </row>
    <row r="104" spans="1:6">
      <c r="A104" s="1">
        <v>6</v>
      </c>
      <c r="B104" s="1" t="s">
        <v>247</v>
      </c>
      <c r="C104" s="1">
        <v>932</v>
      </c>
      <c r="D104" s="1" t="s">
        <v>244</v>
      </c>
      <c r="E104" s="1">
        <f t="shared" si="4"/>
        <v>1</v>
      </c>
      <c r="F104" s="1">
        <f t="shared" si="5"/>
        <v>1</v>
      </c>
    </row>
    <row r="105" spans="1:6">
      <c r="A105" s="1">
        <v>9</v>
      </c>
      <c r="B105" s="1" t="s">
        <v>247</v>
      </c>
      <c r="C105" s="1">
        <v>1919</v>
      </c>
      <c r="D105" s="1" t="s">
        <v>243</v>
      </c>
      <c r="E105" s="1">
        <f t="shared" si="4"/>
        <v>2</v>
      </c>
      <c r="F105" s="1">
        <f t="shared" si="5"/>
        <v>1</v>
      </c>
    </row>
    <row r="106" spans="1:6">
      <c r="A106" s="1">
        <v>12</v>
      </c>
      <c r="B106" s="1" t="s">
        <v>247</v>
      </c>
      <c r="C106" s="1">
        <v>2445</v>
      </c>
      <c r="D106" s="1" t="s">
        <v>245</v>
      </c>
      <c r="E106" s="1">
        <f t="shared" si="4"/>
        <v>3</v>
      </c>
      <c r="F106" s="1">
        <f t="shared" si="5"/>
        <v>1</v>
      </c>
    </row>
    <row r="107" spans="1:6">
      <c r="A107" s="1">
        <v>24</v>
      </c>
      <c r="B107" s="1" t="s">
        <v>246</v>
      </c>
      <c r="C107" s="1">
        <v>11938</v>
      </c>
      <c r="D107" s="1" t="s">
        <v>245</v>
      </c>
      <c r="E107" s="1">
        <f t="shared" si="4"/>
        <v>3</v>
      </c>
      <c r="F107" s="1">
        <f t="shared" si="5"/>
        <v>2</v>
      </c>
    </row>
    <row r="108" spans="1:6">
      <c r="A108" s="1">
        <v>18</v>
      </c>
      <c r="B108" s="1" t="s">
        <v>246</v>
      </c>
      <c r="C108" s="1">
        <v>6458</v>
      </c>
      <c r="D108" s="1" t="s">
        <v>245</v>
      </c>
      <c r="E108" s="1">
        <f t="shared" si="4"/>
        <v>3</v>
      </c>
      <c r="F108" s="1">
        <f t="shared" si="5"/>
        <v>2</v>
      </c>
    </row>
    <row r="109" spans="1:6">
      <c r="A109" s="1">
        <v>12</v>
      </c>
      <c r="B109" s="1" t="s">
        <v>247</v>
      </c>
      <c r="C109" s="1">
        <v>6078</v>
      </c>
      <c r="D109" s="1" t="s">
        <v>245</v>
      </c>
      <c r="E109" s="1">
        <f t="shared" si="4"/>
        <v>3</v>
      </c>
      <c r="F109" s="1">
        <f t="shared" si="5"/>
        <v>1</v>
      </c>
    </row>
    <row r="110" spans="1:6">
      <c r="A110" s="1">
        <v>24</v>
      </c>
      <c r="B110" s="1" t="s">
        <v>246</v>
      </c>
      <c r="C110" s="1">
        <v>7721</v>
      </c>
      <c r="D110" s="1" t="s">
        <v>245</v>
      </c>
      <c r="E110" s="1">
        <f t="shared" si="4"/>
        <v>3</v>
      </c>
      <c r="F110" s="1">
        <f t="shared" si="5"/>
        <v>2</v>
      </c>
    </row>
    <row r="111" spans="1:6">
      <c r="A111" s="1">
        <v>14</v>
      </c>
      <c r="B111" s="1" t="s">
        <v>246</v>
      </c>
      <c r="C111" s="1">
        <v>1410</v>
      </c>
      <c r="D111" s="1" t="s">
        <v>243</v>
      </c>
      <c r="E111" s="1">
        <f t="shared" si="4"/>
        <v>2</v>
      </c>
      <c r="F111" s="1">
        <f t="shared" si="5"/>
        <v>2</v>
      </c>
    </row>
    <row r="112" spans="1:6">
      <c r="A112" s="1">
        <v>6</v>
      </c>
      <c r="B112" s="1" t="s">
        <v>247</v>
      </c>
      <c r="C112" s="1">
        <v>1449</v>
      </c>
      <c r="D112" s="1" t="s">
        <v>243</v>
      </c>
      <c r="E112" s="1">
        <f t="shared" si="4"/>
        <v>2</v>
      </c>
      <c r="F112" s="1">
        <f t="shared" si="5"/>
        <v>1</v>
      </c>
    </row>
    <row r="113" spans="1:6">
      <c r="A113" s="1">
        <v>15</v>
      </c>
      <c r="B113" s="1" t="s">
        <v>246</v>
      </c>
      <c r="C113" s="1">
        <v>392</v>
      </c>
      <c r="D113" s="1" t="s">
        <v>244</v>
      </c>
      <c r="E113" s="1">
        <f t="shared" si="4"/>
        <v>1</v>
      </c>
      <c r="F113" s="1">
        <f t="shared" si="5"/>
        <v>2</v>
      </c>
    </row>
    <row r="114" spans="1:6">
      <c r="A114" s="1">
        <v>18</v>
      </c>
      <c r="B114" s="1" t="s">
        <v>246</v>
      </c>
      <c r="C114" s="1">
        <v>6260</v>
      </c>
      <c r="D114" s="1" t="s">
        <v>245</v>
      </c>
      <c r="E114" s="1">
        <f t="shared" si="4"/>
        <v>3</v>
      </c>
      <c r="F114" s="1">
        <f t="shared" si="5"/>
        <v>2</v>
      </c>
    </row>
    <row r="115" spans="1:6">
      <c r="A115" s="1">
        <v>36</v>
      </c>
      <c r="B115" s="1" t="s">
        <v>248</v>
      </c>
      <c r="C115" s="1">
        <v>7855</v>
      </c>
      <c r="D115" s="1" t="s">
        <v>245</v>
      </c>
      <c r="E115" s="1">
        <f t="shared" si="4"/>
        <v>3</v>
      </c>
      <c r="F115" s="1">
        <f t="shared" si="5"/>
        <v>3</v>
      </c>
    </row>
    <row r="116" spans="1:6">
      <c r="A116" s="1">
        <v>12</v>
      </c>
      <c r="B116" s="1" t="s">
        <v>247</v>
      </c>
      <c r="C116" s="1">
        <v>1680</v>
      </c>
      <c r="D116" s="1" t="s">
        <v>243</v>
      </c>
      <c r="E116" s="1">
        <f t="shared" si="4"/>
        <v>2</v>
      </c>
      <c r="F116" s="1">
        <f t="shared" si="5"/>
        <v>1</v>
      </c>
    </row>
    <row r="117" spans="1:6">
      <c r="A117" s="1">
        <v>48</v>
      </c>
      <c r="B117" s="1" t="s">
        <v>248</v>
      </c>
      <c r="C117" s="1">
        <v>3578</v>
      </c>
      <c r="D117" s="1" t="s">
        <v>245</v>
      </c>
      <c r="E117" s="1">
        <f t="shared" si="4"/>
        <v>3</v>
      </c>
      <c r="F117" s="1">
        <f t="shared" si="5"/>
        <v>3</v>
      </c>
    </row>
    <row r="118" spans="1:6">
      <c r="A118" s="1">
        <v>42</v>
      </c>
      <c r="B118" s="1" t="s">
        <v>248</v>
      </c>
      <c r="C118" s="1">
        <v>7174</v>
      </c>
      <c r="D118" s="1" t="s">
        <v>245</v>
      </c>
      <c r="E118" s="1">
        <f t="shared" si="4"/>
        <v>3</v>
      </c>
      <c r="F118" s="1">
        <f t="shared" si="5"/>
        <v>3</v>
      </c>
    </row>
    <row r="119" spans="1:6">
      <c r="A119" s="1">
        <v>10</v>
      </c>
      <c r="B119" s="1" t="s">
        <v>247</v>
      </c>
      <c r="C119" s="1">
        <v>2132</v>
      </c>
      <c r="D119" s="1" t="s">
        <v>245</v>
      </c>
      <c r="E119" s="1">
        <f t="shared" si="4"/>
        <v>3</v>
      </c>
      <c r="F119" s="1">
        <f t="shared" si="5"/>
        <v>1</v>
      </c>
    </row>
    <row r="120" spans="1:6">
      <c r="A120" s="1">
        <v>33</v>
      </c>
      <c r="B120" s="1" t="s">
        <v>248</v>
      </c>
      <c r="C120" s="1">
        <v>4281</v>
      </c>
      <c r="D120" s="1" t="s">
        <v>245</v>
      </c>
      <c r="E120" s="1">
        <f t="shared" si="4"/>
        <v>3</v>
      </c>
      <c r="F120" s="1">
        <f t="shared" si="5"/>
        <v>3</v>
      </c>
    </row>
    <row r="121" spans="1:6">
      <c r="A121" s="1">
        <v>12</v>
      </c>
      <c r="B121" s="1" t="s">
        <v>247</v>
      </c>
      <c r="C121" s="1">
        <v>2366</v>
      </c>
      <c r="D121" s="1" t="s">
        <v>245</v>
      </c>
      <c r="E121" s="1">
        <f t="shared" si="4"/>
        <v>3</v>
      </c>
      <c r="F121" s="1">
        <f t="shared" si="5"/>
        <v>1</v>
      </c>
    </row>
    <row r="122" spans="1:6">
      <c r="A122" s="1">
        <v>21</v>
      </c>
      <c r="B122" s="1" t="s">
        <v>246</v>
      </c>
      <c r="C122" s="1">
        <v>1835</v>
      </c>
      <c r="D122" s="1" t="s">
        <v>243</v>
      </c>
      <c r="E122" s="1">
        <f t="shared" si="4"/>
        <v>2</v>
      </c>
      <c r="F122" s="1">
        <f t="shared" si="5"/>
        <v>2</v>
      </c>
    </row>
    <row r="123" spans="1:6">
      <c r="A123" s="1">
        <v>24</v>
      </c>
      <c r="B123" s="1" t="s">
        <v>246</v>
      </c>
      <c r="C123" s="1">
        <v>3868</v>
      </c>
      <c r="D123" s="1" t="s">
        <v>245</v>
      </c>
      <c r="E123" s="1">
        <f t="shared" si="4"/>
        <v>3</v>
      </c>
      <c r="F123" s="1">
        <f t="shared" si="5"/>
        <v>2</v>
      </c>
    </row>
    <row r="124" spans="1:6">
      <c r="A124" s="1">
        <v>12</v>
      </c>
      <c r="B124" s="1" t="s">
        <v>247</v>
      </c>
      <c r="C124" s="1">
        <v>1768</v>
      </c>
      <c r="D124" s="1" t="s">
        <v>243</v>
      </c>
      <c r="E124" s="1">
        <f t="shared" si="4"/>
        <v>2</v>
      </c>
      <c r="F124" s="1">
        <f t="shared" si="5"/>
        <v>1</v>
      </c>
    </row>
    <row r="125" spans="1:6">
      <c r="A125" s="1">
        <v>10</v>
      </c>
      <c r="B125" s="1" t="s">
        <v>247</v>
      </c>
      <c r="C125" s="1">
        <v>781</v>
      </c>
      <c r="D125" s="1" t="s">
        <v>244</v>
      </c>
      <c r="E125" s="1">
        <f t="shared" si="4"/>
        <v>1</v>
      </c>
      <c r="F125" s="1">
        <f t="shared" si="5"/>
        <v>1</v>
      </c>
    </row>
    <row r="126" spans="1:6">
      <c r="A126" s="1">
        <v>18</v>
      </c>
      <c r="B126" s="1" t="s">
        <v>246</v>
      </c>
      <c r="C126" s="1">
        <v>1924</v>
      </c>
      <c r="D126" s="1" t="s">
        <v>243</v>
      </c>
      <c r="E126" s="1">
        <f t="shared" si="4"/>
        <v>2</v>
      </c>
      <c r="F126" s="1">
        <f t="shared" si="5"/>
        <v>2</v>
      </c>
    </row>
    <row r="127" spans="1:6">
      <c r="A127" s="1">
        <v>12</v>
      </c>
      <c r="B127" s="1" t="s">
        <v>247</v>
      </c>
      <c r="C127" s="1">
        <v>2121</v>
      </c>
      <c r="D127" s="1" t="s">
        <v>245</v>
      </c>
      <c r="E127" s="1">
        <f t="shared" si="4"/>
        <v>3</v>
      </c>
      <c r="F127" s="1">
        <f t="shared" si="5"/>
        <v>1</v>
      </c>
    </row>
    <row r="128" spans="1:6">
      <c r="A128" s="1">
        <v>12</v>
      </c>
      <c r="B128" s="1" t="s">
        <v>247</v>
      </c>
      <c r="C128" s="1">
        <v>701</v>
      </c>
      <c r="D128" s="1" t="s">
        <v>244</v>
      </c>
      <c r="E128" s="1">
        <f t="shared" si="4"/>
        <v>1</v>
      </c>
      <c r="F128" s="1">
        <f t="shared" si="5"/>
        <v>1</v>
      </c>
    </row>
    <row r="129" spans="1:6">
      <c r="A129" s="1">
        <v>12</v>
      </c>
      <c r="B129" s="1" t="s">
        <v>247</v>
      </c>
      <c r="C129" s="1">
        <v>639</v>
      </c>
      <c r="D129" s="1" t="s">
        <v>244</v>
      </c>
      <c r="E129" s="1">
        <f t="shared" si="4"/>
        <v>1</v>
      </c>
      <c r="F129" s="1">
        <f t="shared" si="5"/>
        <v>1</v>
      </c>
    </row>
    <row r="130" spans="1:6">
      <c r="A130" s="1">
        <v>12</v>
      </c>
      <c r="B130" s="1" t="s">
        <v>247</v>
      </c>
      <c r="C130" s="1">
        <v>1860</v>
      </c>
      <c r="D130" s="1" t="s">
        <v>243</v>
      </c>
      <c r="E130" s="1">
        <f t="shared" ref="E130:E193" si="6">IF(D130=$J$39,1,IF(D130=$K$39,2,3))</f>
        <v>2</v>
      </c>
      <c r="F130" s="1">
        <f t="shared" ref="F130:F193" si="7">IF(B130=$I$40,1,IF(B130=$I$41,2,3))</f>
        <v>1</v>
      </c>
    </row>
    <row r="131" spans="1:6">
      <c r="A131" s="1">
        <v>12</v>
      </c>
      <c r="B131" s="1" t="s">
        <v>247</v>
      </c>
      <c r="C131" s="1">
        <v>3499</v>
      </c>
      <c r="D131" s="1" t="s">
        <v>245</v>
      </c>
      <c r="E131" s="1">
        <f t="shared" si="6"/>
        <v>3</v>
      </c>
      <c r="F131" s="1">
        <f t="shared" si="7"/>
        <v>1</v>
      </c>
    </row>
    <row r="132" spans="1:6">
      <c r="A132" s="1">
        <v>48</v>
      </c>
      <c r="B132" s="1" t="s">
        <v>248</v>
      </c>
      <c r="C132" s="1">
        <v>8487</v>
      </c>
      <c r="D132" s="1" t="s">
        <v>245</v>
      </c>
      <c r="E132" s="1">
        <f t="shared" si="6"/>
        <v>3</v>
      </c>
      <c r="F132" s="1">
        <f t="shared" si="7"/>
        <v>3</v>
      </c>
    </row>
    <row r="133" spans="1:6">
      <c r="A133" s="1">
        <v>36</v>
      </c>
      <c r="B133" s="1" t="s">
        <v>248</v>
      </c>
      <c r="C133" s="1">
        <v>6887</v>
      </c>
      <c r="D133" s="1" t="s">
        <v>245</v>
      </c>
      <c r="E133" s="1">
        <f t="shared" si="6"/>
        <v>3</v>
      </c>
      <c r="F133" s="1">
        <f t="shared" si="7"/>
        <v>3</v>
      </c>
    </row>
    <row r="134" spans="1:6">
      <c r="A134" s="1">
        <v>15</v>
      </c>
      <c r="B134" s="1" t="s">
        <v>246</v>
      </c>
      <c r="C134" s="1">
        <v>2708</v>
      </c>
      <c r="D134" s="1" t="s">
        <v>245</v>
      </c>
      <c r="E134" s="1">
        <f t="shared" si="6"/>
        <v>3</v>
      </c>
      <c r="F134" s="1">
        <f t="shared" si="7"/>
        <v>2</v>
      </c>
    </row>
    <row r="135" spans="1:6">
      <c r="A135" s="1">
        <v>18</v>
      </c>
      <c r="B135" s="1" t="s">
        <v>246</v>
      </c>
      <c r="C135" s="1">
        <v>1984</v>
      </c>
      <c r="D135" s="1" t="s">
        <v>243</v>
      </c>
      <c r="E135" s="1">
        <f t="shared" si="6"/>
        <v>2</v>
      </c>
      <c r="F135" s="1">
        <f t="shared" si="7"/>
        <v>2</v>
      </c>
    </row>
    <row r="136" spans="1:6">
      <c r="A136" s="1">
        <v>60</v>
      </c>
      <c r="B136" s="1" t="s">
        <v>248</v>
      </c>
      <c r="C136" s="1">
        <v>10144</v>
      </c>
      <c r="D136" s="1" t="s">
        <v>245</v>
      </c>
      <c r="E136" s="1">
        <f t="shared" si="6"/>
        <v>3</v>
      </c>
      <c r="F136" s="1">
        <f t="shared" si="7"/>
        <v>3</v>
      </c>
    </row>
    <row r="137" spans="1:6">
      <c r="A137" s="1">
        <v>12</v>
      </c>
      <c r="B137" s="1" t="s">
        <v>247</v>
      </c>
      <c r="C137" s="1">
        <v>1240</v>
      </c>
      <c r="D137" s="1" t="s">
        <v>243</v>
      </c>
      <c r="E137" s="1">
        <f t="shared" si="6"/>
        <v>2</v>
      </c>
      <c r="F137" s="1">
        <f t="shared" si="7"/>
        <v>1</v>
      </c>
    </row>
    <row r="138" spans="1:6">
      <c r="A138" s="1">
        <v>27</v>
      </c>
      <c r="B138" s="1" t="s">
        <v>248</v>
      </c>
      <c r="C138" s="1">
        <v>8613</v>
      </c>
      <c r="D138" s="1" t="s">
        <v>245</v>
      </c>
      <c r="E138" s="1">
        <f t="shared" si="6"/>
        <v>3</v>
      </c>
      <c r="F138" s="1">
        <f t="shared" si="7"/>
        <v>3</v>
      </c>
    </row>
    <row r="139" spans="1:6">
      <c r="A139" s="1">
        <v>12</v>
      </c>
      <c r="B139" s="1" t="s">
        <v>247</v>
      </c>
      <c r="C139" s="1">
        <v>766</v>
      </c>
      <c r="D139" s="1" t="s">
        <v>244</v>
      </c>
      <c r="E139" s="1">
        <f t="shared" si="6"/>
        <v>1</v>
      </c>
      <c r="F139" s="1">
        <f t="shared" si="7"/>
        <v>1</v>
      </c>
    </row>
    <row r="140" spans="1:6">
      <c r="A140" s="1">
        <v>15</v>
      </c>
      <c r="B140" s="1" t="s">
        <v>246</v>
      </c>
      <c r="C140" s="1">
        <v>2728</v>
      </c>
      <c r="D140" s="1" t="s">
        <v>245</v>
      </c>
      <c r="E140" s="1">
        <f t="shared" si="6"/>
        <v>3</v>
      </c>
      <c r="F140" s="1">
        <f t="shared" si="7"/>
        <v>2</v>
      </c>
    </row>
    <row r="141" spans="1:6">
      <c r="A141" s="1">
        <v>12</v>
      </c>
      <c r="B141" s="1" t="s">
        <v>247</v>
      </c>
      <c r="C141" s="1">
        <v>1881</v>
      </c>
      <c r="D141" s="1" t="s">
        <v>243</v>
      </c>
      <c r="E141" s="1">
        <f t="shared" si="6"/>
        <v>2</v>
      </c>
      <c r="F141" s="1">
        <f t="shared" si="7"/>
        <v>1</v>
      </c>
    </row>
    <row r="142" spans="1:6">
      <c r="A142" s="1">
        <v>6</v>
      </c>
      <c r="B142" s="1" t="s">
        <v>247</v>
      </c>
      <c r="C142" s="1">
        <v>709</v>
      </c>
      <c r="D142" s="1" t="s">
        <v>244</v>
      </c>
      <c r="E142" s="1">
        <f t="shared" si="6"/>
        <v>1</v>
      </c>
      <c r="F142" s="1">
        <f t="shared" si="7"/>
        <v>1</v>
      </c>
    </row>
    <row r="143" spans="1:6">
      <c r="A143" s="1">
        <v>36</v>
      </c>
      <c r="B143" s="1" t="s">
        <v>248</v>
      </c>
      <c r="C143" s="1">
        <v>4795</v>
      </c>
      <c r="D143" s="1" t="s">
        <v>245</v>
      </c>
      <c r="E143" s="1">
        <f t="shared" si="6"/>
        <v>3</v>
      </c>
      <c r="F143" s="1">
        <f t="shared" si="7"/>
        <v>3</v>
      </c>
    </row>
    <row r="144" spans="1:6">
      <c r="A144" s="1">
        <v>27</v>
      </c>
      <c r="B144" s="1" t="s">
        <v>248</v>
      </c>
      <c r="C144" s="1">
        <v>3416</v>
      </c>
      <c r="D144" s="1" t="s">
        <v>245</v>
      </c>
      <c r="E144" s="1">
        <f t="shared" si="6"/>
        <v>3</v>
      </c>
      <c r="F144" s="1">
        <f t="shared" si="7"/>
        <v>3</v>
      </c>
    </row>
    <row r="145" spans="1:6">
      <c r="A145" s="1">
        <v>18</v>
      </c>
      <c r="B145" s="1" t="s">
        <v>246</v>
      </c>
      <c r="C145" s="1">
        <v>2462</v>
      </c>
      <c r="D145" s="1" t="s">
        <v>245</v>
      </c>
      <c r="E145" s="1">
        <f t="shared" si="6"/>
        <v>3</v>
      </c>
      <c r="F145" s="1">
        <f t="shared" si="7"/>
        <v>2</v>
      </c>
    </row>
    <row r="146" spans="1:6">
      <c r="A146" s="1">
        <v>21</v>
      </c>
      <c r="B146" s="1" t="s">
        <v>246</v>
      </c>
      <c r="C146" s="1">
        <v>2288</v>
      </c>
      <c r="D146" s="1" t="s">
        <v>245</v>
      </c>
      <c r="E146" s="1">
        <f t="shared" si="6"/>
        <v>3</v>
      </c>
      <c r="F146" s="1">
        <f t="shared" si="7"/>
        <v>2</v>
      </c>
    </row>
    <row r="147" spans="1:6">
      <c r="A147" s="1">
        <v>48</v>
      </c>
      <c r="B147" s="1" t="s">
        <v>248</v>
      </c>
      <c r="C147" s="1">
        <v>3566</v>
      </c>
      <c r="D147" s="1" t="s">
        <v>245</v>
      </c>
      <c r="E147" s="1">
        <f t="shared" si="6"/>
        <v>3</v>
      </c>
      <c r="F147" s="1">
        <f t="shared" si="7"/>
        <v>3</v>
      </c>
    </row>
    <row r="148" spans="1:6">
      <c r="A148" s="1">
        <v>6</v>
      </c>
      <c r="B148" s="1" t="s">
        <v>247</v>
      </c>
      <c r="C148" s="1">
        <v>860</v>
      </c>
      <c r="D148" s="1" t="s">
        <v>244</v>
      </c>
      <c r="E148" s="1">
        <f t="shared" si="6"/>
        <v>1</v>
      </c>
      <c r="F148" s="1">
        <f t="shared" si="7"/>
        <v>1</v>
      </c>
    </row>
    <row r="149" spans="1:6">
      <c r="A149" s="1">
        <v>12</v>
      </c>
      <c r="B149" s="1" t="s">
        <v>247</v>
      </c>
      <c r="C149" s="1">
        <v>682</v>
      </c>
      <c r="D149" s="1" t="s">
        <v>244</v>
      </c>
      <c r="E149" s="1">
        <f t="shared" si="6"/>
        <v>1</v>
      </c>
      <c r="F149" s="1">
        <f t="shared" si="7"/>
        <v>1</v>
      </c>
    </row>
    <row r="150" spans="1:6">
      <c r="A150" s="1">
        <v>36</v>
      </c>
      <c r="B150" s="1" t="s">
        <v>248</v>
      </c>
      <c r="C150" s="1">
        <v>5371</v>
      </c>
      <c r="D150" s="1" t="s">
        <v>245</v>
      </c>
      <c r="E150" s="1">
        <f t="shared" si="6"/>
        <v>3</v>
      </c>
      <c r="F150" s="1">
        <f t="shared" si="7"/>
        <v>3</v>
      </c>
    </row>
    <row r="151" spans="1:6">
      <c r="A151" s="1">
        <v>18</v>
      </c>
      <c r="B151" s="1" t="s">
        <v>246</v>
      </c>
      <c r="C151" s="1">
        <v>1582</v>
      </c>
      <c r="D151" s="1" t="s">
        <v>243</v>
      </c>
      <c r="E151" s="1">
        <f t="shared" si="6"/>
        <v>2</v>
      </c>
      <c r="F151" s="1">
        <f t="shared" si="7"/>
        <v>2</v>
      </c>
    </row>
    <row r="152" spans="1:6">
      <c r="A152" s="1">
        <v>6</v>
      </c>
      <c r="B152" s="1" t="s">
        <v>247</v>
      </c>
      <c r="C152" s="1">
        <v>1346</v>
      </c>
      <c r="D152" s="1" t="s">
        <v>243</v>
      </c>
      <c r="E152" s="1">
        <f t="shared" si="6"/>
        <v>2</v>
      </c>
      <c r="F152" s="1">
        <f t="shared" si="7"/>
        <v>1</v>
      </c>
    </row>
    <row r="153" spans="1:6">
      <c r="A153" s="1">
        <v>10</v>
      </c>
      <c r="B153" s="1" t="s">
        <v>247</v>
      </c>
      <c r="C153" s="1">
        <v>1924</v>
      </c>
      <c r="D153" s="1" t="s">
        <v>243</v>
      </c>
      <c r="E153" s="1">
        <f t="shared" si="6"/>
        <v>2</v>
      </c>
      <c r="F153" s="1">
        <f t="shared" si="7"/>
        <v>1</v>
      </c>
    </row>
    <row r="154" spans="1:6">
      <c r="A154" s="1">
        <v>36</v>
      </c>
      <c r="B154" s="1" t="s">
        <v>248</v>
      </c>
      <c r="C154" s="1">
        <v>5848</v>
      </c>
      <c r="D154" s="1" t="s">
        <v>245</v>
      </c>
      <c r="E154" s="1">
        <f t="shared" si="6"/>
        <v>3</v>
      </c>
      <c r="F154" s="1">
        <f t="shared" si="7"/>
        <v>3</v>
      </c>
    </row>
    <row r="155" spans="1:6">
      <c r="A155" s="1">
        <v>24</v>
      </c>
      <c r="B155" s="1" t="s">
        <v>246</v>
      </c>
      <c r="C155" s="1">
        <v>7758</v>
      </c>
      <c r="D155" s="1" t="s">
        <v>245</v>
      </c>
      <c r="E155" s="1">
        <f t="shared" si="6"/>
        <v>3</v>
      </c>
      <c r="F155" s="1">
        <f t="shared" si="7"/>
        <v>2</v>
      </c>
    </row>
    <row r="156" spans="1:6">
      <c r="A156" s="1">
        <v>24</v>
      </c>
      <c r="B156" s="1" t="s">
        <v>246</v>
      </c>
      <c r="C156" s="1">
        <v>6967</v>
      </c>
      <c r="D156" s="1" t="s">
        <v>245</v>
      </c>
      <c r="E156" s="1">
        <f t="shared" si="6"/>
        <v>3</v>
      </c>
      <c r="F156" s="1">
        <f t="shared" si="7"/>
        <v>2</v>
      </c>
    </row>
    <row r="157" spans="1:6">
      <c r="A157" s="1">
        <v>12</v>
      </c>
      <c r="B157" s="1" t="s">
        <v>247</v>
      </c>
      <c r="C157" s="1">
        <v>1282</v>
      </c>
      <c r="D157" s="1" t="s">
        <v>243</v>
      </c>
      <c r="E157" s="1">
        <f t="shared" si="6"/>
        <v>2</v>
      </c>
      <c r="F157" s="1">
        <f t="shared" si="7"/>
        <v>1</v>
      </c>
    </row>
    <row r="158" spans="1:6">
      <c r="A158" s="1">
        <v>9</v>
      </c>
      <c r="B158" s="1" t="s">
        <v>247</v>
      </c>
      <c r="C158" s="1">
        <v>1288</v>
      </c>
      <c r="D158" s="1" t="s">
        <v>243</v>
      </c>
      <c r="E158" s="1">
        <f t="shared" si="6"/>
        <v>2</v>
      </c>
      <c r="F158" s="1">
        <f t="shared" si="7"/>
        <v>1</v>
      </c>
    </row>
    <row r="159" spans="1:6">
      <c r="A159" s="1">
        <v>12</v>
      </c>
      <c r="B159" s="1" t="s">
        <v>247</v>
      </c>
      <c r="C159" s="1">
        <v>339</v>
      </c>
      <c r="D159" s="1" t="s">
        <v>244</v>
      </c>
      <c r="E159" s="1">
        <f t="shared" si="6"/>
        <v>1</v>
      </c>
      <c r="F159" s="1">
        <f t="shared" si="7"/>
        <v>1</v>
      </c>
    </row>
    <row r="160" spans="1:6">
      <c r="A160" s="1">
        <v>24</v>
      </c>
      <c r="B160" s="1" t="s">
        <v>246</v>
      </c>
      <c r="C160" s="1">
        <v>3512</v>
      </c>
      <c r="D160" s="1" t="s">
        <v>245</v>
      </c>
      <c r="E160" s="1">
        <f t="shared" si="6"/>
        <v>3</v>
      </c>
      <c r="F160" s="1">
        <f t="shared" si="7"/>
        <v>2</v>
      </c>
    </row>
    <row r="161" spans="1:6">
      <c r="A161" s="1">
        <v>6</v>
      </c>
      <c r="B161" s="1" t="s">
        <v>247</v>
      </c>
      <c r="C161" s="1">
        <v>1898</v>
      </c>
      <c r="D161" s="1" t="s">
        <v>243</v>
      </c>
      <c r="E161" s="1">
        <f t="shared" si="6"/>
        <v>2</v>
      </c>
      <c r="F161" s="1">
        <f t="shared" si="7"/>
        <v>1</v>
      </c>
    </row>
    <row r="162" spans="1:6">
      <c r="A162" s="1">
        <v>24</v>
      </c>
      <c r="B162" s="1" t="s">
        <v>246</v>
      </c>
      <c r="C162" s="1">
        <v>2872</v>
      </c>
      <c r="D162" s="1" t="s">
        <v>245</v>
      </c>
      <c r="E162" s="1">
        <f t="shared" si="6"/>
        <v>3</v>
      </c>
      <c r="F162" s="1">
        <f t="shared" si="7"/>
        <v>2</v>
      </c>
    </row>
    <row r="163" spans="1:6">
      <c r="A163" s="1">
        <v>18</v>
      </c>
      <c r="B163" s="1" t="s">
        <v>246</v>
      </c>
      <c r="C163" s="1">
        <v>1055</v>
      </c>
      <c r="D163" s="1" t="s">
        <v>243</v>
      </c>
      <c r="E163" s="1">
        <f t="shared" si="6"/>
        <v>2</v>
      </c>
      <c r="F163" s="1">
        <f t="shared" si="7"/>
        <v>2</v>
      </c>
    </row>
    <row r="164" spans="1:6">
      <c r="A164" s="1">
        <v>15</v>
      </c>
      <c r="B164" s="1" t="s">
        <v>246</v>
      </c>
      <c r="C164" s="1">
        <v>1262</v>
      </c>
      <c r="D164" s="1" t="s">
        <v>243</v>
      </c>
      <c r="E164" s="1">
        <f t="shared" si="6"/>
        <v>2</v>
      </c>
      <c r="F164" s="1">
        <f t="shared" si="7"/>
        <v>2</v>
      </c>
    </row>
    <row r="165" spans="1:6">
      <c r="A165" s="1">
        <v>10</v>
      </c>
      <c r="B165" s="1" t="s">
        <v>247</v>
      </c>
      <c r="C165" s="1">
        <v>7308</v>
      </c>
      <c r="D165" s="1" t="s">
        <v>245</v>
      </c>
      <c r="E165" s="1">
        <f t="shared" si="6"/>
        <v>3</v>
      </c>
      <c r="F165" s="1">
        <f t="shared" si="7"/>
        <v>1</v>
      </c>
    </row>
    <row r="166" spans="1:6">
      <c r="A166" s="1">
        <v>36</v>
      </c>
      <c r="B166" s="1" t="s">
        <v>248</v>
      </c>
      <c r="C166" s="1">
        <v>909</v>
      </c>
      <c r="D166" s="1" t="s">
        <v>244</v>
      </c>
      <c r="E166" s="1">
        <f t="shared" si="6"/>
        <v>1</v>
      </c>
      <c r="F166" s="1">
        <f t="shared" si="7"/>
        <v>3</v>
      </c>
    </row>
    <row r="167" spans="1:6">
      <c r="A167" s="1">
        <v>6</v>
      </c>
      <c r="B167" s="1" t="s">
        <v>247</v>
      </c>
      <c r="C167" s="1">
        <v>2978</v>
      </c>
      <c r="D167" s="1" t="s">
        <v>245</v>
      </c>
      <c r="E167" s="1">
        <f t="shared" si="6"/>
        <v>3</v>
      </c>
      <c r="F167" s="1">
        <f t="shared" si="7"/>
        <v>1</v>
      </c>
    </row>
    <row r="168" spans="1:6">
      <c r="A168" s="1">
        <v>18</v>
      </c>
      <c r="B168" s="1" t="s">
        <v>246</v>
      </c>
      <c r="C168" s="1">
        <v>1131</v>
      </c>
      <c r="D168" s="1" t="s">
        <v>243</v>
      </c>
      <c r="E168" s="1">
        <f t="shared" si="6"/>
        <v>2</v>
      </c>
      <c r="F168" s="1">
        <f t="shared" si="7"/>
        <v>2</v>
      </c>
    </row>
    <row r="169" spans="1:6">
      <c r="A169" s="1">
        <v>11</v>
      </c>
      <c r="B169" s="1" t="s">
        <v>247</v>
      </c>
      <c r="C169" s="1">
        <v>1577</v>
      </c>
      <c r="D169" s="1" t="s">
        <v>243</v>
      </c>
      <c r="E169" s="1">
        <f t="shared" si="6"/>
        <v>2</v>
      </c>
      <c r="F169" s="1">
        <f t="shared" si="7"/>
        <v>1</v>
      </c>
    </row>
    <row r="170" spans="1:6">
      <c r="A170" s="1">
        <v>24</v>
      </c>
      <c r="B170" s="1" t="s">
        <v>246</v>
      </c>
      <c r="C170" s="1">
        <v>3972</v>
      </c>
      <c r="D170" s="1" t="s">
        <v>245</v>
      </c>
      <c r="E170" s="1">
        <f t="shared" si="6"/>
        <v>3</v>
      </c>
      <c r="F170" s="1">
        <f t="shared" si="7"/>
        <v>2</v>
      </c>
    </row>
    <row r="171" spans="1:6">
      <c r="A171" s="1">
        <v>24</v>
      </c>
      <c r="B171" s="1" t="s">
        <v>246</v>
      </c>
      <c r="C171" s="1">
        <v>1935</v>
      </c>
      <c r="D171" s="1" t="s">
        <v>243</v>
      </c>
      <c r="E171" s="1">
        <f t="shared" si="6"/>
        <v>2</v>
      </c>
      <c r="F171" s="1">
        <f t="shared" si="7"/>
        <v>2</v>
      </c>
    </row>
    <row r="172" spans="1:6">
      <c r="A172" s="1">
        <v>15</v>
      </c>
      <c r="B172" s="1" t="s">
        <v>246</v>
      </c>
      <c r="C172" s="1">
        <v>950</v>
      </c>
      <c r="D172" s="1" t="s">
        <v>244</v>
      </c>
      <c r="E172" s="1">
        <f t="shared" si="6"/>
        <v>1</v>
      </c>
      <c r="F172" s="1">
        <f t="shared" si="7"/>
        <v>2</v>
      </c>
    </row>
    <row r="173" spans="1:6">
      <c r="A173" s="1">
        <v>12</v>
      </c>
      <c r="B173" s="1" t="s">
        <v>247</v>
      </c>
      <c r="C173" s="1">
        <v>763</v>
      </c>
      <c r="D173" s="1" t="s">
        <v>244</v>
      </c>
      <c r="E173" s="1">
        <f t="shared" si="6"/>
        <v>1</v>
      </c>
      <c r="F173" s="1">
        <f t="shared" si="7"/>
        <v>1</v>
      </c>
    </row>
    <row r="174" spans="1:6">
      <c r="A174" s="1">
        <v>24</v>
      </c>
      <c r="B174" s="1" t="s">
        <v>246</v>
      </c>
      <c r="C174" s="1">
        <v>2064</v>
      </c>
      <c r="D174" s="1" t="s">
        <v>245</v>
      </c>
      <c r="E174" s="1">
        <f t="shared" si="6"/>
        <v>3</v>
      </c>
      <c r="F174" s="1">
        <f t="shared" si="7"/>
        <v>2</v>
      </c>
    </row>
    <row r="175" spans="1:6">
      <c r="A175" s="1">
        <v>8</v>
      </c>
      <c r="B175" s="1" t="s">
        <v>247</v>
      </c>
      <c r="C175" s="1">
        <v>1414</v>
      </c>
      <c r="D175" s="1" t="s">
        <v>243</v>
      </c>
      <c r="E175" s="1">
        <f t="shared" si="6"/>
        <v>2</v>
      </c>
      <c r="F175" s="1">
        <f t="shared" si="7"/>
        <v>1</v>
      </c>
    </row>
    <row r="176" spans="1:6">
      <c r="A176" s="1">
        <v>21</v>
      </c>
      <c r="B176" s="1" t="s">
        <v>246</v>
      </c>
      <c r="C176" s="1">
        <v>3414</v>
      </c>
      <c r="D176" s="1" t="s">
        <v>245</v>
      </c>
      <c r="E176" s="1">
        <f t="shared" si="6"/>
        <v>3</v>
      </c>
      <c r="F176" s="1">
        <f t="shared" si="7"/>
        <v>2</v>
      </c>
    </row>
    <row r="177" spans="1:6">
      <c r="A177" s="1">
        <v>30</v>
      </c>
      <c r="B177" s="1" t="s">
        <v>248</v>
      </c>
      <c r="C177" s="1">
        <v>7485</v>
      </c>
      <c r="D177" s="1" t="s">
        <v>245</v>
      </c>
      <c r="E177" s="1">
        <f t="shared" si="6"/>
        <v>3</v>
      </c>
      <c r="F177" s="1">
        <f t="shared" si="7"/>
        <v>3</v>
      </c>
    </row>
    <row r="178" spans="1:6">
      <c r="A178" s="1">
        <v>12</v>
      </c>
      <c r="B178" s="1" t="s">
        <v>247</v>
      </c>
      <c r="C178" s="1">
        <v>2577</v>
      </c>
      <c r="D178" s="1" t="s">
        <v>245</v>
      </c>
      <c r="E178" s="1">
        <f t="shared" si="6"/>
        <v>3</v>
      </c>
      <c r="F178" s="1">
        <f t="shared" si="7"/>
        <v>1</v>
      </c>
    </row>
    <row r="179" spans="1:6">
      <c r="A179" s="1">
        <v>6</v>
      </c>
      <c r="B179" s="1" t="s">
        <v>247</v>
      </c>
      <c r="C179" s="1">
        <v>338</v>
      </c>
      <c r="D179" s="1" t="s">
        <v>244</v>
      </c>
      <c r="E179" s="1">
        <f t="shared" si="6"/>
        <v>1</v>
      </c>
      <c r="F179" s="1">
        <f t="shared" si="7"/>
        <v>1</v>
      </c>
    </row>
    <row r="180" spans="1:6">
      <c r="A180" s="1">
        <v>12</v>
      </c>
      <c r="B180" s="1" t="s">
        <v>247</v>
      </c>
      <c r="C180" s="1">
        <v>1963</v>
      </c>
      <c r="D180" s="1" t="s">
        <v>243</v>
      </c>
      <c r="E180" s="1">
        <f t="shared" si="6"/>
        <v>2</v>
      </c>
      <c r="F180" s="1">
        <f t="shared" si="7"/>
        <v>1</v>
      </c>
    </row>
    <row r="181" spans="1:6">
      <c r="A181" s="1">
        <v>21</v>
      </c>
      <c r="B181" s="1" t="s">
        <v>246</v>
      </c>
      <c r="C181" s="1">
        <v>571</v>
      </c>
      <c r="D181" s="1" t="s">
        <v>244</v>
      </c>
      <c r="E181" s="1">
        <f t="shared" si="6"/>
        <v>1</v>
      </c>
      <c r="F181" s="1">
        <f t="shared" si="7"/>
        <v>2</v>
      </c>
    </row>
    <row r="182" spans="1:6">
      <c r="A182" s="1">
        <v>36</v>
      </c>
      <c r="B182" s="1" t="s">
        <v>248</v>
      </c>
      <c r="C182" s="1">
        <v>9572</v>
      </c>
      <c r="D182" s="1" t="s">
        <v>245</v>
      </c>
      <c r="E182" s="1">
        <f t="shared" si="6"/>
        <v>3</v>
      </c>
      <c r="F182" s="1">
        <f t="shared" si="7"/>
        <v>3</v>
      </c>
    </row>
    <row r="183" spans="1:6">
      <c r="A183" s="1">
        <v>36</v>
      </c>
      <c r="B183" s="1" t="s">
        <v>248</v>
      </c>
      <c r="C183" s="1">
        <v>4455</v>
      </c>
      <c r="D183" s="1" t="s">
        <v>245</v>
      </c>
      <c r="E183" s="1">
        <f t="shared" si="6"/>
        <v>3</v>
      </c>
      <c r="F183" s="1">
        <f t="shared" si="7"/>
        <v>3</v>
      </c>
    </row>
    <row r="184" spans="1:6">
      <c r="A184" s="1">
        <v>21</v>
      </c>
      <c r="B184" s="1" t="s">
        <v>246</v>
      </c>
      <c r="C184" s="1">
        <v>1647</v>
      </c>
      <c r="D184" s="1" t="s">
        <v>243</v>
      </c>
      <c r="E184" s="1">
        <f t="shared" si="6"/>
        <v>2</v>
      </c>
      <c r="F184" s="1">
        <f t="shared" si="7"/>
        <v>2</v>
      </c>
    </row>
    <row r="185" spans="1:6">
      <c r="A185" s="1">
        <v>24</v>
      </c>
      <c r="B185" s="1" t="s">
        <v>246</v>
      </c>
      <c r="C185" s="1">
        <v>3777</v>
      </c>
      <c r="D185" s="1" t="s">
        <v>245</v>
      </c>
      <c r="E185" s="1">
        <f t="shared" si="6"/>
        <v>3</v>
      </c>
      <c r="F185" s="1">
        <f t="shared" si="7"/>
        <v>2</v>
      </c>
    </row>
    <row r="186" spans="1:6">
      <c r="A186" s="1">
        <v>18</v>
      </c>
      <c r="B186" s="1" t="s">
        <v>246</v>
      </c>
      <c r="C186" s="1">
        <v>884</v>
      </c>
      <c r="D186" s="1" t="s">
        <v>244</v>
      </c>
      <c r="E186" s="1">
        <f t="shared" si="6"/>
        <v>1</v>
      </c>
      <c r="F186" s="1">
        <f t="shared" si="7"/>
        <v>2</v>
      </c>
    </row>
    <row r="187" spans="1:6">
      <c r="A187" s="1">
        <v>15</v>
      </c>
      <c r="B187" s="1" t="s">
        <v>246</v>
      </c>
      <c r="C187" s="1">
        <v>1360</v>
      </c>
      <c r="D187" s="1" t="s">
        <v>243</v>
      </c>
      <c r="E187" s="1">
        <f t="shared" si="6"/>
        <v>2</v>
      </c>
      <c r="F187" s="1">
        <f t="shared" si="7"/>
        <v>2</v>
      </c>
    </row>
    <row r="188" spans="1:6">
      <c r="A188" s="1">
        <v>9</v>
      </c>
      <c r="B188" s="1" t="s">
        <v>247</v>
      </c>
      <c r="C188" s="1">
        <v>5129</v>
      </c>
      <c r="D188" s="1" t="s">
        <v>245</v>
      </c>
      <c r="E188" s="1">
        <f t="shared" si="6"/>
        <v>3</v>
      </c>
      <c r="F188" s="1">
        <f t="shared" si="7"/>
        <v>1</v>
      </c>
    </row>
    <row r="189" spans="1:6">
      <c r="A189" s="1">
        <v>16</v>
      </c>
      <c r="B189" s="1" t="s">
        <v>246</v>
      </c>
      <c r="C189" s="1">
        <v>1175</v>
      </c>
      <c r="D189" s="1" t="s">
        <v>243</v>
      </c>
      <c r="E189" s="1">
        <f t="shared" si="6"/>
        <v>2</v>
      </c>
      <c r="F189" s="1">
        <f t="shared" si="7"/>
        <v>2</v>
      </c>
    </row>
    <row r="190" spans="1:6">
      <c r="A190" s="1">
        <v>12</v>
      </c>
      <c r="B190" s="1" t="s">
        <v>247</v>
      </c>
      <c r="C190" s="1">
        <v>674</v>
      </c>
      <c r="D190" s="1" t="s">
        <v>244</v>
      </c>
      <c r="E190" s="1">
        <f t="shared" si="6"/>
        <v>1</v>
      </c>
      <c r="F190" s="1">
        <f t="shared" si="7"/>
        <v>1</v>
      </c>
    </row>
    <row r="191" spans="1:6">
      <c r="A191" s="1">
        <v>18</v>
      </c>
      <c r="B191" s="1" t="s">
        <v>246</v>
      </c>
      <c r="C191" s="1">
        <v>3244</v>
      </c>
      <c r="D191" s="1" t="s">
        <v>245</v>
      </c>
      <c r="E191" s="1">
        <f t="shared" si="6"/>
        <v>3</v>
      </c>
      <c r="F191" s="1">
        <f t="shared" si="7"/>
        <v>2</v>
      </c>
    </row>
    <row r="192" spans="1:6">
      <c r="A192" s="1">
        <v>24</v>
      </c>
      <c r="B192" s="1" t="s">
        <v>246</v>
      </c>
      <c r="C192" s="1">
        <v>4591</v>
      </c>
      <c r="D192" s="1" t="s">
        <v>245</v>
      </c>
      <c r="E192" s="1">
        <f t="shared" si="6"/>
        <v>3</v>
      </c>
      <c r="F192" s="1">
        <f t="shared" si="7"/>
        <v>2</v>
      </c>
    </row>
    <row r="193" spans="1:6">
      <c r="A193" s="1">
        <v>48</v>
      </c>
      <c r="B193" s="1" t="s">
        <v>248</v>
      </c>
      <c r="C193" s="1">
        <v>3844</v>
      </c>
      <c r="D193" s="1" t="s">
        <v>245</v>
      </c>
      <c r="E193" s="1">
        <f t="shared" si="6"/>
        <v>3</v>
      </c>
      <c r="F193" s="1">
        <f t="shared" si="7"/>
        <v>3</v>
      </c>
    </row>
    <row r="194" spans="1:6">
      <c r="A194" s="1">
        <v>27</v>
      </c>
      <c r="B194" s="1" t="s">
        <v>248</v>
      </c>
      <c r="C194" s="1">
        <v>3915</v>
      </c>
      <c r="D194" s="1" t="s">
        <v>245</v>
      </c>
      <c r="E194" s="1">
        <f t="shared" ref="E194:E257" si="8">IF(D194=$J$39,1,IF(D194=$K$39,2,3))</f>
        <v>3</v>
      </c>
      <c r="F194" s="1">
        <f t="shared" ref="F194:F257" si="9">IF(B194=$I$40,1,IF(B194=$I$41,2,3))</f>
        <v>3</v>
      </c>
    </row>
    <row r="195" spans="1:6">
      <c r="A195" s="1">
        <v>6</v>
      </c>
      <c r="B195" s="1" t="s">
        <v>247</v>
      </c>
      <c r="C195" s="1">
        <v>2108</v>
      </c>
      <c r="D195" s="1" t="s">
        <v>245</v>
      </c>
      <c r="E195" s="1">
        <f t="shared" si="8"/>
        <v>3</v>
      </c>
      <c r="F195" s="1">
        <f t="shared" si="9"/>
        <v>1</v>
      </c>
    </row>
    <row r="196" spans="1:6">
      <c r="A196" s="1">
        <v>45</v>
      </c>
      <c r="B196" s="1" t="s">
        <v>248</v>
      </c>
      <c r="C196" s="1">
        <v>3031</v>
      </c>
      <c r="D196" s="1" t="s">
        <v>245</v>
      </c>
      <c r="E196" s="1">
        <f t="shared" si="8"/>
        <v>3</v>
      </c>
      <c r="F196" s="1">
        <f t="shared" si="9"/>
        <v>3</v>
      </c>
    </row>
    <row r="197" spans="1:6">
      <c r="A197" s="1">
        <v>9</v>
      </c>
      <c r="B197" s="1" t="s">
        <v>247</v>
      </c>
      <c r="C197" s="1">
        <v>1501</v>
      </c>
      <c r="D197" s="1" t="s">
        <v>243</v>
      </c>
      <c r="E197" s="1">
        <f t="shared" si="8"/>
        <v>2</v>
      </c>
      <c r="F197" s="1">
        <f t="shared" si="9"/>
        <v>1</v>
      </c>
    </row>
    <row r="198" spans="1:6">
      <c r="A198" s="1">
        <v>6</v>
      </c>
      <c r="B198" s="1" t="s">
        <v>247</v>
      </c>
      <c r="C198" s="1">
        <v>1382</v>
      </c>
      <c r="D198" s="1" t="s">
        <v>243</v>
      </c>
      <c r="E198" s="1">
        <f t="shared" si="8"/>
        <v>2</v>
      </c>
      <c r="F198" s="1">
        <f t="shared" si="9"/>
        <v>1</v>
      </c>
    </row>
    <row r="199" spans="1:6">
      <c r="A199" s="1">
        <v>12</v>
      </c>
      <c r="B199" s="1" t="s">
        <v>247</v>
      </c>
      <c r="C199" s="1">
        <v>951</v>
      </c>
      <c r="D199" s="1" t="s">
        <v>244</v>
      </c>
      <c r="E199" s="1">
        <f t="shared" si="8"/>
        <v>1</v>
      </c>
      <c r="F199" s="1">
        <f t="shared" si="9"/>
        <v>1</v>
      </c>
    </row>
    <row r="200" spans="1:6">
      <c r="A200" s="1">
        <v>24</v>
      </c>
      <c r="B200" s="1" t="s">
        <v>246</v>
      </c>
      <c r="C200" s="1">
        <v>2760</v>
      </c>
      <c r="D200" s="1" t="s">
        <v>245</v>
      </c>
      <c r="E200" s="1">
        <f t="shared" si="8"/>
        <v>3</v>
      </c>
      <c r="F200" s="1">
        <f t="shared" si="9"/>
        <v>2</v>
      </c>
    </row>
    <row r="201" spans="1:6">
      <c r="A201" s="1">
        <v>18</v>
      </c>
      <c r="B201" s="1" t="s">
        <v>246</v>
      </c>
      <c r="C201" s="1">
        <v>4297</v>
      </c>
      <c r="D201" s="1" t="s">
        <v>245</v>
      </c>
      <c r="E201" s="1">
        <f t="shared" si="8"/>
        <v>3</v>
      </c>
      <c r="F201" s="1">
        <f t="shared" si="9"/>
        <v>2</v>
      </c>
    </row>
    <row r="202" spans="1:6">
      <c r="A202" s="1">
        <v>9</v>
      </c>
      <c r="B202" s="1" t="s">
        <v>247</v>
      </c>
      <c r="C202" s="1">
        <v>936</v>
      </c>
      <c r="D202" s="1" t="s">
        <v>244</v>
      </c>
      <c r="E202" s="1">
        <f t="shared" si="8"/>
        <v>1</v>
      </c>
      <c r="F202" s="1">
        <f t="shared" si="9"/>
        <v>1</v>
      </c>
    </row>
    <row r="203" spans="1:6">
      <c r="A203" s="1">
        <v>12</v>
      </c>
      <c r="B203" s="1" t="s">
        <v>247</v>
      </c>
      <c r="C203" s="1">
        <v>1168</v>
      </c>
      <c r="D203" s="1" t="s">
        <v>243</v>
      </c>
      <c r="E203" s="1">
        <f t="shared" si="8"/>
        <v>2</v>
      </c>
      <c r="F203" s="1">
        <f t="shared" si="9"/>
        <v>1</v>
      </c>
    </row>
    <row r="204" spans="1:6">
      <c r="A204" s="1">
        <v>27</v>
      </c>
      <c r="B204" s="1" t="s">
        <v>248</v>
      </c>
      <c r="C204" s="1">
        <v>5117</v>
      </c>
      <c r="D204" s="1" t="s">
        <v>245</v>
      </c>
      <c r="E204" s="1">
        <f t="shared" si="8"/>
        <v>3</v>
      </c>
      <c r="F204" s="1">
        <f t="shared" si="9"/>
        <v>3</v>
      </c>
    </row>
    <row r="205" spans="1:6">
      <c r="A205" s="1">
        <v>12</v>
      </c>
      <c r="B205" s="1" t="s">
        <v>247</v>
      </c>
      <c r="C205" s="1">
        <v>902</v>
      </c>
      <c r="D205" s="1" t="s">
        <v>244</v>
      </c>
      <c r="E205" s="1">
        <f t="shared" si="8"/>
        <v>1</v>
      </c>
      <c r="F205" s="1">
        <f t="shared" si="9"/>
        <v>1</v>
      </c>
    </row>
    <row r="206" spans="1:6">
      <c r="A206" s="1">
        <v>12</v>
      </c>
      <c r="B206" s="1" t="s">
        <v>247</v>
      </c>
      <c r="C206" s="1">
        <v>1495</v>
      </c>
      <c r="D206" s="1" t="s">
        <v>243</v>
      </c>
      <c r="E206" s="1">
        <f t="shared" si="8"/>
        <v>2</v>
      </c>
      <c r="F206" s="1">
        <f t="shared" si="9"/>
        <v>1</v>
      </c>
    </row>
    <row r="207" spans="1:6">
      <c r="A207" s="1">
        <v>30</v>
      </c>
      <c r="B207" s="1" t="s">
        <v>248</v>
      </c>
      <c r="C207" s="1">
        <v>10623</v>
      </c>
      <c r="D207" s="1" t="s">
        <v>245</v>
      </c>
      <c r="E207" s="1">
        <f t="shared" si="8"/>
        <v>3</v>
      </c>
      <c r="F207" s="1">
        <f t="shared" si="9"/>
        <v>3</v>
      </c>
    </row>
    <row r="208" spans="1:6">
      <c r="A208" s="1">
        <v>12</v>
      </c>
      <c r="B208" s="1" t="s">
        <v>247</v>
      </c>
      <c r="C208" s="1">
        <v>1935</v>
      </c>
      <c r="D208" s="1" t="s">
        <v>243</v>
      </c>
      <c r="E208" s="1">
        <f t="shared" si="8"/>
        <v>2</v>
      </c>
      <c r="F208" s="1">
        <f t="shared" si="9"/>
        <v>1</v>
      </c>
    </row>
    <row r="209" spans="1:6">
      <c r="A209" s="1">
        <v>12</v>
      </c>
      <c r="B209" s="1" t="s">
        <v>247</v>
      </c>
      <c r="C209" s="1">
        <v>1424</v>
      </c>
      <c r="D209" s="1" t="s">
        <v>243</v>
      </c>
      <c r="E209" s="1">
        <f t="shared" si="8"/>
        <v>2</v>
      </c>
      <c r="F209" s="1">
        <f t="shared" si="9"/>
        <v>1</v>
      </c>
    </row>
    <row r="210" spans="1:6">
      <c r="A210" s="1">
        <v>24</v>
      </c>
      <c r="B210" s="1" t="s">
        <v>246</v>
      </c>
      <c r="C210" s="1">
        <v>6568</v>
      </c>
      <c r="D210" s="1" t="s">
        <v>245</v>
      </c>
      <c r="E210" s="1">
        <f t="shared" si="8"/>
        <v>3</v>
      </c>
      <c r="F210" s="1">
        <f t="shared" si="9"/>
        <v>2</v>
      </c>
    </row>
    <row r="211" spans="1:6">
      <c r="A211" s="1">
        <v>12</v>
      </c>
      <c r="B211" s="1" t="s">
        <v>247</v>
      </c>
      <c r="C211" s="1">
        <v>1413</v>
      </c>
      <c r="D211" s="1" t="s">
        <v>243</v>
      </c>
      <c r="E211" s="1">
        <f t="shared" si="8"/>
        <v>2</v>
      </c>
      <c r="F211" s="1">
        <f t="shared" si="9"/>
        <v>1</v>
      </c>
    </row>
    <row r="212" spans="1:6">
      <c r="A212" s="1">
        <v>9</v>
      </c>
      <c r="B212" s="1" t="s">
        <v>247</v>
      </c>
      <c r="C212" s="1">
        <v>3074</v>
      </c>
      <c r="D212" s="1" t="s">
        <v>245</v>
      </c>
      <c r="E212" s="1">
        <f t="shared" si="8"/>
        <v>3</v>
      </c>
      <c r="F212" s="1">
        <f t="shared" si="9"/>
        <v>1</v>
      </c>
    </row>
    <row r="213" spans="1:6">
      <c r="A213" s="1">
        <v>36</v>
      </c>
      <c r="B213" s="1" t="s">
        <v>248</v>
      </c>
      <c r="C213" s="1">
        <v>3835</v>
      </c>
      <c r="D213" s="1" t="s">
        <v>245</v>
      </c>
      <c r="E213" s="1">
        <f t="shared" si="8"/>
        <v>3</v>
      </c>
      <c r="F213" s="1">
        <f t="shared" si="9"/>
        <v>3</v>
      </c>
    </row>
    <row r="214" spans="1:6">
      <c r="A214" s="1">
        <v>27</v>
      </c>
      <c r="B214" s="1" t="s">
        <v>248</v>
      </c>
      <c r="C214" s="1">
        <v>5293</v>
      </c>
      <c r="D214" s="1" t="s">
        <v>245</v>
      </c>
      <c r="E214" s="1">
        <f t="shared" si="8"/>
        <v>3</v>
      </c>
      <c r="F214" s="1">
        <f t="shared" si="9"/>
        <v>3</v>
      </c>
    </row>
    <row r="215" spans="1:6">
      <c r="A215" s="1">
        <v>30</v>
      </c>
      <c r="B215" s="1" t="s">
        <v>248</v>
      </c>
      <c r="C215" s="1">
        <v>1908</v>
      </c>
      <c r="D215" s="1" t="s">
        <v>243</v>
      </c>
      <c r="E215" s="1">
        <f t="shared" si="8"/>
        <v>2</v>
      </c>
      <c r="F215" s="1">
        <f t="shared" si="9"/>
        <v>3</v>
      </c>
    </row>
    <row r="216" spans="1:6">
      <c r="A216" s="1">
        <v>36</v>
      </c>
      <c r="B216" s="1" t="s">
        <v>248</v>
      </c>
      <c r="C216" s="1">
        <v>3342</v>
      </c>
      <c r="D216" s="1" t="s">
        <v>245</v>
      </c>
      <c r="E216" s="1">
        <f t="shared" si="8"/>
        <v>3</v>
      </c>
      <c r="F216" s="1">
        <f t="shared" si="9"/>
        <v>3</v>
      </c>
    </row>
    <row r="217" spans="1:6">
      <c r="A217" s="1">
        <v>6</v>
      </c>
      <c r="B217" s="1" t="s">
        <v>247</v>
      </c>
      <c r="C217" s="1">
        <v>932</v>
      </c>
      <c r="D217" s="1" t="s">
        <v>244</v>
      </c>
      <c r="E217" s="1">
        <f t="shared" si="8"/>
        <v>1</v>
      </c>
      <c r="F217" s="1">
        <f t="shared" si="9"/>
        <v>1</v>
      </c>
    </row>
    <row r="218" spans="1:6">
      <c r="A218" s="1">
        <v>18</v>
      </c>
      <c r="B218" s="1" t="s">
        <v>246</v>
      </c>
      <c r="C218" s="1">
        <v>3104</v>
      </c>
      <c r="D218" s="1" t="s">
        <v>245</v>
      </c>
      <c r="E218" s="1">
        <f t="shared" si="8"/>
        <v>3</v>
      </c>
      <c r="F218" s="1">
        <f t="shared" si="9"/>
        <v>2</v>
      </c>
    </row>
    <row r="219" spans="1:6">
      <c r="A219" s="1">
        <v>36</v>
      </c>
      <c r="B219" s="1" t="s">
        <v>248</v>
      </c>
      <c r="C219" s="1">
        <v>3913</v>
      </c>
      <c r="D219" s="1" t="s">
        <v>245</v>
      </c>
      <c r="E219" s="1">
        <f t="shared" si="8"/>
        <v>3</v>
      </c>
      <c r="F219" s="1">
        <f t="shared" si="9"/>
        <v>3</v>
      </c>
    </row>
    <row r="220" spans="1:6">
      <c r="A220" s="1">
        <v>24</v>
      </c>
      <c r="B220" s="1" t="s">
        <v>246</v>
      </c>
      <c r="C220" s="1">
        <v>3021</v>
      </c>
      <c r="D220" s="1" t="s">
        <v>245</v>
      </c>
      <c r="E220" s="1">
        <f t="shared" si="8"/>
        <v>3</v>
      </c>
      <c r="F220" s="1">
        <f t="shared" si="9"/>
        <v>2</v>
      </c>
    </row>
    <row r="221" spans="1:6">
      <c r="A221" s="1">
        <v>10</v>
      </c>
      <c r="B221" s="1" t="s">
        <v>247</v>
      </c>
      <c r="C221" s="1">
        <v>1364</v>
      </c>
      <c r="D221" s="1" t="s">
        <v>243</v>
      </c>
      <c r="E221" s="1">
        <f t="shared" si="8"/>
        <v>2</v>
      </c>
      <c r="F221" s="1">
        <f t="shared" si="9"/>
        <v>1</v>
      </c>
    </row>
    <row r="222" spans="1:6">
      <c r="A222" s="1">
        <v>12</v>
      </c>
      <c r="B222" s="1" t="s">
        <v>247</v>
      </c>
      <c r="C222" s="1">
        <v>625</v>
      </c>
      <c r="D222" s="1" t="s">
        <v>244</v>
      </c>
      <c r="E222" s="1">
        <f t="shared" si="8"/>
        <v>1</v>
      </c>
      <c r="F222" s="1">
        <f t="shared" si="9"/>
        <v>1</v>
      </c>
    </row>
    <row r="223" spans="1:6">
      <c r="A223" s="1">
        <v>12</v>
      </c>
      <c r="B223" s="1" t="s">
        <v>247</v>
      </c>
      <c r="C223" s="1">
        <v>1200</v>
      </c>
      <c r="D223" s="1" t="s">
        <v>243</v>
      </c>
      <c r="E223" s="1">
        <f t="shared" si="8"/>
        <v>2</v>
      </c>
      <c r="F223" s="1">
        <f t="shared" si="9"/>
        <v>1</v>
      </c>
    </row>
    <row r="224" spans="1:6">
      <c r="A224" s="1">
        <v>12</v>
      </c>
      <c r="B224" s="1" t="s">
        <v>247</v>
      </c>
      <c r="C224" s="1">
        <v>707</v>
      </c>
      <c r="D224" s="1" t="s">
        <v>244</v>
      </c>
      <c r="E224" s="1">
        <f t="shared" si="8"/>
        <v>1</v>
      </c>
      <c r="F224" s="1">
        <f t="shared" si="9"/>
        <v>1</v>
      </c>
    </row>
    <row r="225" spans="1:6">
      <c r="A225" s="1">
        <v>24</v>
      </c>
      <c r="B225" s="1" t="s">
        <v>246</v>
      </c>
      <c r="C225" s="1">
        <v>2978</v>
      </c>
      <c r="D225" s="1" t="s">
        <v>245</v>
      </c>
      <c r="E225" s="1">
        <f t="shared" si="8"/>
        <v>3</v>
      </c>
      <c r="F225" s="1">
        <f t="shared" si="9"/>
        <v>2</v>
      </c>
    </row>
    <row r="226" spans="1:6">
      <c r="A226" s="1">
        <v>15</v>
      </c>
      <c r="B226" s="1" t="s">
        <v>246</v>
      </c>
      <c r="C226" s="1">
        <v>4657</v>
      </c>
      <c r="D226" s="1" t="s">
        <v>245</v>
      </c>
      <c r="E226" s="1">
        <f t="shared" si="8"/>
        <v>3</v>
      </c>
      <c r="F226" s="1">
        <f t="shared" si="9"/>
        <v>2</v>
      </c>
    </row>
    <row r="227" spans="1:6">
      <c r="A227" s="1">
        <v>36</v>
      </c>
      <c r="B227" s="1" t="s">
        <v>248</v>
      </c>
      <c r="C227" s="1">
        <v>2613</v>
      </c>
      <c r="D227" s="1" t="s">
        <v>245</v>
      </c>
      <c r="E227" s="1">
        <f t="shared" si="8"/>
        <v>3</v>
      </c>
      <c r="F227" s="1">
        <f t="shared" si="9"/>
        <v>3</v>
      </c>
    </row>
    <row r="228" spans="1:6">
      <c r="A228" s="1">
        <v>48</v>
      </c>
      <c r="B228" s="1" t="s">
        <v>248</v>
      </c>
      <c r="C228" s="1">
        <v>10961</v>
      </c>
      <c r="D228" s="1" t="s">
        <v>245</v>
      </c>
      <c r="E228" s="1">
        <f t="shared" si="8"/>
        <v>3</v>
      </c>
      <c r="F228" s="1">
        <f t="shared" si="9"/>
        <v>3</v>
      </c>
    </row>
    <row r="229" spans="1:6">
      <c r="A229" s="1">
        <v>12</v>
      </c>
      <c r="B229" s="1" t="s">
        <v>247</v>
      </c>
      <c r="C229" s="1">
        <v>7865</v>
      </c>
      <c r="D229" s="1" t="s">
        <v>245</v>
      </c>
      <c r="E229" s="1">
        <f t="shared" si="8"/>
        <v>3</v>
      </c>
      <c r="F229" s="1">
        <f t="shared" si="9"/>
        <v>1</v>
      </c>
    </row>
    <row r="230" spans="1:6">
      <c r="A230" s="1">
        <v>9</v>
      </c>
      <c r="B230" s="1" t="s">
        <v>247</v>
      </c>
      <c r="C230" s="1">
        <v>1478</v>
      </c>
      <c r="D230" s="1" t="s">
        <v>243</v>
      </c>
      <c r="E230" s="1">
        <f t="shared" si="8"/>
        <v>2</v>
      </c>
      <c r="F230" s="1">
        <f t="shared" si="9"/>
        <v>1</v>
      </c>
    </row>
    <row r="231" spans="1:6">
      <c r="A231" s="1">
        <v>24</v>
      </c>
      <c r="B231" s="1" t="s">
        <v>246</v>
      </c>
      <c r="C231" s="1">
        <v>3149</v>
      </c>
      <c r="D231" s="1" t="s">
        <v>245</v>
      </c>
      <c r="E231" s="1">
        <f t="shared" si="8"/>
        <v>3</v>
      </c>
      <c r="F231" s="1">
        <f t="shared" si="9"/>
        <v>2</v>
      </c>
    </row>
    <row r="232" spans="1:6">
      <c r="A232" s="1">
        <v>36</v>
      </c>
      <c r="B232" s="1" t="s">
        <v>248</v>
      </c>
      <c r="C232" s="1">
        <v>4210</v>
      </c>
      <c r="D232" s="1" t="s">
        <v>245</v>
      </c>
      <c r="E232" s="1">
        <f t="shared" si="8"/>
        <v>3</v>
      </c>
      <c r="F232" s="1">
        <f t="shared" si="9"/>
        <v>3</v>
      </c>
    </row>
    <row r="233" spans="1:6">
      <c r="A233" s="1">
        <v>9</v>
      </c>
      <c r="B233" s="1" t="s">
        <v>247</v>
      </c>
      <c r="C233" s="1">
        <v>2507</v>
      </c>
      <c r="D233" s="1" t="s">
        <v>245</v>
      </c>
      <c r="E233" s="1">
        <f t="shared" si="8"/>
        <v>3</v>
      </c>
      <c r="F233" s="1">
        <f t="shared" si="9"/>
        <v>1</v>
      </c>
    </row>
    <row r="234" spans="1:6">
      <c r="A234" s="1">
        <v>12</v>
      </c>
      <c r="B234" s="1" t="s">
        <v>247</v>
      </c>
      <c r="C234" s="1">
        <v>2141</v>
      </c>
      <c r="D234" s="1" t="s">
        <v>245</v>
      </c>
      <c r="E234" s="1">
        <f t="shared" si="8"/>
        <v>3</v>
      </c>
      <c r="F234" s="1">
        <f t="shared" si="9"/>
        <v>1</v>
      </c>
    </row>
    <row r="235" spans="1:6">
      <c r="A235" s="1">
        <v>18</v>
      </c>
      <c r="B235" s="1" t="s">
        <v>246</v>
      </c>
      <c r="C235" s="1">
        <v>866</v>
      </c>
      <c r="D235" s="1" t="s">
        <v>244</v>
      </c>
      <c r="E235" s="1">
        <f t="shared" si="8"/>
        <v>1</v>
      </c>
      <c r="F235" s="1">
        <f t="shared" si="9"/>
        <v>2</v>
      </c>
    </row>
    <row r="236" spans="1:6">
      <c r="A236" s="1">
        <v>4</v>
      </c>
      <c r="B236" s="1" t="s">
        <v>247</v>
      </c>
      <c r="C236" s="1">
        <v>1544</v>
      </c>
      <c r="D236" s="1" t="s">
        <v>243</v>
      </c>
      <c r="E236" s="1">
        <f t="shared" si="8"/>
        <v>2</v>
      </c>
      <c r="F236" s="1">
        <f t="shared" si="9"/>
        <v>1</v>
      </c>
    </row>
    <row r="237" spans="1:6">
      <c r="A237" s="1">
        <v>24</v>
      </c>
      <c r="B237" s="1" t="s">
        <v>246</v>
      </c>
      <c r="C237" s="1">
        <v>1823</v>
      </c>
      <c r="D237" s="1" t="s">
        <v>243</v>
      </c>
      <c r="E237" s="1">
        <f t="shared" si="8"/>
        <v>2</v>
      </c>
      <c r="F237" s="1">
        <f t="shared" si="9"/>
        <v>2</v>
      </c>
    </row>
    <row r="238" spans="1:6">
      <c r="A238" s="1">
        <v>6</v>
      </c>
      <c r="B238" s="1" t="s">
        <v>247</v>
      </c>
      <c r="C238" s="1">
        <v>14555</v>
      </c>
      <c r="D238" s="1" t="s">
        <v>245</v>
      </c>
      <c r="E238" s="1">
        <f t="shared" si="8"/>
        <v>3</v>
      </c>
      <c r="F238" s="1">
        <f t="shared" si="9"/>
        <v>1</v>
      </c>
    </row>
    <row r="239" spans="1:6">
      <c r="A239" s="1">
        <v>21</v>
      </c>
      <c r="B239" s="1" t="s">
        <v>246</v>
      </c>
      <c r="C239" s="1">
        <v>2767</v>
      </c>
      <c r="D239" s="1" t="s">
        <v>245</v>
      </c>
      <c r="E239" s="1">
        <f t="shared" si="8"/>
        <v>3</v>
      </c>
      <c r="F239" s="1">
        <f t="shared" si="9"/>
        <v>2</v>
      </c>
    </row>
    <row r="240" spans="1:6">
      <c r="A240" s="1">
        <v>12</v>
      </c>
      <c r="B240" s="1" t="s">
        <v>247</v>
      </c>
      <c r="C240" s="1">
        <v>1291</v>
      </c>
      <c r="D240" s="1" t="s">
        <v>243</v>
      </c>
      <c r="E240" s="1">
        <f t="shared" si="8"/>
        <v>2</v>
      </c>
      <c r="F240" s="1">
        <f t="shared" si="9"/>
        <v>1</v>
      </c>
    </row>
    <row r="241" spans="1:6">
      <c r="A241" s="1">
        <v>30</v>
      </c>
      <c r="B241" s="1" t="s">
        <v>248</v>
      </c>
      <c r="C241" s="1">
        <v>2522</v>
      </c>
      <c r="D241" s="1" t="s">
        <v>245</v>
      </c>
      <c r="E241" s="1">
        <f t="shared" si="8"/>
        <v>3</v>
      </c>
      <c r="F241" s="1">
        <f t="shared" si="9"/>
        <v>3</v>
      </c>
    </row>
    <row r="242" spans="1:6">
      <c r="A242" s="1">
        <v>24</v>
      </c>
      <c r="B242" s="1" t="s">
        <v>246</v>
      </c>
      <c r="C242" s="1">
        <v>915</v>
      </c>
      <c r="D242" s="1" t="s">
        <v>244</v>
      </c>
      <c r="E242" s="1">
        <f t="shared" si="8"/>
        <v>1</v>
      </c>
      <c r="F242" s="1">
        <f t="shared" si="9"/>
        <v>2</v>
      </c>
    </row>
    <row r="243" spans="1:6">
      <c r="A243" s="1">
        <v>6</v>
      </c>
      <c r="B243" s="1" t="s">
        <v>247</v>
      </c>
      <c r="C243" s="1">
        <v>1595</v>
      </c>
      <c r="D243" s="1" t="s">
        <v>243</v>
      </c>
      <c r="E243" s="1">
        <f t="shared" si="8"/>
        <v>2</v>
      </c>
      <c r="F243" s="1">
        <f t="shared" si="9"/>
        <v>1</v>
      </c>
    </row>
    <row r="244" spans="1:6">
      <c r="A244" s="1">
        <v>48</v>
      </c>
      <c r="B244" s="1" t="s">
        <v>248</v>
      </c>
      <c r="C244" s="1">
        <v>4605</v>
      </c>
      <c r="D244" s="1" t="s">
        <v>245</v>
      </c>
      <c r="E244" s="1">
        <f t="shared" si="8"/>
        <v>3</v>
      </c>
      <c r="F244" s="1">
        <f t="shared" si="9"/>
        <v>3</v>
      </c>
    </row>
    <row r="245" spans="1:6">
      <c r="A245" s="1">
        <v>12</v>
      </c>
      <c r="B245" s="1" t="s">
        <v>247</v>
      </c>
      <c r="C245" s="1">
        <v>1185</v>
      </c>
      <c r="D245" s="1" t="s">
        <v>243</v>
      </c>
      <c r="E245" s="1">
        <f t="shared" si="8"/>
        <v>2</v>
      </c>
      <c r="F245" s="1">
        <f t="shared" si="9"/>
        <v>1</v>
      </c>
    </row>
    <row r="246" spans="1:6">
      <c r="A246" s="1">
        <v>12</v>
      </c>
      <c r="B246" s="1" t="s">
        <v>247</v>
      </c>
      <c r="C246" s="1">
        <v>3447</v>
      </c>
      <c r="D246" s="1" t="s">
        <v>245</v>
      </c>
      <c r="E246" s="1">
        <f t="shared" si="8"/>
        <v>3</v>
      </c>
      <c r="F246" s="1">
        <f t="shared" si="9"/>
        <v>1</v>
      </c>
    </row>
    <row r="247" spans="1:6">
      <c r="A247" s="1">
        <v>24</v>
      </c>
      <c r="B247" s="1" t="s">
        <v>246</v>
      </c>
      <c r="C247" s="1">
        <v>1258</v>
      </c>
      <c r="D247" s="1" t="s">
        <v>243</v>
      </c>
      <c r="E247" s="1">
        <f t="shared" si="8"/>
        <v>2</v>
      </c>
      <c r="F247" s="1">
        <f t="shared" si="9"/>
        <v>2</v>
      </c>
    </row>
    <row r="248" spans="1:6">
      <c r="A248" s="1">
        <v>12</v>
      </c>
      <c r="B248" s="1" t="s">
        <v>247</v>
      </c>
      <c r="C248" s="1">
        <v>717</v>
      </c>
      <c r="D248" s="1" t="s">
        <v>244</v>
      </c>
      <c r="E248" s="1">
        <f t="shared" si="8"/>
        <v>1</v>
      </c>
      <c r="F248" s="1">
        <f t="shared" si="9"/>
        <v>1</v>
      </c>
    </row>
    <row r="249" spans="1:6">
      <c r="A249" s="1">
        <v>6</v>
      </c>
      <c r="B249" s="1" t="s">
        <v>247</v>
      </c>
      <c r="C249" s="1">
        <v>1204</v>
      </c>
      <c r="D249" s="1" t="s">
        <v>243</v>
      </c>
      <c r="E249" s="1">
        <f t="shared" si="8"/>
        <v>2</v>
      </c>
      <c r="F249" s="1">
        <f t="shared" si="9"/>
        <v>1</v>
      </c>
    </row>
    <row r="250" spans="1:6">
      <c r="A250" s="1">
        <v>24</v>
      </c>
      <c r="B250" s="1" t="s">
        <v>246</v>
      </c>
      <c r="C250" s="1">
        <v>1925</v>
      </c>
      <c r="D250" s="1" t="s">
        <v>243</v>
      </c>
      <c r="E250" s="1">
        <f t="shared" si="8"/>
        <v>2</v>
      </c>
      <c r="F250" s="1">
        <f t="shared" si="9"/>
        <v>2</v>
      </c>
    </row>
    <row r="251" spans="1:6">
      <c r="A251" s="1">
        <v>18</v>
      </c>
      <c r="B251" s="1" t="s">
        <v>246</v>
      </c>
      <c r="C251" s="1">
        <v>433</v>
      </c>
      <c r="D251" s="1" t="s">
        <v>244</v>
      </c>
      <c r="E251" s="1">
        <f t="shared" si="8"/>
        <v>1</v>
      </c>
      <c r="F251" s="1">
        <f t="shared" si="9"/>
        <v>2</v>
      </c>
    </row>
    <row r="252" spans="1:6">
      <c r="A252" s="1">
        <v>6</v>
      </c>
      <c r="B252" s="1" t="s">
        <v>247</v>
      </c>
      <c r="C252" s="1">
        <v>666</v>
      </c>
      <c r="D252" s="1" t="s">
        <v>244</v>
      </c>
      <c r="E252" s="1">
        <f t="shared" si="8"/>
        <v>1</v>
      </c>
      <c r="F252" s="1">
        <f t="shared" si="9"/>
        <v>1</v>
      </c>
    </row>
    <row r="253" spans="1:6">
      <c r="A253" s="1">
        <v>12</v>
      </c>
      <c r="B253" s="1" t="s">
        <v>247</v>
      </c>
      <c r="C253" s="1">
        <v>2251</v>
      </c>
      <c r="D253" s="1" t="s">
        <v>245</v>
      </c>
      <c r="E253" s="1">
        <f t="shared" si="8"/>
        <v>3</v>
      </c>
      <c r="F253" s="1">
        <f t="shared" si="9"/>
        <v>1</v>
      </c>
    </row>
    <row r="254" spans="1:6">
      <c r="A254" s="1">
        <v>30</v>
      </c>
      <c r="B254" s="1" t="s">
        <v>248</v>
      </c>
      <c r="C254" s="1">
        <v>2150</v>
      </c>
      <c r="D254" s="1" t="s">
        <v>245</v>
      </c>
      <c r="E254" s="1">
        <f t="shared" si="8"/>
        <v>3</v>
      </c>
      <c r="F254" s="1">
        <f t="shared" si="9"/>
        <v>3</v>
      </c>
    </row>
    <row r="255" spans="1:6">
      <c r="A255" s="1">
        <v>24</v>
      </c>
      <c r="B255" s="1" t="s">
        <v>246</v>
      </c>
      <c r="C255" s="1">
        <v>4151</v>
      </c>
      <c r="D255" s="1" t="s">
        <v>245</v>
      </c>
      <c r="E255" s="1">
        <f t="shared" si="8"/>
        <v>3</v>
      </c>
      <c r="F255" s="1">
        <f t="shared" si="9"/>
        <v>2</v>
      </c>
    </row>
    <row r="256" spans="1:6">
      <c r="A256" s="1">
        <v>9</v>
      </c>
      <c r="B256" s="1" t="s">
        <v>247</v>
      </c>
      <c r="C256" s="1">
        <v>2030</v>
      </c>
      <c r="D256" s="1" t="s">
        <v>245</v>
      </c>
      <c r="E256" s="1">
        <f t="shared" si="8"/>
        <v>3</v>
      </c>
      <c r="F256" s="1">
        <f t="shared" si="9"/>
        <v>1</v>
      </c>
    </row>
    <row r="257" spans="1:6">
      <c r="A257" s="1">
        <v>60</v>
      </c>
      <c r="B257" s="1" t="s">
        <v>248</v>
      </c>
      <c r="C257" s="1">
        <v>7418</v>
      </c>
      <c r="D257" s="1" t="s">
        <v>245</v>
      </c>
      <c r="E257" s="1">
        <f t="shared" si="8"/>
        <v>3</v>
      </c>
      <c r="F257" s="1">
        <f t="shared" si="9"/>
        <v>3</v>
      </c>
    </row>
    <row r="258" spans="1:6">
      <c r="A258" s="1">
        <v>24</v>
      </c>
      <c r="B258" s="1" t="s">
        <v>246</v>
      </c>
      <c r="C258" s="1">
        <v>2684</v>
      </c>
      <c r="D258" s="1" t="s">
        <v>245</v>
      </c>
      <c r="E258" s="1">
        <f t="shared" ref="E258:E321" si="10">IF(D258=$J$39,1,IF(D258=$K$39,2,3))</f>
        <v>3</v>
      </c>
      <c r="F258" s="1">
        <f t="shared" ref="F258:F321" si="11">IF(B258=$I$40,1,IF(B258=$I$41,2,3))</f>
        <v>2</v>
      </c>
    </row>
    <row r="259" spans="1:6">
      <c r="A259" s="1">
        <v>12</v>
      </c>
      <c r="B259" s="1" t="s">
        <v>247</v>
      </c>
      <c r="C259" s="1">
        <v>2149</v>
      </c>
      <c r="D259" s="1" t="s">
        <v>245</v>
      </c>
      <c r="E259" s="1">
        <f t="shared" si="10"/>
        <v>3</v>
      </c>
      <c r="F259" s="1">
        <f t="shared" si="11"/>
        <v>1</v>
      </c>
    </row>
    <row r="260" spans="1:6">
      <c r="A260" s="1">
        <v>15</v>
      </c>
      <c r="B260" s="1" t="s">
        <v>246</v>
      </c>
      <c r="C260" s="1">
        <v>3812</v>
      </c>
      <c r="D260" s="1" t="s">
        <v>245</v>
      </c>
      <c r="E260" s="1">
        <f t="shared" si="10"/>
        <v>3</v>
      </c>
      <c r="F260" s="1">
        <f t="shared" si="11"/>
        <v>2</v>
      </c>
    </row>
    <row r="261" spans="1:6">
      <c r="A261" s="1">
        <v>11</v>
      </c>
      <c r="B261" s="1" t="s">
        <v>247</v>
      </c>
      <c r="C261" s="1">
        <v>1154</v>
      </c>
      <c r="D261" s="1" t="s">
        <v>243</v>
      </c>
      <c r="E261" s="1">
        <f t="shared" si="10"/>
        <v>2</v>
      </c>
      <c r="F261" s="1">
        <f t="shared" si="11"/>
        <v>1</v>
      </c>
    </row>
    <row r="262" spans="1:6">
      <c r="A262" s="1">
        <v>12</v>
      </c>
      <c r="B262" s="1" t="s">
        <v>247</v>
      </c>
      <c r="C262" s="1">
        <v>1657</v>
      </c>
      <c r="D262" s="1" t="s">
        <v>243</v>
      </c>
      <c r="E262" s="1">
        <f t="shared" si="10"/>
        <v>2</v>
      </c>
      <c r="F262" s="1">
        <f t="shared" si="11"/>
        <v>1</v>
      </c>
    </row>
    <row r="263" spans="1:6">
      <c r="A263" s="1">
        <v>24</v>
      </c>
      <c r="B263" s="1" t="s">
        <v>246</v>
      </c>
      <c r="C263" s="1">
        <v>1603</v>
      </c>
      <c r="D263" s="1" t="s">
        <v>243</v>
      </c>
      <c r="E263" s="1">
        <f t="shared" si="10"/>
        <v>2</v>
      </c>
      <c r="F263" s="1">
        <f t="shared" si="11"/>
        <v>2</v>
      </c>
    </row>
    <row r="264" spans="1:6">
      <c r="A264" s="1">
        <v>18</v>
      </c>
      <c r="B264" s="1" t="s">
        <v>246</v>
      </c>
      <c r="C264" s="1">
        <v>5302</v>
      </c>
      <c r="D264" s="1" t="s">
        <v>245</v>
      </c>
      <c r="E264" s="1">
        <f t="shared" si="10"/>
        <v>3</v>
      </c>
      <c r="F264" s="1">
        <f t="shared" si="11"/>
        <v>2</v>
      </c>
    </row>
    <row r="265" spans="1:6">
      <c r="A265" s="1">
        <v>12</v>
      </c>
      <c r="B265" s="1" t="s">
        <v>247</v>
      </c>
      <c r="C265" s="1">
        <v>2748</v>
      </c>
      <c r="D265" s="1" t="s">
        <v>245</v>
      </c>
      <c r="E265" s="1">
        <f t="shared" si="10"/>
        <v>3</v>
      </c>
      <c r="F265" s="1">
        <f t="shared" si="11"/>
        <v>1</v>
      </c>
    </row>
    <row r="266" spans="1:6">
      <c r="A266" s="1">
        <v>10</v>
      </c>
      <c r="B266" s="1" t="s">
        <v>247</v>
      </c>
      <c r="C266" s="1">
        <v>1231</v>
      </c>
      <c r="D266" s="1" t="s">
        <v>243</v>
      </c>
      <c r="E266" s="1">
        <f t="shared" si="10"/>
        <v>2</v>
      </c>
      <c r="F266" s="1">
        <f t="shared" si="11"/>
        <v>1</v>
      </c>
    </row>
    <row r="267" spans="1:6">
      <c r="A267" s="1">
        <v>15</v>
      </c>
      <c r="B267" s="1" t="s">
        <v>246</v>
      </c>
      <c r="C267" s="1">
        <v>802</v>
      </c>
      <c r="D267" s="1" t="s">
        <v>244</v>
      </c>
      <c r="E267" s="1">
        <f t="shared" si="10"/>
        <v>1</v>
      </c>
      <c r="F267" s="1">
        <f t="shared" si="11"/>
        <v>2</v>
      </c>
    </row>
    <row r="268" spans="1:6">
      <c r="A268" s="1">
        <v>36</v>
      </c>
      <c r="B268" s="1" t="s">
        <v>248</v>
      </c>
      <c r="C268" s="1">
        <v>6304</v>
      </c>
      <c r="D268" s="1" t="s">
        <v>245</v>
      </c>
      <c r="E268" s="1">
        <f t="shared" si="10"/>
        <v>3</v>
      </c>
      <c r="F268" s="1">
        <f t="shared" si="11"/>
        <v>3</v>
      </c>
    </row>
    <row r="269" spans="1:6">
      <c r="A269" s="1">
        <v>24</v>
      </c>
      <c r="B269" s="1" t="s">
        <v>246</v>
      </c>
      <c r="C269" s="1">
        <v>1533</v>
      </c>
      <c r="D269" s="1" t="s">
        <v>243</v>
      </c>
      <c r="E269" s="1">
        <f t="shared" si="10"/>
        <v>2</v>
      </c>
      <c r="F269" s="1">
        <f t="shared" si="11"/>
        <v>2</v>
      </c>
    </row>
    <row r="270" spans="1:6">
      <c r="A270" s="1">
        <v>14</v>
      </c>
      <c r="B270" s="1" t="s">
        <v>246</v>
      </c>
      <c r="C270" s="1">
        <v>8978</v>
      </c>
      <c r="D270" s="1" t="s">
        <v>245</v>
      </c>
      <c r="E270" s="1">
        <f t="shared" si="10"/>
        <v>3</v>
      </c>
      <c r="F270" s="1">
        <f t="shared" si="11"/>
        <v>2</v>
      </c>
    </row>
    <row r="271" spans="1:6">
      <c r="A271" s="1">
        <v>24</v>
      </c>
      <c r="B271" s="1" t="s">
        <v>246</v>
      </c>
      <c r="C271" s="1">
        <v>999</v>
      </c>
      <c r="D271" s="1" t="s">
        <v>244</v>
      </c>
      <c r="E271" s="1">
        <f t="shared" si="10"/>
        <v>1</v>
      </c>
      <c r="F271" s="1">
        <f t="shared" si="11"/>
        <v>2</v>
      </c>
    </row>
    <row r="272" spans="1:6">
      <c r="A272" s="1">
        <v>18</v>
      </c>
      <c r="B272" s="1" t="s">
        <v>246</v>
      </c>
      <c r="C272" s="1">
        <v>2662</v>
      </c>
      <c r="D272" s="1" t="s">
        <v>245</v>
      </c>
      <c r="E272" s="1">
        <f t="shared" si="10"/>
        <v>3</v>
      </c>
      <c r="F272" s="1">
        <f t="shared" si="11"/>
        <v>2</v>
      </c>
    </row>
    <row r="273" spans="1:6">
      <c r="A273" s="1">
        <v>12</v>
      </c>
      <c r="B273" s="1" t="s">
        <v>247</v>
      </c>
      <c r="C273" s="1">
        <v>1402</v>
      </c>
      <c r="D273" s="1" t="s">
        <v>243</v>
      </c>
      <c r="E273" s="1">
        <f t="shared" si="10"/>
        <v>2</v>
      </c>
      <c r="F273" s="1">
        <f t="shared" si="11"/>
        <v>1</v>
      </c>
    </row>
    <row r="274" spans="1:6">
      <c r="A274" s="1">
        <v>48</v>
      </c>
      <c r="B274" s="1" t="s">
        <v>248</v>
      </c>
      <c r="C274" s="1">
        <v>12169</v>
      </c>
      <c r="D274" s="1" t="s">
        <v>245</v>
      </c>
      <c r="E274" s="1">
        <f t="shared" si="10"/>
        <v>3</v>
      </c>
      <c r="F274" s="1">
        <f t="shared" si="11"/>
        <v>3</v>
      </c>
    </row>
    <row r="275" spans="1:6">
      <c r="A275" s="1">
        <v>48</v>
      </c>
      <c r="B275" s="1" t="s">
        <v>248</v>
      </c>
      <c r="C275" s="1">
        <v>3060</v>
      </c>
      <c r="D275" s="1" t="s">
        <v>245</v>
      </c>
      <c r="E275" s="1">
        <f t="shared" si="10"/>
        <v>3</v>
      </c>
      <c r="F275" s="1">
        <f t="shared" si="11"/>
        <v>3</v>
      </c>
    </row>
    <row r="276" spans="1:6">
      <c r="A276" s="1">
        <v>30</v>
      </c>
      <c r="B276" s="1" t="s">
        <v>248</v>
      </c>
      <c r="C276" s="1">
        <v>11998</v>
      </c>
      <c r="D276" s="1" t="s">
        <v>245</v>
      </c>
      <c r="E276" s="1">
        <f t="shared" si="10"/>
        <v>3</v>
      </c>
      <c r="F276" s="1">
        <f t="shared" si="11"/>
        <v>3</v>
      </c>
    </row>
    <row r="277" spans="1:6">
      <c r="A277" s="1">
        <v>9</v>
      </c>
      <c r="B277" s="1" t="s">
        <v>247</v>
      </c>
      <c r="C277" s="1">
        <v>2697</v>
      </c>
      <c r="D277" s="1" t="s">
        <v>245</v>
      </c>
      <c r="E277" s="1">
        <f t="shared" si="10"/>
        <v>3</v>
      </c>
      <c r="F277" s="1">
        <f t="shared" si="11"/>
        <v>1</v>
      </c>
    </row>
    <row r="278" spans="1:6">
      <c r="A278" s="1">
        <v>18</v>
      </c>
      <c r="B278" s="1" t="s">
        <v>246</v>
      </c>
      <c r="C278" s="1">
        <v>2404</v>
      </c>
      <c r="D278" s="1" t="s">
        <v>245</v>
      </c>
      <c r="E278" s="1">
        <f t="shared" si="10"/>
        <v>3</v>
      </c>
      <c r="F278" s="1">
        <f t="shared" si="11"/>
        <v>2</v>
      </c>
    </row>
    <row r="279" spans="1:6">
      <c r="A279" s="1">
        <v>12</v>
      </c>
      <c r="B279" s="1" t="s">
        <v>247</v>
      </c>
      <c r="C279" s="1">
        <v>1262</v>
      </c>
      <c r="D279" s="1" t="s">
        <v>243</v>
      </c>
      <c r="E279" s="1">
        <f t="shared" si="10"/>
        <v>2</v>
      </c>
      <c r="F279" s="1">
        <f t="shared" si="11"/>
        <v>1</v>
      </c>
    </row>
    <row r="280" spans="1:6">
      <c r="A280" s="1">
        <v>6</v>
      </c>
      <c r="B280" s="1" t="s">
        <v>247</v>
      </c>
      <c r="C280" s="1">
        <v>4611</v>
      </c>
      <c r="D280" s="1" t="s">
        <v>245</v>
      </c>
      <c r="E280" s="1">
        <f t="shared" si="10"/>
        <v>3</v>
      </c>
      <c r="F280" s="1">
        <f t="shared" si="11"/>
        <v>1</v>
      </c>
    </row>
    <row r="281" spans="1:6">
      <c r="A281" s="1">
        <v>24</v>
      </c>
      <c r="B281" s="1" t="s">
        <v>246</v>
      </c>
      <c r="C281" s="1">
        <v>1901</v>
      </c>
      <c r="D281" s="1" t="s">
        <v>243</v>
      </c>
      <c r="E281" s="1">
        <f t="shared" si="10"/>
        <v>2</v>
      </c>
      <c r="F281" s="1">
        <f t="shared" si="11"/>
        <v>2</v>
      </c>
    </row>
    <row r="282" spans="1:6">
      <c r="A282" s="1">
        <v>15</v>
      </c>
      <c r="B282" s="1" t="s">
        <v>246</v>
      </c>
      <c r="C282" s="1">
        <v>3368</v>
      </c>
      <c r="D282" s="1" t="s">
        <v>245</v>
      </c>
      <c r="E282" s="1">
        <f t="shared" si="10"/>
        <v>3</v>
      </c>
      <c r="F282" s="1">
        <f t="shared" si="11"/>
        <v>2</v>
      </c>
    </row>
    <row r="283" spans="1:6">
      <c r="A283" s="1">
        <v>12</v>
      </c>
      <c r="B283" s="1" t="s">
        <v>247</v>
      </c>
      <c r="C283" s="1">
        <v>1574</v>
      </c>
      <c r="D283" s="1" t="s">
        <v>243</v>
      </c>
      <c r="E283" s="1">
        <f t="shared" si="10"/>
        <v>2</v>
      </c>
      <c r="F283" s="1">
        <f t="shared" si="11"/>
        <v>1</v>
      </c>
    </row>
    <row r="284" spans="1:6">
      <c r="A284" s="1">
        <v>18</v>
      </c>
      <c r="B284" s="1" t="s">
        <v>246</v>
      </c>
      <c r="C284" s="1">
        <v>1445</v>
      </c>
      <c r="D284" s="1" t="s">
        <v>243</v>
      </c>
      <c r="E284" s="1">
        <f t="shared" si="10"/>
        <v>2</v>
      </c>
      <c r="F284" s="1">
        <f t="shared" si="11"/>
        <v>2</v>
      </c>
    </row>
    <row r="285" spans="1:6">
      <c r="A285" s="1">
        <v>15</v>
      </c>
      <c r="B285" s="1" t="s">
        <v>246</v>
      </c>
      <c r="C285" s="1">
        <v>1520</v>
      </c>
      <c r="D285" s="1" t="s">
        <v>243</v>
      </c>
      <c r="E285" s="1">
        <f t="shared" si="10"/>
        <v>2</v>
      </c>
      <c r="F285" s="1">
        <f t="shared" si="11"/>
        <v>2</v>
      </c>
    </row>
    <row r="286" spans="1:6">
      <c r="A286" s="1">
        <v>24</v>
      </c>
      <c r="B286" s="1" t="s">
        <v>246</v>
      </c>
      <c r="C286" s="1">
        <v>3878</v>
      </c>
      <c r="D286" s="1" t="s">
        <v>245</v>
      </c>
      <c r="E286" s="1">
        <f t="shared" si="10"/>
        <v>3</v>
      </c>
      <c r="F286" s="1">
        <f t="shared" si="11"/>
        <v>2</v>
      </c>
    </row>
    <row r="287" spans="1:6">
      <c r="A287" s="1">
        <v>47</v>
      </c>
      <c r="B287" s="1" t="s">
        <v>248</v>
      </c>
      <c r="C287" s="1">
        <v>10722</v>
      </c>
      <c r="D287" s="1" t="s">
        <v>245</v>
      </c>
      <c r="E287" s="1">
        <f t="shared" si="10"/>
        <v>3</v>
      </c>
      <c r="F287" s="1">
        <f t="shared" si="11"/>
        <v>3</v>
      </c>
    </row>
    <row r="288" spans="1:6">
      <c r="A288" s="1">
        <v>48</v>
      </c>
      <c r="B288" s="1" t="s">
        <v>248</v>
      </c>
      <c r="C288" s="1">
        <v>4788</v>
      </c>
      <c r="D288" s="1" t="s">
        <v>245</v>
      </c>
      <c r="E288" s="1">
        <f t="shared" si="10"/>
        <v>3</v>
      </c>
      <c r="F288" s="1">
        <f t="shared" si="11"/>
        <v>3</v>
      </c>
    </row>
    <row r="289" spans="1:6">
      <c r="A289" s="1">
        <v>48</v>
      </c>
      <c r="B289" s="1" t="s">
        <v>248</v>
      </c>
      <c r="C289" s="1">
        <v>7582</v>
      </c>
      <c r="D289" s="1" t="s">
        <v>245</v>
      </c>
      <c r="E289" s="1">
        <f t="shared" si="10"/>
        <v>3</v>
      </c>
      <c r="F289" s="1">
        <f t="shared" si="11"/>
        <v>3</v>
      </c>
    </row>
    <row r="290" spans="1:6">
      <c r="A290" s="1">
        <v>12</v>
      </c>
      <c r="B290" s="1" t="s">
        <v>247</v>
      </c>
      <c r="C290" s="1">
        <v>1092</v>
      </c>
      <c r="D290" s="1" t="s">
        <v>243</v>
      </c>
      <c r="E290" s="1">
        <f t="shared" si="10"/>
        <v>2</v>
      </c>
      <c r="F290" s="1">
        <f t="shared" si="11"/>
        <v>1</v>
      </c>
    </row>
    <row r="291" spans="1:6">
      <c r="A291" s="1">
        <v>24</v>
      </c>
      <c r="B291" s="1" t="s">
        <v>246</v>
      </c>
      <c r="C291" s="1">
        <v>1024</v>
      </c>
      <c r="D291" s="1" t="s">
        <v>243</v>
      </c>
      <c r="E291" s="1">
        <f t="shared" si="10"/>
        <v>2</v>
      </c>
      <c r="F291" s="1">
        <f t="shared" si="11"/>
        <v>2</v>
      </c>
    </row>
    <row r="292" spans="1:6">
      <c r="A292" s="1">
        <v>12</v>
      </c>
      <c r="B292" s="1" t="s">
        <v>247</v>
      </c>
      <c r="C292" s="1">
        <v>1076</v>
      </c>
      <c r="D292" s="1" t="s">
        <v>243</v>
      </c>
      <c r="E292" s="1">
        <f t="shared" si="10"/>
        <v>2</v>
      </c>
      <c r="F292" s="1">
        <f t="shared" si="11"/>
        <v>1</v>
      </c>
    </row>
    <row r="293" spans="1:6">
      <c r="A293" s="1">
        <v>36</v>
      </c>
      <c r="B293" s="1" t="s">
        <v>248</v>
      </c>
      <c r="C293" s="1">
        <v>9398</v>
      </c>
      <c r="D293" s="1" t="s">
        <v>245</v>
      </c>
      <c r="E293" s="1">
        <f t="shared" si="10"/>
        <v>3</v>
      </c>
      <c r="F293" s="1">
        <f t="shared" si="11"/>
        <v>3</v>
      </c>
    </row>
    <row r="294" spans="1:6">
      <c r="A294" s="1">
        <v>24</v>
      </c>
      <c r="B294" s="1" t="s">
        <v>246</v>
      </c>
      <c r="C294" s="1">
        <v>6419</v>
      </c>
      <c r="D294" s="1" t="s">
        <v>245</v>
      </c>
      <c r="E294" s="1">
        <f t="shared" si="10"/>
        <v>3</v>
      </c>
      <c r="F294" s="1">
        <f t="shared" si="11"/>
        <v>2</v>
      </c>
    </row>
    <row r="295" spans="1:6">
      <c r="A295" s="1">
        <v>42</v>
      </c>
      <c r="B295" s="1" t="s">
        <v>248</v>
      </c>
      <c r="C295" s="1">
        <v>4796</v>
      </c>
      <c r="D295" s="1" t="s">
        <v>245</v>
      </c>
      <c r="E295" s="1">
        <f t="shared" si="10"/>
        <v>3</v>
      </c>
      <c r="F295" s="1">
        <f t="shared" si="11"/>
        <v>3</v>
      </c>
    </row>
    <row r="296" spans="1:6">
      <c r="A296" s="1">
        <v>48</v>
      </c>
      <c r="B296" s="1" t="s">
        <v>248</v>
      </c>
      <c r="C296" s="1">
        <v>7629</v>
      </c>
      <c r="D296" s="1" t="s">
        <v>245</v>
      </c>
      <c r="E296" s="1">
        <f t="shared" si="10"/>
        <v>3</v>
      </c>
      <c r="F296" s="1">
        <f t="shared" si="11"/>
        <v>3</v>
      </c>
    </row>
    <row r="297" spans="1:6">
      <c r="A297" s="1">
        <v>48</v>
      </c>
      <c r="B297" s="1" t="s">
        <v>248</v>
      </c>
      <c r="C297" s="1">
        <v>9960</v>
      </c>
      <c r="D297" s="1" t="s">
        <v>245</v>
      </c>
      <c r="E297" s="1">
        <f t="shared" si="10"/>
        <v>3</v>
      </c>
      <c r="F297" s="1">
        <f t="shared" si="11"/>
        <v>3</v>
      </c>
    </row>
    <row r="298" spans="1:6">
      <c r="A298" s="1">
        <v>12</v>
      </c>
      <c r="B298" s="1" t="s">
        <v>247</v>
      </c>
      <c r="C298" s="1">
        <v>4675</v>
      </c>
      <c r="D298" s="1" t="s">
        <v>245</v>
      </c>
      <c r="E298" s="1">
        <f t="shared" si="10"/>
        <v>3</v>
      </c>
      <c r="F298" s="1">
        <f t="shared" si="11"/>
        <v>1</v>
      </c>
    </row>
    <row r="299" spans="1:6">
      <c r="A299" s="1">
        <v>10</v>
      </c>
      <c r="B299" s="1" t="s">
        <v>247</v>
      </c>
      <c r="C299" s="1">
        <v>1287</v>
      </c>
      <c r="D299" s="1" t="s">
        <v>243</v>
      </c>
      <c r="E299" s="1">
        <f t="shared" si="10"/>
        <v>2</v>
      </c>
      <c r="F299" s="1">
        <f t="shared" si="11"/>
        <v>1</v>
      </c>
    </row>
    <row r="300" spans="1:6">
      <c r="A300" s="1">
        <v>18</v>
      </c>
      <c r="B300" s="1" t="s">
        <v>246</v>
      </c>
      <c r="C300" s="1">
        <v>2515</v>
      </c>
      <c r="D300" s="1" t="s">
        <v>245</v>
      </c>
      <c r="E300" s="1">
        <f t="shared" si="10"/>
        <v>3</v>
      </c>
      <c r="F300" s="1">
        <f t="shared" si="11"/>
        <v>2</v>
      </c>
    </row>
    <row r="301" spans="1:6">
      <c r="A301" s="1">
        <v>21</v>
      </c>
      <c r="B301" s="1" t="s">
        <v>246</v>
      </c>
      <c r="C301" s="1">
        <v>2745</v>
      </c>
      <c r="D301" s="1" t="s">
        <v>245</v>
      </c>
      <c r="E301" s="1">
        <f t="shared" si="10"/>
        <v>3</v>
      </c>
      <c r="F301" s="1">
        <f t="shared" si="11"/>
        <v>2</v>
      </c>
    </row>
    <row r="302" spans="1:6">
      <c r="A302" s="1">
        <v>6</v>
      </c>
      <c r="B302" s="1" t="s">
        <v>247</v>
      </c>
      <c r="C302" s="1">
        <v>672</v>
      </c>
      <c r="D302" s="1" t="s">
        <v>244</v>
      </c>
      <c r="E302" s="1">
        <f t="shared" si="10"/>
        <v>1</v>
      </c>
      <c r="F302" s="1">
        <f t="shared" si="11"/>
        <v>1</v>
      </c>
    </row>
    <row r="303" spans="1:6">
      <c r="A303" s="1">
        <v>36</v>
      </c>
      <c r="B303" s="1" t="s">
        <v>248</v>
      </c>
      <c r="C303" s="1">
        <v>3804</v>
      </c>
      <c r="D303" s="1" t="s">
        <v>245</v>
      </c>
      <c r="E303" s="1">
        <f t="shared" si="10"/>
        <v>3</v>
      </c>
      <c r="F303" s="1">
        <f t="shared" si="11"/>
        <v>3</v>
      </c>
    </row>
    <row r="304" spans="1:6">
      <c r="A304" s="1">
        <v>24</v>
      </c>
      <c r="B304" s="1" t="s">
        <v>246</v>
      </c>
      <c r="C304" s="1">
        <v>1344</v>
      </c>
      <c r="D304" s="1" t="s">
        <v>243</v>
      </c>
      <c r="E304" s="1">
        <f t="shared" si="10"/>
        <v>2</v>
      </c>
      <c r="F304" s="1">
        <f t="shared" si="11"/>
        <v>2</v>
      </c>
    </row>
    <row r="305" spans="1:6">
      <c r="A305" s="1">
        <v>10</v>
      </c>
      <c r="B305" s="1" t="s">
        <v>247</v>
      </c>
      <c r="C305" s="1">
        <v>1038</v>
      </c>
      <c r="D305" s="1" t="s">
        <v>243</v>
      </c>
      <c r="E305" s="1">
        <f t="shared" si="10"/>
        <v>2</v>
      </c>
      <c r="F305" s="1">
        <f t="shared" si="11"/>
        <v>1</v>
      </c>
    </row>
    <row r="306" spans="1:6">
      <c r="A306" s="1">
        <v>48</v>
      </c>
      <c r="B306" s="1" t="s">
        <v>248</v>
      </c>
      <c r="C306" s="1">
        <v>10127</v>
      </c>
      <c r="D306" s="1" t="s">
        <v>245</v>
      </c>
      <c r="E306" s="1">
        <f t="shared" si="10"/>
        <v>3</v>
      </c>
      <c r="F306" s="1">
        <f t="shared" si="11"/>
        <v>3</v>
      </c>
    </row>
    <row r="307" spans="1:6">
      <c r="A307" s="1">
        <v>6</v>
      </c>
      <c r="B307" s="1" t="s">
        <v>247</v>
      </c>
      <c r="C307" s="1">
        <v>1543</v>
      </c>
      <c r="D307" s="1" t="s">
        <v>243</v>
      </c>
      <c r="E307" s="1">
        <f t="shared" si="10"/>
        <v>2</v>
      </c>
      <c r="F307" s="1">
        <f t="shared" si="11"/>
        <v>1</v>
      </c>
    </row>
    <row r="308" spans="1:6">
      <c r="A308" s="1">
        <v>30</v>
      </c>
      <c r="B308" s="1" t="s">
        <v>248</v>
      </c>
      <c r="C308" s="1">
        <v>4811</v>
      </c>
      <c r="D308" s="1" t="s">
        <v>245</v>
      </c>
      <c r="E308" s="1">
        <f t="shared" si="10"/>
        <v>3</v>
      </c>
      <c r="F308" s="1">
        <f t="shared" si="11"/>
        <v>3</v>
      </c>
    </row>
    <row r="309" spans="1:6">
      <c r="A309" s="1">
        <v>12</v>
      </c>
      <c r="B309" s="1" t="s">
        <v>247</v>
      </c>
      <c r="C309" s="1">
        <v>727</v>
      </c>
      <c r="D309" s="1" t="s">
        <v>244</v>
      </c>
      <c r="E309" s="1">
        <f t="shared" si="10"/>
        <v>1</v>
      </c>
      <c r="F309" s="1">
        <f t="shared" si="11"/>
        <v>1</v>
      </c>
    </row>
    <row r="310" spans="1:6">
      <c r="A310" s="1">
        <v>8</v>
      </c>
      <c r="B310" s="1" t="s">
        <v>247</v>
      </c>
      <c r="C310" s="1">
        <v>1237</v>
      </c>
      <c r="D310" s="1" t="s">
        <v>243</v>
      </c>
      <c r="E310" s="1">
        <f t="shared" si="10"/>
        <v>2</v>
      </c>
      <c r="F310" s="1">
        <f t="shared" si="11"/>
        <v>1</v>
      </c>
    </row>
    <row r="311" spans="1:6">
      <c r="A311" s="1">
        <v>9</v>
      </c>
      <c r="B311" s="1" t="s">
        <v>247</v>
      </c>
      <c r="C311" s="1">
        <v>276</v>
      </c>
      <c r="D311" s="1" t="s">
        <v>244</v>
      </c>
      <c r="E311" s="1">
        <f t="shared" si="10"/>
        <v>1</v>
      </c>
      <c r="F311" s="1">
        <f t="shared" si="11"/>
        <v>1</v>
      </c>
    </row>
    <row r="312" spans="1:6">
      <c r="A312" s="1">
        <v>48</v>
      </c>
      <c r="B312" s="1" t="s">
        <v>248</v>
      </c>
      <c r="C312" s="1">
        <v>5381</v>
      </c>
      <c r="D312" s="1" t="s">
        <v>245</v>
      </c>
      <c r="E312" s="1">
        <f t="shared" si="10"/>
        <v>3</v>
      </c>
      <c r="F312" s="1">
        <f t="shared" si="11"/>
        <v>3</v>
      </c>
    </row>
    <row r="313" spans="1:6">
      <c r="A313" s="1">
        <v>24</v>
      </c>
      <c r="B313" s="1" t="s">
        <v>246</v>
      </c>
      <c r="C313" s="1">
        <v>5511</v>
      </c>
      <c r="D313" s="1" t="s">
        <v>245</v>
      </c>
      <c r="E313" s="1">
        <f t="shared" si="10"/>
        <v>3</v>
      </c>
      <c r="F313" s="1">
        <f t="shared" si="11"/>
        <v>2</v>
      </c>
    </row>
    <row r="314" spans="1:6">
      <c r="A314" s="1">
        <v>24</v>
      </c>
      <c r="B314" s="1" t="s">
        <v>246</v>
      </c>
      <c r="C314" s="1">
        <v>3749</v>
      </c>
      <c r="D314" s="1" t="s">
        <v>245</v>
      </c>
      <c r="E314" s="1">
        <f t="shared" si="10"/>
        <v>3</v>
      </c>
      <c r="F314" s="1">
        <f t="shared" si="11"/>
        <v>2</v>
      </c>
    </row>
    <row r="315" spans="1:6">
      <c r="A315" s="1">
        <v>12</v>
      </c>
      <c r="B315" s="1" t="s">
        <v>247</v>
      </c>
      <c r="C315" s="1">
        <v>685</v>
      </c>
      <c r="D315" s="1" t="s">
        <v>244</v>
      </c>
      <c r="E315" s="1">
        <f t="shared" si="10"/>
        <v>1</v>
      </c>
      <c r="F315" s="1">
        <f t="shared" si="11"/>
        <v>1</v>
      </c>
    </row>
    <row r="316" spans="1:6">
      <c r="A316" s="1">
        <v>4</v>
      </c>
      <c r="B316" s="1" t="s">
        <v>247</v>
      </c>
      <c r="C316" s="1">
        <v>1494</v>
      </c>
      <c r="D316" s="1" t="s">
        <v>243</v>
      </c>
      <c r="E316" s="1">
        <f t="shared" si="10"/>
        <v>2</v>
      </c>
      <c r="F316" s="1">
        <f t="shared" si="11"/>
        <v>1</v>
      </c>
    </row>
    <row r="317" spans="1:6">
      <c r="A317" s="1">
        <v>36</v>
      </c>
      <c r="B317" s="1" t="s">
        <v>248</v>
      </c>
      <c r="C317" s="1">
        <v>2746</v>
      </c>
      <c r="D317" s="1" t="s">
        <v>245</v>
      </c>
      <c r="E317" s="1">
        <f t="shared" si="10"/>
        <v>3</v>
      </c>
      <c r="F317" s="1">
        <f t="shared" si="11"/>
        <v>3</v>
      </c>
    </row>
    <row r="318" spans="1:6">
      <c r="A318" s="1">
        <v>12</v>
      </c>
      <c r="B318" s="1" t="s">
        <v>247</v>
      </c>
      <c r="C318" s="1">
        <v>708</v>
      </c>
      <c r="D318" s="1" t="s">
        <v>244</v>
      </c>
      <c r="E318" s="1">
        <f t="shared" si="10"/>
        <v>1</v>
      </c>
      <c r="F318" s="1">
        <f t="shared" si="11"/>
        <v>1</v>
      </c>
    </row>
    <row r="319" spans="1:6">
      <c r="A319" s="1">
        <v>24</v>
      </c>
      <c r="B319" s="1" t="s">
        <v>246</v>
      </c>
      <c r="C319" s="1">
        <v>4351</v>
      </c>
      <c r="D319" s="1" t="s">
        <v>245</v>
      </c>
      <c r="E319" s="1">
        <f t="shared" si="10"/>
        <v>3</v>
      </c>
      <c r="F319" s="1">
        <f t="shared" si="11"/>
        <v>2</v>
      </c>
    </row>
    <row r="320" spans="1:6">
      <c r="A320" s="1">
        <v>12</v>
      </c>
      <c r="B320" s="1" t="s">
        <v>247</v>
      </c>
      <c r="C320" s="1">
        <v>701</v>
      </c>
      <c r="D320" s="1" t="s">
        <v>244</v>
      </c>
      <c r="E320" s="1">
        <f t="shared" si="10"/>
        <v>1</v>
      </c>
      <c r="F320" s="1">
        <f t="shared" si="11"/>
        <v>1</v>
      </c>
    </row>
    <row r="321" spans="1:6">
      <c r="A321" s="1">
        <v>15</v>
      </c>
      <c r="B321" s="1" t="s">
        <v>246</v>
      </c>
      <c r="C321" s="1">
        <v>3643</v>
      </c>
      <c r="D321" s="1" t="s">
        <v>245</v>
      </c>
      <c r="E321" s="1">
        <f t="shared" si="10"/>
        <v>3</v>
      </c>
      <c r="F321" s="1">
        <f t="shared" si="11"/>
        <v>2</v>
      </c>
    </row>
    <row r="322" spans="1:6">
      <c r="A322" s="1">
        <v>30</v>
      </c>
      <c r="B322" s="1" t="s">
        <v>248</v>
      </c>
      <c r="C322" s="1">
        <v>4249</v>
      </c>
      <c r="D322" s="1" t="s">
        <v>245</v>
      </c>
      <c r="E322" s="1">
        <f t="shared" ref="E322:E385" si="12">IF(D322=$J$39,1,IF(D322=$K$39,2,3))</f>
        <v>3</v>
      </c>
      <c r="F322" s="1">
        <f t="shared" ref="F322:F385" si="13">IF(B322=$I$40,1,IF(B322=$I$41,2,3))</f>
        <v>3</v>
      </c>
    </row>
    <row r="323" spans="1:6">
      <c r="A323" s="1">
        <v>24</v>
      </c>
      <c r="B323" s="1" t="s">
        <v>246</v>
      </c>
      <c r="C323" s="1">
        <v>1938</v>
      </c>
      <c r="D323" s="1" t="s">
        <v>243</v>
      </c>
      <c r="E323" s="1">
        <f t="shared" si="12"/>
        <v>2</v>
      </c>
      <c r="F323" s="1">
        <f t="shared" si="13"/>
        <v>2</v>
      </c>
    </row>
    <row r="324" spans="1:6">
      <c r="A324" s="1">
        <v>24</v>
      </c>
      <c r="B324" s="1" t="s">
        <v>246</v>
      </c>
      <c r="C324" s="1">
        <v>2910</v>
      </c>
      <c r="D324" s="1" t="s">
        <v>245</v>
      </c>
      <c r="E324" s="1">
        <f t="shared" si="12"/>
        <v>3</v>
      </c>
      <c r="F324" s="1">
        <f t="shared" si="13"/>
        <v>2</v>
      </c>
    </row>
    <row r="325" spans="1:6">
      <c r="A325" s="1">
        <v>18</v>
      </c>
      <c r="B325" s="1" t="s">
        <v>246</v>
      </c>
      <c r="C325" s="1">
        <v>2659</v>
      </c>
      <c r="D325" s="1" t="s">
        <v>245</v>
      </c>
      <c r="E325" s="1">
        <f t="shared" si="12"/>
        <v>3</v>
      </c>
      <c r="F325" s="1">
        <f t="shared" si="13"/>
        <v>2</v>
      </c>
    </row>
    <row r="326" spans="1:6">
      <c r="A326" s="1">
        <v>18</v>
      </c>
      <c r="B326" s="1" t="s">
        <v>246</v>
      </c>
      <c r="C326" s="1">
        <v>1028</v>
      </c>
      <c r="D326" s="1" t="s">
        <v>243</v>
      </c>
      <c r="E326" s="1">
        <f t="shared" si="12"/>
        <v>2</v>
      </c>
      <c r="F326" s="1">
        <f t="shared" si="13"/>
        <v>2</v>
      </c>
    </row>
    <row r="327" spans="1:6">
      <c r="A327" s="1">
        <v>8</v>
      </c>
      <c r="B327" s="1" t="s">
        <v>247</v>
      </c>
      <c r="C327" s="1">
        <v>3398</v>
      </c>
      <c r="D327" s="1" t="s">
        <v>245</v>
      </c>
      <c r="E327" s="1">
        <f t="shared" si="12"/>
        <v>3</v>
      </c>
      <c r="F327" s="1">
        <f t="shared" si="13"/>
        <v>1</v>
      </c>
    </row>
    <row r="328" spans="1:6">
      <c r="A328" s="1">
        <v>12</v>
      </c>
      <c r="B328" s="1" t="s">
        <v>247</v>
      </c>
      <c r="C328" s="1">
        <v>5801</v>
      </c>
      <c r="D328" s="1" t="s">
        <v>245</v>
      </c>
      <c r="E328" s="1">
        <f t="shared" si="12"/>
        <v>3</v>
      </c>
      <c r="F328" s="1">
        <f t="shared" si="13"/>
        <v>1</v>
      </c>
    </row>
    <row r="329" spans="1:6">
      <c r="A329" s="1">
        <v>24</v>
      </c>
      <c r="B329" s="1" t="s">
        <v>246</v>
      </c>
      <c r="C329" s="1">
        <v>1525</v>
      </c>
      <c r="D329" s="1" t="s">
        <v>243</v>
      </c>
      <c r="E329" s="1">
        <f t="shared" si="12"/>
        <v>2</v>
      </c>
      <c r="F329" s="1">
        <f t="shared" si="13"/>
        <v>2</v>
      </c>
    </row>
    <row r="330" spans="1:6">
      <c r="A330" s="1">
        <v>36</v>
      </c>
      <c r="B330" s="1" t="s">
        <v>248</v>
      </c>
      <c r="C330" s="1">
        <v>4473</v>
      </c>
      <c r="D330" s="1" t="s">
        <v>245</v>
      </c>
      <c r="E330" s="1">
        <f t="shared" si="12"/>
        <v>3</v>
      </c>
      <c r="F330" s="1">
        <f t="shared" si="13"/>
        <v>3</v>
      </c>
    </row>
    <row r="331" spans="1:6">
      <c r="A331" s="1">
        <v>6</v>
      </c>
      <c r="B331" s="1" t="s">
        <v>247</v>
      </c>
      <c r="C331" s="1">
        <v>1068</v>
      </c>
      <c r="D331" s="1" t="s">
        <v>243</v>
      </c>
      <c r="E331" s="1">
        <f t="shared" si="12"/>
        <v>2</v>
      </c>
      <c r="F331" s="1">
        <f t="shared" si="13"/>
        <v>1</v>
      </c>
    </row>
    <row r="332" spans="1:6">
      <c r="A332" s="1">
        <v>24</v>
      </c>
      <c r="B332" s="1" t="s">
        <v>246</v>
      </c>
      <c r="C332" s="1">
        <v>6615</v>
      </c>
      <c r="D332" s="1" t="s">
        <v>245</v>
      </c>
      <c r="E332" s="1">
        <f t="shared" si="12"/>
        <v>3</v>
      </c>
      <c r="F332" s="1">
        <f t="shared" si="13"/>
        <v>2</v>
      </c>
    </row>
    <row r="333" spans="1:6">
      <c r="A333" s="1">
        <v>18</v>
      </c>
      <c r="B333" s="1" t="s">
        <v>246</v>
      </c>
      <c r="C333" s="1">
        <v>1864</v>
      </c>
      <c r="D333" s="1" t="s">
        <v>243</v>
      </c>
      <c r="E333" s="1">
        <f t="shared" si="12"/>
        <v>2</v>
      </c>
      <c r="F333" s="1">
        <f t="shared" si="13"/>
        <v>2</v>
      </c>
    </row>
    <row r="334" spans="1:6">
      <c r="A334" s="1">
        <v>60</v>
      </c>
      <c r="B334" s="1" t="s">
        <v>248</v>
      </c>
      <c r="C334" s="1">
        <v>7408</v>
      </c>
      <c r="D334" s="1" t="s">
        <v>245</v>
      </c>
      <c r="E334" s="1">
        <f t="shared" si="12"/>
        <v>3</v>
      </c>
      <c r="F334" s="1">
        <f t="shared" si="13"/>
        <v>3</v>
      </c>
    </row>
    <row r="335" spans="1:6">
      <c r="A335" s="1">
        <v>48</v>
      </c>
      <c r="B335" s="1" t="s">
        <v>248</v>
      </c>
      <c r="C335" s="1">
        <v>11590</v>
      </c>
      <c r="D335" s="1" t="s">
        <v>245</v>
      </c>
      <c r="E335" s="1">
        <f t="shared" si="12"/>
        <v>3</v>
      </c>
      <c r="F335" s="1">
        <f t="shared" si="13"/>
        <v>3</v>
      </c>
    </row>
    <row r="336" spans="1:6">
      <c r="A336" s="1">
        <v>24</v>
      </c>
      <c r="B336" s="1" t="s">
        <v>246</v>
      </c>
      <c r="C336" s="1">
        <v>4110</v>
      </c>
      <c r="D336" s="1" t="s">
        <v>245</v>
      </c>
      <c r="E336" s="1">
        <f t="shared" si="12"/>
        <v>3</v>
      </c>
      <c r="F336" s="1">
        <f t="shared" si="13"/>
        <v>2</v>
      </c>
    </row>
    <row r="337" spans="1:6">
      <c r="A337" s="1">
        <v>6</v>
      </c>
      <c r="B337" s="1" t="s">
        <v>247</v>
      </c>
      <c r="C337" s="1">
        <v>3384</v>
      </c>
      <c r="D337" s="1" t="s">
        <v>245</v>
      </c>
      <c r="E337" s="1">
        <f t="shared" si="12"/>
        <v>3</v>
      </c>
      <c r="F337" s="1">
        <f t="shared" si="13"/>
        <v>1</v>
      </c>
    </row>
    <row r="338" spans="1:6">
      <c r="A338" s="1">
        <v>13</v>
      </c>
      <c r="B338" s="1" t="s">
        <v>246</v>
      </c>
      <c r="C338" s="1">
        <v>2101</v>
      </c>
      <c r="D338" s="1" t="s">
        <v>245</v>
      </c>
      <c r="E338" s="1">
        <f t="shared" si="12"/>
        <v>3</v>
      </c>
      <c r="F338" s="1">
        <f t="shared" si="13"/>
        <v>2</v>
      </c>
    </row>
    <row r="339" spans="1:6">
      <c r="A339" s="1">
        <v>15</v>
      </c>
      <c r="B339" s="1" t="s">
        <v>246</v>
      </c>
      <c r="C339" s="1">
        <v>1275</v>
      </c>
      <c r="D339" s="1" t="s">
        <v>243</v>
      </c>
      <c r="E339" s="1">
        <f t="shared" si="12"/>
        <v>2</v>
      </c>
      <c r="F339" s="1">
        <f t="shared" si="13"/>
        <v>2</v>
      </c>
    </row>
    <row r="340" spans="1:6">
      <c r="A340" s="1">
        <v>24</v>
      </c>
      <c r="B340" s="1" t="s">
        <v>246</v>
      </c>
      <c r="C340" s="1">
        <v>4169</v>
      </c>
      <c r="D340" s="1" t="s">
        <v>245</v>
      </c>
      <c r="E340" s="1">
        <f t="shared" si="12"/>
        <v>3</v>
      </c>
      <c r="F340" s="1">
        <f t="shared" si="13"/>
        <v>2</v>
      </c>
    </row>
    <row r="341" spans="1:6">
      <c r="A341" s="1">
        <v>10</v>
      </c>
      <c r="B341" s="1" t="s">
        <v>247</v>
      </c>
      <c r="C341" s="1">
        <v>1521</v>
      </c>
      <c r="D341" s="1" t="s">
        <v>243</v>
      </c>
      <c r="E341" s="1">
        <f t="shared" si="12"/>
        <v>2</v>
      </c>
      <c r="F341" s="1">
        <f t="shared" si="13"/>
        <v>1</v>
      </c>
    </row>
    <row r="342" spans="1:6">
      <c r="A342" s="1">
        <v>24</v>
      </c>
      <c r="B342" s="1" t="s">
        <v>246</v>
      </c>
      <c r="C342" s="1">
        <v>5743</v>
      </c>
      <c r="D342" s="1" t="s">
        <v>245</v>
      </c>
      <c r="E342" s="1">
        <f t="shared" si="12"/>
        <v>3</v>
      </c>
      <c r="F342" s="1">
        <f t="shared" si="13"/>
        <v>2</v>
      </c>
    </row>
    <row r="343" spans="1:6">
      <c r="A343" s="1">
        <v>21</v>
      </c>
      <c r="B343" s="1" t="s">
        <v>246</v>
      </c>
      <c r="C343" s="1">
        <v>3599</v>
      </c>
      <c r="D343" s="1" t="s">
        <v>245</v>
      </c>
      <c r="E343" s="1">
        <f t="shared" si="12"/>
        <v>3</v>
      </c>
      <c r="F343" s="1">
        <f t="shared" si="13"/>
        <v>2</v>
      </c>
    </row>
    <row r="344" spans="1:6">
      <c r="A344" s="1">
        <v>18</v>
      </c>
      <c r="B344" s="1" t="s">
        <v>246</v>
      </c>
      <c r="C344" s="1">
        <v>3213</v>
      </c>
      <c r="D344" s="1" t="s">
        <v>245</v>
      </c>
      <c r="E344" s="1">
        <f t="shared" si="12"/>
        <v>3</v>
      </c>
      <c r="F344" s="1">
        <f t="shared" si="13"/>
        <v>2</v>
      </c>
    </row>
    <row r="345" spans="1:6">
      <c r="A345" s="1">
        <v>18</v>
      </c>
      <c r="B345" s="1" t="s">
        <v>246</v>
      </c>
      <c r="C345" s="1">
        <v>4439</v>
      </c>
      <c r="D345" s="1" t="s">
        <v>245</v>
      </c>
      <c r="E345" s="1">
        <f t="shared" si="12"/>
        <v>3</v>
      </c>
      <c r="F345" s="1">
        <f t="shared" si="13"/>
        <v>2</v>
      </c>
    </row>
    <row r="346" spans="1:6">
      <c r="A346" s="1">
        <v>10</v>
      </c>
      <c r="B346" s="1" t="s">
        <v>247</v>
      </c>
      <c r="C346" s="1">
        <v>3949</v>
      </c>
      <c r="D346" s="1" t="s">
        <v>245</v>
      </c>
      <c r="E346" s="1">
        <f t="shared" si="12"/>
        <v>3</v>
      </c>
      <c r="F346" s="1">
        <f t="shared" si="13"/>
        <v>1</v>
      </c>
    </row>
    <row r="347" spans="1:6">
      <c r="A347" s="1">
        <v>15</v>
      </c>
      <c r="B347" s="1" t="s">
        <v>246</v>
      </c>
      <c r="C347" s="1">
        <v>1459</v>
      </c>
      <c r="D347" s="1" t="s">
        <v>243</v>
      </c>
      <c r="E347" s="1">
        <f t="shared" si="12"/>
        <v>2</v>
      </c>
      <c r="F347" s="1">
        <f t="shared" si="13"/>
        <v>2</v>
      </c>
    </row>
    <row r="348" spans="1:6">
      <c r="A348" s="1">
        <v>13</v>
      </c>
      <c r="B348" s="1" t="s">
        <v>246</v>
      </c>
      <c r="C348" s="1">
        <v>882</v>
      </c>
      <c r="D348" s="1" t="s">
        <v>244</v>
      </c>
      <c r="E348" s="1">
        <f t="shared" si="12"/>
        <v>1</v>
      </c>
      <c r="F348" s="1">
        <f t="shared" si="13"/>
        <v>2</v>
      </c>
    </row>
    <row r="349" spans="1:6">
      <c r="A349" s="1">
        <v>24</v>
      </c>
      <c r="B349" s="1" t="s">
        <v>246</v>
      </c>
      <c r="C349" s="1">
        <v>3758</v>
      </c>
      <c r="D349" s="1" t="s">
        <v>245</v>
      </c>
      <c r="E349" s="1">
        <f t="shared" si="12"/>
        <v>3</v>
      </c>
      <c r="F349" s="1">
        <f t="shared" si="13"/>
        <v>2</v>
      </c>
    </row>
    <row r="350" spans="1:6">
      <c r="A350" s="1">
        <v>6</v>
      </c>
      <c r="B350" s="1" t="s">
        <v>247</v>
      </c>
      <c r="C350" s="1">
        <v>1743</v>
      </c>
      <c r="D350" s="1" t="s">
        <v>243</v>
      </c>
      <c r="E350" s="1">
        <f t="shared" si="12"/>
        <v>2</v>
      </c>
      <c r="F350" s="1">
        <f t="shared" si="13"/>
        <v>1</v>
      </c>
    </row>
    <row r="351" spans="1:6">
      <c r="A351" s="1">
        <v>9</v>
      </c>
      <c r="B351" s="1" t="s">
        <v>247</v>
      </c>
      <c r="C351" s="1">
        <v>1136</v>
      </c>
      <c r="D351" s="1" t="s">
        <v>243</v>
      </c>
      <c r="E351" s="1">
        <f t="shared" si="12"/>
        <v>2</v>
      </c>
      <c r="F351" s="1">
        <f t="shared" si="13"/>
        <v>1</v>
      </c>
    </row>
    <row r="352" spans="1:6">
      <c r="A352" s="1">
        <v>9</v>
      </c>
      <c r="B352" s="1" t="s">
        <v>247</v>
      </c>
      <c r="C352" s="1">
        <v>1236</v>
      </c>
      <c r="D352" s="1" t="s">
        <v>243</v>
      </c>
      <c r="E352" s="1">
        <f t="shared" si="12"/>
        <v>2</v>
      </c>
      <c r="F352" s="1">
        <f t="shared" si="13"/>
        <v>1</v>
      </c>
    </row>
    <row r="353" spans="1:6">
      <c r="A353" s="1">
        <v>9</v>
      </c>
      <c r="B353" s="1" t="s">
        <v>247</v>
      </c>
      <c r="C353" s="1">
        <v>959</v>
      </c>
      <c r="D353" s="1" t="s">
        <v>244</v>
      </c>
      <c r="E353" s="1">
        <f t="shared" si="12"/>
        <v>1</v>
      </c>
      <c r="F353" s="1">
        <f t="shared" si="13"/>
        <v>1</v>
      </c>
    </row>
    <row r="354" spans="1:6">
      <c r="A354" s="1">
        <v>18</v>
      </c>
      <c r="B354" s="1" t="s">
        <v>246</v>
      </c>
      <c r="C354" s="1">
        <v>3229</v>
      </c>
      <c r="D354" s="1" t="s">
        <v>245</v>
      </c>
      <c r="E354" s="1">
        <f t="shared" si="12"/>
        <v>3</v>
      </c>
      <c r="F354" s="1">
        <f t="shared" si="13"/>
        <v>2</v>
      </c>
    </row>
    <row r="355" spans="1:6">
      <c r="A355" s="1">
        <v>12</v>
      </c>
      <c r="B355" s="1" t="s">
        <v>247</v>
      </c>
      <c r="C355" s="1">
        <v>6199</v>
      </c>
      <c r="D355" s="1" t="s">
        <v>245</v>
      </c>
      <c r="E355" s="1">
        <f t="shared" si="12"/>
        <v>3</v>
      </c>
      <c r="F355" s="1">
        <f t="shared" si="13"/>
        <v>1</v>
      </c>
    </row>
    <row r="356" spans="1:6">
      <c r="A356" s="1">
        <v>10</v>
      </c>
      <c r="B356" s="1" t="s">
        <v>247</v>
      </c>
      <c r="C356" s="1">
        <v>727</v>
      </c>
      <c r="D356" s="1" t="s">
        <v>244</v>
      </c>
      <c r="E356" s="1">
        <f t="shared" si="12"/>
        <v>1</v>
      </c>
      <c r="F356" s="1">
        <f t="shared" si="13"/>
        <v>1</v>
      </c>
    </row>
    <row r="357" spans="1:6">
      <c r="A357" s="1">
        <v>24</v>
      </c>
      <c r="B357" s="1" t="s">
        <v>246</v>
      </c>
      <c r="C357" s="1">
        <v>1246</v>
      </c>
      <c r="D357" s="1" t="s">
        <v>243</v>
      </c>
      <c r="E357" s="1">
        <f t="shared" si="12"/>
        <v>2</v>
      </c>
      <c r="F357" s="1">
        <f t="shared" si="13"/>
        <v>2</v>
      </c>
    </row>
    <row r="358" spans="1:6">
      <c r="A358" s="1">
        <v>12</v>
      </c>
      <c r="B358" s="1" t="s">
        <v>247</v>
      </c>
      <c r="C358" s="1">
        <v>2331</v>
      </c>
      <c r="D358" s="1" t="s">
        <v>245</v>
      </c>
      <c r="E358" s="1">
        <f t="shared" si="12"/>
        <v>3</v>
      </c>
      <c r="F358" s="1">
        <f t="shared" si="13"/>
        <v>1</v>
      </c>
    </row>
    <row r="359" spans="1:6">
      <c r="A359" s="1">
        <v>36</v>
      </c>
      <c r="B359" s="1" t="s">
        <v>248</v>
      </c>
      <c r="C359" s="1">
        <v>4463</v>
      </c>
      <c r="D359" s="1" t="s">
        <v>245</v>
      </c>
      <c r="E359" s="1">
        <f t="shared" si="12"/>
        <v>3</v>
      </c>
      <c r="F359" s="1">
        <f t="shared" si="13"/>
        <v>3</v>
      </c>
    </row>
    <row r="360" spans="1:6">
      <c r="A360" s="1">
        <v>12</v>
      </c>
      <c r="B360" s="1" t="s">
        <v>247</v>
      </c>
      <c r="C360" s="1">
        <v>776</v>
      </c>
      <c r="D360" s="1" t="s">
        <v>244</v>
      </c>
      <c r="E360" s="1">
        <f t="shared" si="12"/>
        <v>1</v>
      </c>
      <c r="F360" s="1">
        <f t="shared" si="13"/>
        <v>1</v>
      </c>
    </row>
    <row r="361" spans="1:6">
      <c r="A361" s="1">
        <v>30</v>
      </c>
      <c r="B361" s="1" t="s">
        <v>248</v>
      </c>
      <c r="C361" s="1">
        <v>2406</v>
      </c>
      <c r="D361" s="1" t="s">
        <v>245</v>
      </c>
      <c r="E361" s="1">
        <f t="shared" si="12"/>
        <v>3</v>
      </c>
      <c r="F361" s="1">
        <f t="shared" si="13"/>
        <v>3</v>
      </c>
    </row>
    <row r="362" spans="1:6">
      <c r="A362" s="1">
        <v>18</v>
      </c>
      <c r="B362" s="1" t="s">
        <v>246</v>
      </c>
      <c r="C362" s="1">
        <v>1239</v>
      </c>
      <c r="D362" s="1" t="s">
        <v>243</v>
      </c>
      <c r="E362" s="1">
        <f t="shared" si="12"/>
        <v>2</v>
      </c>
      <c r="F362" s="1">
        <f t="shared" si="13"/>
        <v>2</v>
      </c>
    </row>
    <row r="363" spans="1:6">
      <c r="A363" s="1">
        <v>12</v>
      </c>
      <c r="B363" s="1" t="s">
        <v>247</v>
      </c>
      <c r="C363" s="1">
        <v>3399</v>
      </c>
      <c r="D363" s="1" t="s">
        <v>245</v>
      </c>
      <c r="E363" s="1">
        <f t="shared" si="12"/>
        <v>3</v>
      </c>
      <c r="F363" s="1">
        <f t="shared" si="13"/>
        <v>1</v>
      </c>
    </row>
    <row r="364" spans="1:6">
      <c r="A364" s="1">
        <v>12</v>
      </c>
      <c r="B364" s="1" t="s">
        <v>247</v>
      </c>
      <c r="C364" s="1">
        <v>2247</v>
      </c>
      <c r="D364" s="1" t="s">
        <v>245</v>
      </c>
      <c r="E364" s="1">
        <f t="shared" si="12"/>
        <v>3</v>
      </c>
      <c r="F364" s="1">
        <f t="shared" si="13"/>
        <v>1</v>
      </c>
    </row>
    <row r="365" spans="1:6">
      <c r="A365" s="1">
        <v>6</v>
      </c>
      <c r="B365" s="1" t="s">
        <v>247</v>
      </c>
      <c r="C365" s="1">
        <v>1766</v>
      </c>
      <c r="D365" s="1" t="s">
        <v>243</v>
      </c>
      <c r="E365" s="1">
        <f t="shared" si="12"/>
        <v>2</v>
      </c>
      <c r="F365" s="1">
        <f t="shared" si="13"/>
        <v>1</v>
      </c>
    </row>
    <row r="366" spans="1:6">
      <c r="A366" s="1">
        <v>18</v>
      </c>
      <c r="B366" s="1" t="s">
        <v>246</v>
      </c>
      <c r="C366" s="1">
        <v>2473</v>
      </c>
      <c r="D366" s="1" t="s">
        <v>245</v>
      </c>
      <c r="E366" s="1">
        <f t="shared" si="12"/>
        <v>3</v>
      </c>
      <c r="F366" s="1">
        <f t="shared" si="13"/>
        <v>2</v>
      </c>
    </row>
    <row r="367" spans="1:6">
      <c r="A367" s="1">
        <v>12</v>
      </c>
      <c r="B367" s="1" t="s">
        <v>247</v>
      </c>
      <c r="C367" s="1">
        <v>1542</v>
      </c>
      <c r="D367" s="1" t="s">
        <v>243</v>
      </c>
      <c r="E367" s="1">
        <f t="shared" si="12"/>
        <v>2</v>
      </c>
      <c r="F367" s="1">
        <f t="shared" si="13"/>
        <v>1</v>
      </c>
    </row>
    <row r="368" spans="1:6">
      <c r="A368" s="1">
        <v>18</v>
      </c>
      <c r="B368" s="1" t="s">
        <v>246</v>
      </c>
      <c r="C368" s="1">
        <v>3850</v>
      </c>
      <c r="D368" s="1" t="s">
        <v>245</v>
      </c>
      <c r="E368" s="1">
        <f t="shared" si="12"/>
        <v>3</v>
      </c>
      <c r="F368" s="1">
        <f t="shared" si="13"/>
        <v>2</v>
      </c>
    </row>
    <row r="369" spans="1:6">
      <c r="A369" s="1">
        <v>18</v>
      </c>
      <c r="B369" s="1" t="s">
        <v>246</v>
      </c>
      <c r="C369" s="1">
        <v>3650</v>
      </c>
      <c r="D369" s="1" t="s">
        <v>245</v>
      </c>
      <c r="E369" s="1">
        <f t="shared" si="12"/>
        <v>3</v>
      </c>
      <c r="F369" s="1">
        <f t="shared" si="13"/>
        <v>2</v>
      </c>
    </row>
    <row r="370" spans="1:6">
      <c r="A370" s="1">
        <v>36</v>
      </c>
      <c r="B370" s="1" t="s">
        <v>248</v>
      </c>
      <c r="C370" s="1">
        <v>3446</v>
      </c>
      <c r="D370" s="1" t="s">
        <v>245</v>
      </c>
      <c r="E370" s="1">
        <f t="shared" si="12"/>
        <v>3</v>
      </c>
      <c r="F370" s="1">
        <f t="shared" si="13"/>
        <v>3</v>
      </c>
    </row>
    <row r="371" spans="1:6">
      <c r="A371" s="1">
        <v>18</v>
      </c>
      <c r="B371" s="1" t="s">
        <v>246</v>
      </c>
      <c r="C371" s="1">
        <v>3001</v>
      </c>
      <c r="D371" s="1" t="s">
        <v>245</v>
      </c>
      <c r="E371" s="1">
        <f t="shared" si="12"/>
        <v>3</v>
      </c>
      <c r="F371" s="1">
        <f t="shared" si="13"/>
        <v>2</v>
      </c>
    </row>
    <row r="372" spans="1:6">
      <c r="A372" s="1">
        <v>36</v>
      </c>
      <c r="B372" s="1" t="s">
        <v>248</v>
      </c>
      <c r="C372" s="1">
        <v>3079</v>
      </c>
      <c r="D372" s="1" t="s">
        <v>245</v>
      </c>
      <c r="E372" s="1">
        <f t="shared" si="12"/>
        <v>3</v>
      </c>
      <c r="F372" s="1">
        <f t="shared" si="13"/>
        <v>3</v>
      </c>
    </row>
    <row r="373" spans="1:6">
      <c r="A373" s="1">
        <v>18</v>
      </c>
      <c r="B373" s="1" t="s">
        <v>246</v>
      </c>
      <c r="C373" s="1">
        <v>6070</v>
      </c>
      <c r="D373" s="1" t="s">
        <v>245</v>
      </c>
      <c r="E373" s="1">
        <f t="shared" si="12"/>
        <v>3</v>
      </c>
      <c r="F373" s="1">
        <f t="shared" si="13"/>
        <v>2</v>
      </c>
    </row>
    <row r="374" spans="1:6">
      <c r="A374" s="1">
        <v>10</v>
      </c>
      <c r="B374" s="1" t="s">
        <v>247</v>
      </c>
      <c r="C374" s="1">
        <v>2146</v>
      </c>
      <c r="D374" s="1" t="s">
        <v>245</v>
      </c>
      <c r="E374" s="1">
        <f t="shared" si="12"/>
        <v>3</v>
      </c>
      <c r="F374" s="1">
        <f t="shared" si="13"/>
        <v>1</v>
      </c>
    </row>
    <row r="375" spans="1:6">
      <c r="A375" s="1">
        <v>60</v>
      </c>
      <c r="B375" s="1" t="s">
        <v>248</v>
      </c>
      <c r="C375" s="1">
        <v>13756</v>
      </c>
      <c r="D375" s="1" t="s">
        <v>245</v>
      </c>
      <c r="E375" s="1">
        <f t="shared" si="12"/>
        <v>3</v>
      </c>
      <c r="F375" s="1">
        <f t="shared" si="13"/>
        <v>3</v>
      </c>
    </row>
    <row r="376" spans="1:6">
      <c r="A376" s="1">
        <v>60</v>
      </c>
      <c r="B376" s="1" t="s">
        <v>248</v>
      </c>
      <c r="C376" s="1">
        <v>14782</v>
      </c>
      <c r="D376" s="1" t="s">
        <v>245</v>
      </c>
      <c r="E376" s="1">
        <f t="shared" si="12"/>
        <v>3</v>
      </c>
      <c r="F376" s="1">
        <f t="shared" si="13"/>
        <v>3</v>
      </c>
    </row>
    <row r="377" spans="1:6">
      <c r="A377" s="1">
        <v>48</v>
      </c>
      <c r="B377" s="1" t="s">
        <v>248</v>
      </c>
      <c r="C377" s="1">
        <v>7685</v>
      </c>
      <c r="D377" s="1" t="s">
        <v>245</v>
      </c>
      <c r="E377" s="1">
        <f t="shared" si="12"/>
        <v>3</v>
      </c>
      <c r="F377" s="1">
        <f t="shared" si="13"/>
        <v>3</v>
      </c>
    </row>
    <row r="378" spans="1:6">
      <c r="A378" s="1">
        <v>18</v>
      </c>
      <c r="B378" s="1" t="s">
        <v>246</v>
      </c>
      <c r="C378" s="1">
        <v>2320</v>
      </c>
      <c r="D378" s="1" t="s">
        <v>245</v>
      </c>
      <c r="E378" s="1">
        <f t="shared" si="12"/>
        <v>3</v>
      </c>
      <c r="F378" s="1">
        <f t="shared" si="13"/>
        <v>2</v>
      </c>
    </row>
    <row r="379" spans="1:6">
      <c r="A379" s="1">
        <v>7</v>
      </c>
      <c r="B379" s="1" t="s">
        <v>247</v>
      </c>
      <c r="C379" s="1">
        <v>846</v>
      </c>
      <c r="D379" s="1" t="s">
        <v>244</v>
      </c>
      <c r="E379" s="1">
        <f t="shared" si="12"/>
        <v>1</v>
      </c>
      <c r="F379" s="1">
        <f t="shared" si="13"/>
        <v>1</v>
      </c>
    </row>
    <row r="380" spans="1:6">
      <c r="A380" s="1">
        <v>36</v>
      </c>
      <c r="B380" s="1" t="s">
        <v>248</v>
      </c>
      <c r="C380" s="1">
        <v>14318</v>
      </c>
      <c r="D380" s="1" t="s">
        <v>245</v>
      </c>
      <c r="E380" s="1">
        <f t="shared" si="12"/>
        <v>3</v>
      </c>
      <c r="F380" s="1">
        <f t="shared" si="13"/>
        <v>3</v>
      </c>
    </row>
    <row r="381" spans="1:6">
      <c r="A381" s="1">
        <v>6</v>
      </c>
      <c r="B381" s="1" t="s">
        <v>247</v>
      </c>
      <c r="C381" s="1">
        <v>362</v>
      </c>
      <c r="D381" s="1" t="s">
        <v>244</v>
      </c>
      <c r="E381" s="1">
        <f t="shared" si="12"/>
        <v>1</v>
      </c>
      <c r="F381" s="1">
        <f t="shared" si="13"/>
        <v>1</v>
      </c>
    </row>
    <row r="382" spans="1:6">
      <c r="A382" s="1">
        <v>20</v>
      </c>
      <c r="B382" s="1" t="s">
        <v>246</v>
      </c>
      <c r="C382" s="1">
        <v>2212</v>
      </c>
      <c r="D382" s="1" t="s">
        <v>245</v>
      </c>
      <c r="E382" s="1">
        <f t="shared" si="12"/>
        <v>3</v>
      </c>
      <c r="F382" s="1">
        <f t="shared" si="13"/>
        <v>2</v>
      </c>
    </row>
    <row r="383" spans="1:6">
      <c r="A383" s="1">
        <v>18</v>
      </c>
      <c r="B383" s="1" t="s">
        <v>246</v>
      </c>
      <c r="C383" s="1">
        <v>12976</v>
      </c>
      <c r="D383" s="1" t="s">
        <v>245</v>
      </c>
      <c r="E383" s="1">
        <f t="shared" si="12"/>
        <v>3</v>
      </c>
      <c r="F383" s="1">
        <f t="shared" si="13"/>
        <v>2</v>
      </c>
    </row>
    <row r="384" spans="1:6">
      <c r="A384" s="1">
        <v>22</v>
      </c>
      <c r="B384" s="1" t="s">
        <v>246</v>
      </c>
      <c r="C384" s="1">
        <v>1283</v>
      </c>
      <c r="D384" s="1" t="s">
        <v>243</v>
      </c>
      <c r="E384" s="1">
        <f t="shared" si="12"/>
        <v>2</v>
      </c>
      <c r="F384" s="1">
        <f t="shared" si="13"/>
        <v>2</v>
      </c>
    </row>
    <row r="385" spans="1:6">
      <c r="A385" s="1">
        <v>12</v>
      </c>
      <c r="B385" s="1" t="s">
        <v>247</v>
      </c>
      <c r="C385" s="1">
        <v>1330</v>
      </c>
      <c r="D385" s="1" t="s">
        <v>243</v>
      </c>
      <c r="E385" s="1">
        <f t="shared" si="12"/>
        <v>2</v>
      </c>
      <c r="F385" s="1">
        <f t="shared" si="13"/>
        <v>1</v>
      </c>
    </row>
    <row r="386" spans="1:6">
      <c r="A386" s="1">
        <v>30</v>
      </c>
      <c r="B386" s="1" t="s">
        <v>248</v>
      </c>
      <c r="C386" s="1">
        <v>4272</v>
      </c>
      <c r="D386" s="1" t="s">
        <v>245</v>
      </c>
      <c r="E386" s="1">
        <f t="shared" ref="E386:E449" si="14">IF(D386=$J$39,1,IF(D386=$K$39,2,3))</f>
        <v>3</v>
      </c>
      <c r="F386" s="1">
        <f t="shared" ref="F386:F449" si="15">IF(B386=$I$40,1,IF(B386=$I$41,2,3))</f>
        <v>3</v>
      </c>
    </row>
    <row r="387" spans="1:6">
      <c r="A387" s="1">
        <v>18</v>
      </c>
      <c r="B387" s="1" t="s">
        <v>246</v>
      </c>
      <c r="C387" s="1">
        <v>2238</v>
      </c>
      <c r="D387" s="1" t="s">
        <v>245</v>
      </c>
      <c r="E387" s="1">
        <f t="shared" si="14"/>
        <v>3</v>
      </c>
      <c r="F387" s="1">
        <f t="shared" si="15"/>
        <v>2</v>
      </c>
    </row>
    <row r="388" spans="1:6">
      <c r="A388" s="1">
        <v>18</v>
      </c>
      <c r="B388" s="1" t="s">
        <v>246</v>
      </c>
      <c r="C388" s="1">
        <v>1126</v>
      </c>
      <c r="D388" s="1" t="s">
        <v>243</v>
      </c>
      <c r="E388" s="1">
        <f t="shared" si="14"/>
        <v>2</v>
      </c>
      <c r="F388" s="1">
        <f t="shared" si="15"/>
        <v>2</v>
      </c>
    </row>
    <row r="389" spans="1:6">
      <c r="A389" s="1">
        <v>18</v>
      </c>
      <c r="B389" s="1" t="s">
        <v>246</v>
      </c>
      <c r="C389" s="1">
        <v>7374</v>
      </c>
      <c r="D389" s="1" t="s">
        <v>245</v>
      </c>
      <c r="E389" s="1">
        <f t="shared" si="14"/>
        <v>3</v>
      </c>
      <c r="F389" s="1">
        <f t="shared" si="15"/>
        <v>2</v>
      </c>
    </row>
    <row r="390" spans="1:6">
      <c r="A390" s="1">
        <v>15</v>
      </c>
      <c r="B390" s="1" t="s">
        <v>246</v>
      </c>
      <c r="C390" s="1">
        <v>2326</v>
      </c>
      <c r="D390" s="1" t="s">
        <v>245</v>
      </c>
      <c r="E390" s="1">
        <f t="shared" si="14"/>
        <v>3</v>
      </c>
      <c r="F390" s="1">
        <f t="shared" si="15"/>
        <v>2</v>
      </c>
    </row>
    <row r="391" spans="1:6">
      <c r="A391" s="1">
        <v>9</v>
      </c>
      <c r="B391" s="1" t="s">
        <v>247</v>
      </c>
      <c r="C391" s="1">
        <v>1449</v>
      </c>
      <c r="D391" s="1" t="s">
        <v>243</v>
      </c>
      <c r="E391" s="1">
        <f t="shared" si="14"/>
        <v>2</v>
      </c>
      <c r="F391" s="1">
        <f t="shared" si="15"/>
        <v>1</v>
      </c>
    </row>
    <row r="392" spans="1:6">
      <c r="A392" s="1">
        <v>18</v>
      </c>
      <c r="B392" s="1" t="s">
        <v>246</v>
      </c>
      <c r="C392" s="1">
        <v>1820</v>
      </c>
      <c r="D392" s="1" t="s">
        <v>243</v>
      </c>
      <c r="E392" s="1">
        <f t="shared" si="14"/>
        <v>2</v>
      </c>
      <c r="F392" s="1">
        <f t="shared" si="15"/>
        <v>2</v>
      </c>
    </row>
    <row r="393" spans="1:6">
      <c r="A393" s="1">
        <v>12</v>
      </c>
      <c r="B393" s="1" t="s">
        <v>247</v>
      </c>
      <c r="C393" s="1">
        <v>983</v>
      </c>
      <c r="D393" s="1" t="s">
        <v>244</v>
      </c>
      <c r="E393" s="1">
        <f t="shared" si="14"/>
        <v>1</v>
      </c>
      <c r="F393" s="1">
        <f t="shared" si="15"/>
        <v>1</v>
      </c>
    </row>
    <row r="394" spans="1:6">
      <c r="A394" s="1">
        <v>36</v>
      </c>
      <c r="B394" s="1" t="s">
        <v>248</v>
      </c>
      <c r="C394" s="1">
        <v>3249</v>
      </c>
      <c r="D394" s="1" t="s">
        <v>245</v>
      </c>
      <c r="E394" s="1">
        <f t="shared" si="14"/>
        <v>3</v>
      </c>
      <c r="F394" s="1">
        <f t="shared" si="15"/>
        <v>3</v>
      </c>
    </row>
    <row r="395" spans="1:6">
      <c r="A395" s="1">
        <v>6</v>
      </c>
      <c r="B395" s="1" t="s">
        <v>247</v>
      </c>
      <c r="C395" s="1">
        <v>1957</v>
      </c>
      <c r="D395" s="1" t="s">
        <v>243</v>
      </c>
      <c r="E395" s="1">
        <f t="shared" si="14"/>
        <v>2</v>
      </c>
      <c r="F395" s="1">
        <f t="shared" si="15"/>
        <v>1</v>
      </c>
    </row>
    <row r="396" spans="1:6">
      <c r="A396" s="1">
        <v>9</v>
      </c>
      <c r="B396" s="1" t="s">
        <v>247</v>
      </c>
      <c r="C396" s="1">
        <v>2406</v>
      </c>
      <c r="D396" s="1" t="s">
        <v>245</v>
      </c>
      <c r="E396" s="1">
        <f t="shared" si="14"/>
        <v>3</v>
      </c>
      <c r="F396" s="1">
        <f t="shared" si="15"/>
        <v>1</v>
      </c>
    </row>
    <row r="397" spans="1:6">
      <c r="A397" s="1">
        <v>39</v>
      </c>
      <c r="B397" s="1" t="s">
        <v>248</v>
      </c>
      <c r="C397" s="1">
        <v>11760</v>
      </c>
      <c r="D397" s="1" t="s">
        <v>245</v>
      </c>
      <c r="E397" s="1">
        <f t="shared" si="14"/>
        <v>3</v>
      </c>
      <c r="F397" s="1">
        <f t="shared" si="15"/>
        <v>3</v>
      </c>
    </row>
    <row r="398" spans="1:6">
      <c r="A398" s="1">
        <v>12</v>
      </c>
      <c r="B398" s="1" t="s">
        <v>247</v>
      </c>
      <c r="C398" s="1">
        <v>2578</v>
      </c>
      <c r="D398" s="1" t="s">
        <v>245</v>
      </c>
      <c r="E398" s="1">
        <f t="shared" si="14"/>
        <v>3</v>
      </c>
      <c r="F398" s="1">
        <f t="shared" si="15"/>
        <v>1</v>
      </c>
    </row>
    <row r="399" spans="1:6">
      <c r="A399" s="1">
        <v>36</v>
      </c>
      <c r="B399" s="1" t="s">
        <v>248</v>
      </c>
      <c r="C399" s="1">
        <v>2348</v>
      </c>
      <c r="D399" s="1" t="s">
        <v>245</v>
      </c>
      <c r="E399" s="1">
        <f t="shared" si="14"/>
        <v>3</v>
      </c>
      <c r="F399" s="1">
        <f t="shared" si="15"/>
        <v>3</v>
      </c>
    </row>
    <row r="400" spans="1:6">
      <c r="A400" s="1">
        <v>12</v>
      </c>
      <c r="B400" s="1" t="s">
        <v>247</v>
      </c>
      <c r="C400" s="1">
        <v>1223</v>
      </c>
      <c r="D400" s="1" t="s">
        <v>243</v>
      </c>
      <c r="E400" s="1">
        <f t="shared" si="14"/>
        <v>2</v>
      </c>
      <c r="F400" s="1">
        <f t="shared" si="15"/>
        <v>1</v>
      </c>
    </row>
    <row r="401" spans="1:6">
      <c r="A401" s="1">
        <v>24</v>
      </c>
      <c r="B401" s="1" t="s">
        <v>246</v>
      </c>
      <c r="C401" s="1">
        <v>1516</v>
      </c>
      <c r="D401" s="1" t="s">
        <v>243</v>
      </c>
      <c r="E401" s="1">
        <f t="shared" si="14"/>
        <v>2</v>
      </c>
      <c r="F401" s="1">
        <f t="shared" si="15"/>
        <v>2</v>
      </c>
    </row>
    <row r="402" spans="1:6">
      <c r="A402" s="1">
        <v>18</v>
      </c>
      <c r="B402" s="1" t="s">
        <v>246</v>
      </c>
      <c r="C402" s="1">
        <v>1473</v>
      </c>
      <c r="D402" s="1" t="s">
        <v>243</v>
      </c>
      <c r="E402" s="1">
        <f t="shared" si="14"/>
        <v>2</v>
      </c>
      <c r="F402" s="1">
        <f t="shared" si="15"/>
        <v>2</v>
      </c>
    </row>
    <row r="403" spans="1:6">
      <c r="A403" s="1">
        <v>18</v>
      </c>
      <c r="B403" s="1" t="s">
        <v>246</v>
      </c>
      <c r="C403" s="1">
        <v>1887</v>
      </c>
      <c r="D403" s="1" t="s">
        <v>243</v>
      </c>
      <c r="E403" s="1">
        <f t="shared" si="14"/>
        <v>2</v>
      </c>
      <c r="F403" s="1">
        <f t="shared" si="15"/>
        <v>2</v>
      </c>
    </row>
    <row r="404" spans="1:6">
      <c r="A404" s="1">
        <v>24</v>
      </c>
      <c r="B404" s="1" t="s">
        <v>246</v>
      </c>
      <c r="C404" s="1">
        <v>8648</v>
      </c>
      <c r="D404" s="1" t="s">
        <v>245</v>
      </c>
      <c r="E404" s="1">
        <f t="shared" si="14"/>
        <v>3</v>
      </c>
      <c r="F404" s="1">
        <f t="shared" si="15"/>
        <v>2</v>
      </c>
    </row>
    <row r="405" spans="1:6">
      <c r="A405" s="1">
        <v>14</v>
      </c>
      <c r="B405" s="1" t="s">
        <v>246</v>
      </c>
      <c r="C405" s="1">
        <v>802</v>
      </c>
      <c r="D405" s="1" t="s">
        <v>244</v>
      </c>
      <c r="E405" s="1">
        <f t="shared" si="14"/>
        <v>1</v>
      </c>
      <c r="F405" s="1">
        <f t="shared" si="15"/>
        <v>2</v>
      </c>
    </row>
    <row r="406" spans="1:6">
      <c r="A406" s="1">
        <v>18</v>
      </c>
      <c r="B406" s="1" t="s">
        <v>246</v>
      </c>
      <c r="C406" s="1">
        <v>2899</v>
      </c>
      <c r="D406" s="1" t="s">
        <v>245</v>
      </c>
      <c r="E406" s="1">
        <f t="shared" si="14"/>
        <v>3</v>
      </c>
      <c r="F406" s="1">
        <f t="shared" si="15"/>
        <v>2</v>
      </c>
    </row>
    <row r="407" spans="1:6">
      <c r="A407" s="1">
        <v>24</v>
      </c>
      <c r="B407" s="1" t="s">
        <v>246</v>
      </c>
      <c r="C407" s="1">
        <v>2039</v>
      </c>
      <c r="D407" s="1" t="s">
        <v>245</v>
      </c>
      <c r="E407" s="1">
        <f t="shared" si="14"/>
        <v>3</v>
      </c>
      <c r="F407" s="1">
        <f t="shared" si="15"/>
        <v>2</v>
      </c>
    </row>
    <row r="408" spans="1:6">
      <c r="A408" s="1">
        <v>24</v>
      </c>
      <c r="B408" s="1" t="s">
        <v>246</v>
      </c>
      <c r="C408" s="1">
        <v>2197</v>
      </c>
      <c r="D408" s="1" t="s">
        <v>245</v>
      </c>
      <c r="E408" s="1">
        <f t="shared" si="14"/>
        <v>3</v>
      </c>
      <c r="F408" s="1">
        <f t="shared" si="15"/>
        <v>2</v>
      </c>
    </row>
    <row r="409" spans="1:6">
      <c r="A409" s="1">
        <v>15</v>
      </c>
      <c r="B409" s="1" t="s">
        <v>246</v>
      </c>
      <c r="C409" s="1">
        <v>1053</v>
      </c>
      <c r="D409" s="1" t="s">
        <v>243</v>
      </c>
      <c r="E409" s="1">
        <f t="shared" si="14"/>
        <v>2</v>
      </c>
      <c r="F409" s="1">
        <f t="shared" si="15"/>
        <v>2</v>
      </c>
    </row>
    <row r="410" spans="1:6">
      <c r="A410" s="1">
        <v>24</v>
      </c>
      <c r="B410" s="1" t="s">
        <v>246</v>
      </c>
      <c r="C410" s="1">
        <v>3235</v>
      </c>
      <c r="D410" s="1" t="s">
        <v>245</v>
      </c>
      <c r="E410" s="1">
        <f t="shared" si="14"/>
        <v>3</v>
      </c>
      <c r="F410" s="1">
        <f t="shared" si="15"/>
        <v>2</v>
      </c>
    </row>
    <row r="411" spans="1:6">
      <c r="A411" s="1">
        <v>12</v>
      </c>
      <c r="B411" s="1" t="s">
        <v>247</v>
      </c>
      <c r="C411" s="1">
        <v>939</v>
      </c>
      <c r="D411" s="1" t="s">
        <v>244</v>
      </c>
      <c r="E411" s="1">
        <f t="shared" si="14"/>
        <v>1</v>
      </c>
      <c r="F411" s="1">
        <f t="shared" si="15"/>
        <v>1</v>
      </c>
    </row>
    <row r="412" spans="1:6">
      <c r="A412" s="1">
        <v>24</v>
      </c>
      <c r="B412" s="1" t="s">
        <v>246</v>
      </c>
      <c r="C412" s="1">
        <v>1967</v>
      </c>
      <c r="D412" s="1" t="s">
        <v>243</v>
      </c>
      <c r="E412" s="1">
        <f t="shared" si="14"/>
        <v>2</v>
      </c>
      <c r="F412" s="1">
        <f t="shared" si="15"/>
        <v>2</v>
      </c>
    </row>
    <row r="413" spans="1:6">
      <c r="A413" s="1">
        <v>33</v>
      </c>
      <c r="B413" s="1" t="s">
        <v>248</v>
      </c>
      <c r="C413" s="1">
        <v>7253</v>
      </c>
      <c r="D413" s="1" t="s">
        <v>245</v>
      </c>
      <c r="E413" s="1">
        <f t="shared" si="14"/>
        <v>3</v>
      </c>
      <c r="F413" s="1">
        <f t="shared" si="15"/>
        <v>3</v>
      </c>
    </row>
    <row r="414" spans="1:6">
      <c r="A414" s="1">
        <v>12</v>
      </c>
      <c r="B414" s="1" t="s">
        <v>247</v>
      </c>
      <c r="C414" s="1">
        <v>2292</v>
      </c>
      <c r="D414" s="1" t="s">
        <v>245</v>
      </c>
      <c r="E414" s="1">
        <f t="shared" si="14"/>
        <v>3</v>
      </c>
      <c r="F414" s="1">
        <f t="shared" si="15"/>
        <v>1</v>
      </c>
    </row>
    <row r="415" spans="1:6">
      <c r="A415" s="1">
        <v>10</v>
      </c>
      <c r="B415" s="1" t="s">
        <v>247</v>
      </c>
      <c r="C415" s="1">
        <v>1597</v>
      </c>
      <c r="D415" s="1" t="s">
        <v>243</v>
      </c>
      <c r="E415" s="1">
        <f t="shared" si="14"/>
        <v>2</v>
      </c>
      <c r="F415" s="1">
        <f t="shared" si="15"/>
        <v>1</v>
      </c>
    </row>
    <row r="416" spans="1:6">
      <c r="A416" s="1">
        <v>24</v>
      </c>
      <c r="B416" s="1" t="s">
        <v>246</v>
      </c>
      <c r="C416" s="1">
        <v>1381</v>
      </c>
      <c r="D416" s="1" t="s">
        <v>243</v>
      </c>
      <c r="E416" s="1">
        <f t="shared" si="14"/>
        <v>2</v>
      </c>
      <c r="F416" s="1">
        <f t="shared" si="15"/>
        <v>2</v>
      </c>
    </row>
    <row r="417" spans="1:6">
      <c r="A417" s="1">
        <v>36</v>
      </c>
      <c r="B417" s="1" t="s">
        <v>248</v>
      </c>
      <c r="C417" s="1">
        <v>5842</v>
      </c>
      <c r="D417" s="1" t="s">
        <v>245</v>
      </c>
      <c r="E417" s="1">
        <f t="shared" si="14"/>
        <v>3</v>
      </c>
      <c r="F417" s="1">
        <f t="shared" si="15"/>
        <v>3</v>
      </c>
    </row>
    <row r="418" spans="1:6">
      <c r="A418" s="1">
        <v>12</v>
      </c>
      <c r="B418" s="1" t="s">
        <v>247</v>
      </c>
      <c r="C418" s="1">
        <v>2579</v>
      </c>
      <c r="D418" s="1" t="s">
        <v>245</v>
      </c>
      <c r="E418" s="1">
        <f t="shared" si="14"/>
        <v>3</v>
      </c>
      <c r="F418" s="1">
        <f t="shared" si="15"/>
        <v>1</v>
      </c>
    </row>
    <row r="419" spans="1:6">
      <c r="A419" s="1">
        <v>18</v>
      </c>
      <c r="B419" s="1" t="s">
        <v>246</v>
      </c>
      <c r="C419" s="1">
        <v>8471</v>
      </c>
      <c r="D419" s="1" t="s">
        <v>245</v>
      </c>
      <c r="E419" s="1">
        <f t="shared" si="14"/>
        <v>3</v>
      </c>
      <c r="F419" s="1">
        <f t="shared" si="15"/>
        <v>2</v>
      </c>
    </row>
    <row r="420" spans="1:6">
      <c r="A420" s="1">
        <v>21</v>
      </c>
      <c r="B420" s="1" t="s">
        <v>246</v>
      </c>
      <c r="C420" s="1">
        <v>2782</v>
      </c>
      <c r="D420" s="1" t="s">
        <v>245</v>
      </c>
      <c r="E420" s="1">
        <f t="shared" si="14"/>
        <v>3</v>
      </c>
      <c r="F420" s="1">
        <f t="shared" si="15"/>
        <v>2</v>
      </c>
    </row>
    <row r="421" spans="1:6">
      <c r="A421" s="1">
        <v>18</v>
      </c>
      <c r="B421" s="1" t="s">
        <v>246</v>
      </c>
      <c r="C421" s="1">
        <v>1042</v>
      </c>
      <c r="D421" s="1" t="s">
        <v>243</v>
      </c>
      <c r="E421" s="1">
        <f t="shared" si="14"/>
        <v>2</v>
      </c>
      <c r="F421" s="1">
        <f t="shared" si="15"/>
        <v>2</v>
      </c>
    </row>
    <row r="422" spans="1:6">
      <c r="A422" s="1">
        <v>15</v>
      </c>
      <c r="B422" s="1" t="s">
        <v>246</v>
      </c>
      <c r="C422" s="1">
        <v>3186</v>
      </c>
      <c r="D422" s="1" t="s">
        <v>245</v>
      </c>
      <c r="E422" s="1">
        <f t="shared" si="14"/>
        <v>3</v>
      </c>
      <c r="F422" s="1">
        <f t="shared" si="15"/>
        <v>2</v>
      </c>
    </row>
    <row r="423" spans="1:6">
      <c r="A423" s="1">
        <v>12</v>
      </c>
      <c r="B423" s="1" t="s">
        <v>247</v>
      </c>
      <c r="C423" s="1">
        <v>2028</v>
      </c>
      <c r="D423" s="1" t="s">
        <v>245</v>
      </c>
      <c r="E423" s="1">
        <f t="shared" si="14"/>
        <v>3</v>
      </c>
      <c r="F423" s="1">
        <f t="shared" si="15"/>
        <v>1</v>
      </c>
    </row>
    <row r="424" spans="1:6">
      <c r="A424" s="1">
        <v>12</v>
      </c>
      <c r="B424" s="1" t="s">
        <v>247</v>
      </c>
      <c r="C424" s="1">
        <v>958</v>
      </c>
      <c r="D424" s="1" t="s">
        <v>244</v>
      </c>
      <c r="E424" s="1">
        <f t="shared" si="14"/>
        <v>1</v>
      </c>
      <c r="F424" s="1">
        <f t="shared" si="15"/>
        <v>1</v>
      </c>
    </row>
    <row r="425" spans="1:6">
      <c r="A425" s="1">
        <v>21</v>
      </c>
      <c r="B425" s="1" t="s">
        <v>246</v>
      </c>
      <c r="C425" s="1">
        <v>1591</v>
      </c>
      <c r="D425" s="1" t="s">
        <v>243</v>
      </c>
      <c r="E425" s="1">
        <f t="shared" si="14"/>
        <v>2</v>
      </c>
      <c r="F425" s="1">
        <f t="shared" si="15"/>
        <v>2</v>
      </c>
    </row>
    <row r="426" spans="1:6">
      <c r="A426" s="1">
        <v>12</v>
      </c>
      <c r="B426" s="1" t="s">
        <v>247</v>
      </c>
      <c r="C426" s="1">
        <v>2762</v>
      </c>
      <c r="D426" s="1" t="s">
        <v>245</v>
      </c>
      <c r="E426" s="1">
        <f t="shared" si="14"/>
        <v>3</v>
      </c>
      <c r="F426" s="1">
        <f t="shared" si="15"/>
        <v>1</v>
      </c>
    </row>
    <row r="427" spans="1:6">
      <c r="A427" s="1">
        <v>18</v>
      </c>
      <c r="B427" s="1" t="s">
        <v>246</v>
      </c>
      <c r="C427" s="1">
        <v>2779</v>
      </c>
      <c r="D427" s="1" t="s">
        <v>245</v>
      </c>
      <c r="E427" s="1">
        <f t="shared" si="14"/>
        <v>3</v>
      </c>
      <c r="F427" s="1">
        <f t="shared" si="15"/>
        <v>2</v>
      </c>
    </row>
    <row r="428" spans="1:6">
      <c r="A428" s="1">
        <v>28</v>
      </c>
      <c r="B428" s="1" t="s">
        <v>248</v>
      </c>
      <c r="C428" s="1">
        <v>2743</v>
      </c>
      <c r="D428" s="1" t="s">
        <v>245</v>
      </c>
      <c r="E428" s="1">
        <f t="shared" si="14"/>
        <v>3</v>
      </c>
      <c r="F428" s="1">
        <f t="shared" si="15"/>
        <v>3</v>
      </c>
    </row>
    <row r="429" spans="1:6">
      <c r="A429" s="1">
        <v>18</v>
      </c>
      <c r="B429" s="1" t="s">
        <v>246</v>
      </c>
      <c r="C429" s="1">
        <v>1149</v>
      </c>
      <c r="D429" s="1" t="s">
        <v>243</v>
      </c>
      <c r="E429" s="1">
        <f t="shared" si="14"/>
        <v>2</v>
      </c>
      <c r="F429" s="1">
        <f t="shared" si="15"/>
        <v>2</v>
      </c>
    </row>
    <row r="430" spans="1:6">
      <c r="A430" s="1">
        <v>9</v>
      </c>
      <c r="B430" s="1" t="s">
        <v>247</v>
      </c>
      <c r="C430" s="1">
        <v>1313</v>
      </c>
      <c r="D430" s="1" t="s">
        <v>243</v>
      </c>
      <c r="E430" s="1">
        <f t="shared" si="14"/>
        <v>2</v>
      </c>
      <c r="F430" s="1">
        <f t="shared" si="15"/>
        <v>1</v>
      </c>
    </row>
    <row r="431" spans="1:6">
      <c r="A431" s="1">
        <v>18</v>
      </c>
      <c r="B431" s="1" t="s">
        <v>246</v>
      </c>
      <c r="C431" s="1">
        <v>1190</v>
      </c>
      <c r="D431" s="1" t="s">
        <v>243</v>
      </c>
      <c r="E431" s="1">
        <f t="shared" si="14"/>
        <v>2</v>
      </c>
      <c r="F431" s="1">
        <f t="shared" si="15"/>
        <v>2</v>
      </c>
    </row>
    <row r="432" spans="1:6">
      <c r="A432" s="1">
        <v>5</v>
      </c>
      <c r="B432" s="1" t="s">
        <v>247</v>
      </c>
      <c r="C432" s="1">
        <v>3448</v>
      </c>
      <c r="D432" s="1" t="s">
        <v>245</v>
      </c>
      <c r="E432" s="1">
        <f t="shared" si="14"/>
        <v>3</v>
      </c>
      <c r="F432" s="1">
        <f t="shared" si="15"/>
        <v>1</v>
      </c>
    </row>
    <row r="433" spans="1:6">
      <c r="A433" s="1">
        <v>24</v>
      </c>
      <c r="B433" s="1" t="s">
        <v>246</v>
      </c>
      <c r="C433" s="1">
        <v>11328</v>
      </c>
      <c r="D433" s="1" t="s">
        <v>245</v>
      </c>
      <c r="E433" s="1">
        <f t="shared" si="14"/>
        <v>3</v>
      </c>
      <c r="F433" s="1">
        <f t="shared" si="15"/>
        <v>2</v>
      </c>
    </row>
    <row r="434" spans="1:6">
      <c r="A434" s="1">
        <v>6</v>
      </c>
      <c r="B434" s="1" t="s">
        <v>247</v>
      </c>
      <c r="C434" s="1">
        <v>1872</v>
      </c>
      <c r="D434" s="1" t="s">
        <v>243</v>
      </c>
      <c r="E434" s="1">
        <f t="shared" si="14"/>
        <v>2</v>
      </c>
      <c r="F434" s="1">
        <f t="shared" si="15"/>
        <v>1</v>
      </c>
    </row>
    <row r="435" spans="1:6">
      <c r="A435" s="1">
        <v>24</v>
      </c>
      <c r="B435" s="1" t="s">
        <v>246</v>
      </c>
      <c r="C435" s="1">
        <v>2058</v>
      </c>
      <c r="D435" s="1" t="s">
        <v>245</v>
      </c>
      <c r="E435" s="1">
        <f t="shared" si="14"/>
        <v>3</v>
      </c>
      <c r="F435" s="1">
        <f t="shared" si="15"/>
        <v>2</v>
      </c>
    </row>
    <row r="436" spans="1:6">
      <c r="A436" s="1">
        <v>9</v>
      </c>
      <c r="B436" s="1" t="s">
        <v>247</v>
      </c>
      <c r="C436" s="1">
        <v>2136</v>
      </c>
      <c r="D436" s="1" t="s">
        <v>245</v>
      </c>
      <c r="E436" s="1">
        <f t="shared" si="14"/>
        <v>3</v>
      </c>
      <c r="F436" s="1">
        <f t="shared" si="15"/>
        <v>1</v>
      </c>
    </row>
    <row r="437" spans="1:6">
      <c r="A437" s="1">
        <v>12</v>
      </c>
      <c r="B437" s="1" t="s">
        <v>247</v>
      </c>
      <c r="C437" s="1">
        <v>1484</v>
      </c>
      <c r="D437" s="1" t="s">
        <v>243</v>
      </c>
      <c r="E437" s="1">
        <f t="shared" si="14"/>
        <v>2</v>
      </c>
      <c r="F437" s="1">
        <f t="shared" si="15"/>
        <v>1</v>
      </c>
    </row>
    <row r="438" spans="1:6">
      <c r="A438" s="1">
        <v>6</v>
      </c>
      <c r="B438" s="1" t="s">
        <v>247</v>
      </c>
      <c r="C438" s="1">
        <v>660</v>
      </c>
      <c r="D438" s="1" t="s">
        <v>244</v>
      </c>
      <c r="E438" s="1">
        <f t="shared" si="14"/>
        <v>1</v>
      </c>
      <c r="F438" s="1">
        <f t="shared" si="15"/>
        <v>1</v>
      </c>
    </row>
    <row r="439" spans="1:6">
      <c r="A439" s="1">
        <v>24</v>
      </c>
      <c r="B439" s="1" t="s">
        <v>246</v>
      </c>
      <c r="C439" s="1">
        <v>1287</v>
      </c>
      <c r="D439" s="1" t="s">
        <v>243</v>
      </c>
      <c r="E439" s="1">
        <f t="shared" si="14"/>
        <v>2</v>
      </c>
      <c r="F439" s="1">
        <f t="shared" si="15"/>
        <v>2</v>
      </c>
    </row>
    <row r="440" spans="1:6">
      <c r="A440" s="1">
        <v>42</v>
      </c>
      <c r="B440" s="1" t="s">
        <v>248</v>
      </c>
      <c r="C440" s="1">
        <v>3394</v>
      </c>
      <c r="D440" s="1" t="s">
        <v>245</v>
      </c>
      <c r="E440" s="1">
        <f t="shared" si="14"/>
        <v>3</v>
      </c>
      <c r="F440" s="1">
        <f t="shared" si="15"/>
        <v>3</v>
      </c>
    </row>
    <row r="441" spans="1:6">
      <c r="A441" s="1">
        <v>12</v>
      </c>
      <c r="B441" s="1" t="s">
        <v>247</v>
      </c>
      <c r="C441" s="1">
        <v>609</v>
      </c>
      <c r="D441" s="1" t="s">
        <v>244</v>
      </c>
      <c r="E441" s="1">
        <f t="shared" si="14"/>
        <v>1</v>
      </c>
      <c r="F441" s="1">
        <f t="shared" si="15"/>
        <v>1</v>
      </c>
    </row>
    <row r="442" spans="1:6">
      <c r="A442" s="1">
        <v>12</v>
      </c>
      <c r="B442" s="1" t="s">
        <v>247</v>
      </c>
      <c r="C442" s="1">
        <v>1884</v>
      </c>
      <c r="D442" s="1" t="s">
        <v>243</v>
      </c>
      <c r="E442" s="1">
        <f t="shared" si="14"/>
        <v>2</v>
      </c>
      <c r="F442" s="1">
        <f t="shared" si="15"/>
        <v>1</v>
      </c>
    </row>
    <row r="443" spans="1:6">
      <c r="A443" s="1">
        <v>12</v>
      </c>
      <c r="B443" s="1" t="s">
        <v>247</v>
      </c>
      <c r="C443" s="1">
        <v>1620</v>
      </c>
      <c r="D443" s="1" t="s">
        <v>243</v>
      </c>
      <c r="E443" s="1">
        <f t="shared" si="14"/>
        <v>2</v>
      </c>
      <c r="F443" s="1">
        <f t="shared" si="15"/>
        <v>1</v>
      </c>
    </row>
    <row r="444" spans="1:6">
      <c r="A444" s="1">
        <v>20</v>
      </c>
      <c r="B444" s="1" t="s">
        <v>246</v>
      </c>
      <c r="C444" s="1">
        <v>2629</v>
      </c>
      <c r="D444" s="1" t="s">
        <v>245</v>
      </c>
      <c r="E444" s="1">
        <f t="shared" si="14"/>
        <v>3</v>
      </c>
      <c r="F444" s="1">
        <f t="shared" si="15"/>
        <v>2</v>
      </c>
    </row>
    <row r="445" spans="1:6">
      <c r="A445" s="1">
        <v>12</v>
      </c>
      <c r="B445" s="1" t="s">
        <v>247</v>
      </c>
      <c r="C445" s="1">
        <v>719</v>
      </c>
      <c r="D445" s="1" t="s">
        <v>244</v>
      </c>
      <c r="E445" s="1">
        <f t="shared" si="14"/>
        <v>1</v>
      </c>
      <c r="F445" s="1">
        <f t="shared" si="15"/>
        <v>1</v>
      </c>
    </row>
    <row r="446" spans="1:6">
      <c r="A446" s="1">
        <v>48</v>
      </c>
      <c r="B446" s="1" t="s">
        <v>248</v>
      </c>
      <c r="C446" s="1">
        <v>5096</v>
      </c>
      <c r="D446" s="1" t="s">
        <v>245</v>
      </c>
      <c r="E446" s="1">
        <f t="shared" si="14"/>
        <v>3</v>
      </c>
      <c r="F446" s="1">
        <f t="shared" si="15"/>
        <v>3</v>
      </c>
    </row>
    <row r="447" spans="1:6">
      <c r="A447" s="1">
        <v>9</v>
      </c>
      <c r="B447" s="1" t="s">
        <v>247</v>
      </c>
      <c r="C447" s="1">
        <v>1244</v>
      </c>
      <c r="D447" s="1" t="s">
        <v>243</v>
      </c>
      <c r="E447" s="1">
        <f t="shared" si="14"/>
        <v>2</v>
      </c>
      <c r="F447" s="1">
        <f t="shared" si="15"/>
        <v>1</v>
      </c>
    </row>
    <row r="448" spans="1:6">
      <c r="A448" s="1">
        <v>36</v>
      </c>
      <c r="B448" s="1" t="s">
        <v>248</v>
      </c>
      <c r="C448" s="1">
        <v>1842</v>
      </c>
      <c r="D448" s="1" t="s">
        <v>243</v>
      </c>
      <c r="E448" s="1">
        <f t="shared" si="14"/>
        <v>2</v>
      </c>
      <c r="F448" s="1">
        <f t="shared" si="15"/>
        <v>3</v>
      </c>
    </row>
    <row r="449" spans="1:6">
      <c r="A449" s="1">
        <v>7</v>
      </c>
      <c r="B449" s="1" t="s">
        <v>247</v>
      </c>
      <c r="C449" s="1">
        <v>2576</v>
      </c>
      <c r="D449" s="1" t="s">
        <v>245</v>
      </c>
      <c r="E449" s="1">
        <f t="shared" si="14"/>
        <v>3</v>
      </c>
      <c r="F449" s="1">
        <f t="shared" si="15"/>
        <v>1</v>
      </c>
    </row>
    <row r="450" spans="1:6">
      <c r="A450" s="1">
        <v>12</v>
      </c>
      <c r="B450" s="1" t="s">
        <v>247</v>
      </c>
      <c r="C450" s="1">
        <v>1424</v>
      </c>
      <c r="D450" s="1" t="s">
        <v>243</v>
      </c>
      <c r="E450" s="1">
        <f t="shared" ref="E450:E513" si="16">IF(D450=$J$39,1,IF(D450=$K$39,2,3))</f>
        <v>2</v>
      </c>
      <c r="F450" s="1">
        <f t="shared" ref="F450:F513" si="17">IF(B450=$I$40,1,IF(B450=$I$41,2,3))</f>
        <v>1</v>
      </c>
    </row>
    <row r="451" spans="1:6">
      <c r="A451" s="1">
        <v>15</v>
      </c>
      <c r="B451" s="1" t="s">
        <v>246</v>
      </c>
      <c r="C451" s="1">
        <v>1512</v>
      </c>
      <c r="D451" s="1" t="s">
        <v>243</v>
      </c>
      <c r="E451" s="1">
        <f t="shared" si="16"/>
        <v>2</v>
      </c>
      <c r="F451" s="1">
        <f t="shared" si="17"/>
        <v>2</v>
      </c>
    </row>
    <row r="452" spans="1:6">
      <c r="A452" s="1">
        <v>36</v>
      </c>
      <c r="B452" s="1" t="s">
        <v>248</v>
      </c>
      <c r="C452" s="1">
        <v>11054</v>
      </c>
      <c r="D452" s="1" t="s">
        <v>245</v>
      </c>
      <c r="E452" s="1">
        <f t="shared" si="16"/>
        <v>3</v>
      </c>
      <c r="F452" s="1">
        <f t="shared" si="17"/>
        <v>3</v>
      </c>
    </row>
    <row r="453" spans="1:6">
      <c r="A453" s="1">
        <v>6</v>
      </c>
      <c r="B453" s="1" t="s">
        <v>247</v>
      </c>
      <c r="C453" s="1">
        <v>518</v>
      </c>
      <c r="D453" s="1" t="s">
        <v>244</v>
      </c>
      <c r="E453" s="1">
        <f t="shared" si="16"/>
        <v>1</v>
      </c>
      <c r="F453" s="1">
        <f t="shared" si="17"/>
        <v>1</v>
      </c>
    </row>
    <row r="454" spans="1:6">
      <c r="A454" s="1">
        <v>12</v>
      </c>
      <c r="B454" s="1" t="s">
        <v>247</v>
      </c>
      <c r="C454" s="1">
        <v>2759</v>
      </c>
      <c r="D454" s="1" t="s">
        <v>245</v>
      </c>
      <c r="E454" s="1">
        <f t="shared" si="16"/>
        <v>3</v>
      </c>
      <c r="F454" s="1">
        <f t="shared" si="17"/>
        <v>1</v>
      </c>
    </row>
    <row r="455" spans="1:6">
      <c r="A455" s="1">
        <v>24</v>
      </c>
      <c r="B455" s="1" t="s">
        <v>246</v>
      </c>
      <c r="C455" s="1">
        <v>2670</v>
      </c>
      <c r="D455" s="1" t="s">
        <v>245</v>
      </c>
      <c r="E455" s="1">
        <f t="shared" si="16"/>
        <v>3</v>
      </c>
      <c r="F455" s="1">
        <f t="shared" si="17"/>
        <v>2</v>
      </c>
    </row>
    <row r="456" spans="1:6">
      <c r="A456" s="1">
        <v>24</v>
      </c>
      <c r="B456" s="1" t="s">
        <v>246</v>
      </c>
      <c r="C456" s="1">
        <v>4817</v>
      </c>
      <c r="D456" s="1" t="s">
        <v>245</v>
      </c>
      <c r="E456" s="1">
        <f t="shared" si="16"/>
        <v>3</v>
      </c>
      <c r="F456" s="1">
        <f t="shared" si="17"/>
        <v>2</v>
      </c>
    </row>
    <row r="457" spans="1:6">
      <c r="A457" s="1">
        <v>24</v>
      </c>
      <c r="B457" s="1" t="s">
        <v>246</v>
      </c>
      <c r="C457" s="1">
        <v>2679</v>
      </c>
      <c r="D457" s="1" t="s">
        <v>245</v>
      </c>
      <c r="E457" s="1">
        <f t="shared" si="16"/>
        <v>3</v>
      </c>
      <c r="F457" s="1">
        <f t="shared" si="17"/>
        <v>2</v>
      </c>
    </row>
    <row r="458" spans="1:6">
      <c r="A458" s="1">
        <v>11</v>
      </c>
      <c r="B458" s="1" t="s">
        <v>247</v>
      </c>
      <c r="C458" s="1">
        <v>3905</v>
      </c>
      <c r="D458" s="1" t="s">
        <v>245</v>
      </c>
      <c r="E458" s="1">
        <f t="shared" si="16"/>
        <v>3</v>
      </c>
      <c r="F458" s="1">
        <f t="shared" si="17"/>
        <v>1</v>
      </c>
    </row>
    <row r="459" spans="1:6">
      <c r="A459" s="1">
        <v>12</v>
      </c>
      <c r="B459" s="1" t="s">
        <v>247</v>
      </c>
      <c r="C459" s="1">
        <v>3386</v>
      </c>
      <c r="D459" s="1" t="s">
        <v>245</v>
      </c>
      <c r="E459" s="1">
        <f t="shared" si="16"/>
        <v>3</v>
      </c>
      <c r="F459" s="1">
        <f t="shared" si="17"/>
        <v>1</v>
      </c>
    </row>
    <row r="460" spans="1:6">
      <c r="A460" s="1">
        <v>6</v>
      </c>
      <c r="B460" s="1" t="s">
        <v>247</v>
      </c>
      <c r="C460" s="1">
        <v>343</v>
      </c>
      <c r="D460" s="1" t="s">
        <v>244</v>
      </c>
      <c r="E460" s="1">
        <f t="shared" si="16"/>
        <v>1</v>
      </c>
      <c r="F460" s="1">
        <f t="shared" si="17"/>
        <v>1</v>
      </c>
    </row>
    <row r="461" spans="1:6">
      <c r="A461" s="1">
        <v>18</v>
      </c>
      <c r="B461" s="1" t="s">
        <v>246</v>
      </c>
      <c r="C461" s="1">
        <v>4594</v>
      </c>
      <c r="D461" s="1" t="s">
        <v>245</v>
      </c>
      <c r="E461" s="1">
        <f t="shared" si="16"/>
        <v>3</v>
      </c>
      <c r="F461" s="1">
        <f t="shared" si="17"/>
        <v>2</v>
      </c>
    </row>
    <row r="462" spans="1:6">
      <c r="A462" s="1">
        <v>36</v>
      </c>
      <c r="B462" s="1" t="s">
        <v>248</v>
      </c>
      <c r="C462" s="1">
        <v>3620</v>
      </c>
      <c r="D462" s="1" t="s">
        <v>245</v>
      </c>
      <c r="E462" s="1">
        <f t="shared" si="16"/>
        <v>3</v>
      </c>
      <c r="F462" s="1">
        <f t="shared" si="17"/>
        <v>3</v>
      </c>
    </row>
    <row r="463" spans="1:6">
      <c r="A463" s="1">
        <v>15</v>
      </c>
      <c r="B463" s="1" t="s">
        <v>246</v>
      </c>
      <c r="C463" s="1">
        <v>1721</v>
      </c>
      <c r="D463" s="1" t="s">
        <v>243</v>
      </c>
      <c r="E463" s="1">
        <f t="shared" si="16"/>
        <v>2</v>
      </c>
      <c r="F463" s="1">
        <f t="shared" si="17"/>
        <v>2</v>
      </c>
    </row>
    <row r="464" spans="1:6">
      <c r="A464" s="1">
        <v>12</v>
      </c>
      <c r="B464" s="1" t="s">
        <v>247</v>
      </c>
      <c r="C464" s="1">
        <v>3017</v>
      </c>
      <c r="D464" s="1" t="s">
        <v>245</v>
      </c>
      <c r="E464" s="1">
        <f t="shared" si="16"/>
        <v>3</v>
      </c>
      <c r="F464" s="1">
        <f t="shared" si="17"/>
        <v>1</v>
      </c>
    </row>
    <row r="465" spans="1:6">
      <c r="A465" s="1">
        <v>12</v>
      </c>
      <c r="B465" s="1" t="s">
        <v>247</v>
      </c>
      <c r="C465" s="1">
        <v>754</v>
      </c>
      <c r="D465" s="1" t="s">
        <v>244</v>
      </c>
      <c r="E465" s="1">
        <f t="shared" si="16"/>
        <v>1</v>
      </c>
      <c r="F465" s="1">
        <f t="shared" si="17"/>
        <v>1</v>
      </c>
    </row>
    <row r="466" spans="1:6">
      <c r="A466" s="1">
        <v>18</v>
      </c>
      <c r="B466" s="1" t="s">
        <v>246</v>
      </c>
      <c r="C466" s="1">
        <v>1950</v>
      </c>
      <c r="D466" s="1" t="s">
        <v>243</v>
      </c>
      <c r="E466" s="1">
        <f t="shared" si="16"/>
        <v>2</v>
      </c>
      <c r="F466" s="1">
        <f t="shared" si="17"/>
        <v>2</v>
      </c>
    </row>
    <row r="467" spans="1:6">
      <c r="A467" s="1">
        <v>24</v>
      </c>
      <c r="B467" s="1" t="s">
        <v>246</v>
      </c>
      <c r="C467" s="1">
        <v>2924</v>
      </c>
      <c r="D467" s="1" t="s">
        <v>245</v>
      </c>
      <c r="E467" s="1">
        <f t="shared" si="16"/>
        <v>3</v>
      </c>
      <c r="F467" s="1">
        <f t="shared" si="17"/>
        <v>2</v>
      </c>
    </row>
    <row r="468" spans="1:6">
      <c r="A468" s="1">
        <v>24</v>
      </c>
      <c r="B468" s="1" t="s">
        <v>246</v>
      </c>
      <c r="C468" s="1">
        <v>1659</v>
      </c>
      <c r="D468" s="1" t="s">
        <v>243</v>
      </c>
      <c r="E468" s="1">
        <f t="shared" si="16"/>
        <v>2</v>
      </c>
      <c r="F468" s="1">
        <f t="shared" si="17"/>
        <v>2</v>
      </c>
    </row>
    <row r="469" spans="1:6">
      <c r="A469" s="1">
        <v>48</v>
      </c>
      <c r="B469" s="1" t="s">
        <v>248</v>
      </c>
      <c r="C469" s="1">
        <v>7238</v>
      </c>
      <c r="D469" s="1" t="s">
        <v>245</v>
      </c>
      <c r="E469" s="1">
        <f t="shared" si="16"/>
        <v>3</v>
      </c>
      <c r="F469" s="1">
        <f t="shared" si="17"/>
        <v>3</v>
      </c>
    </row>
    <row r="470" spans="1:6">
      <c r="A470" s="1">
        <v>33</v>
      </c>
      <c r="B470" s="1" t="s">
        <v>248</v>
      </c>
      <c r="C470" s="1">
        <v>2764</v>
      </c>
      <c r="D470" s="1" t="s">
        <v>245</v>
      </c>
      <c r="E470" s="1">
        <f t="shared" si="16"/>
        <v>3</v>
      </c>
      <c r="F470" s="1">
        <f t="shared" si="17"/>
        <v>3</v>
      </c>
    </row>
    <row r="471" spans="1:6">
      <c r="A471" s="1">
        <v>24</v>
      </c>
      <c r="B471" s="1" t="s">
        <v>246</v>
      </c>
      <c r="C471" s="1">
        <v>4679</v>
      </c>
      <c r="D471" s="1" t="s">
        <v>245</v>
      </c>
      <c r="E471" s="1">
        <f t="shared" si="16"/>
        <v>3</v>
      </c>
      <c r="F471" s="1">
        <f t="shared" si="17"/>
        <v>2</v>
      </c>
    </row>
    <row r="472" spans="1:6">
      <c r="A472" s="1">
        <v>24</v>
      </c>
      <c r="B472" s="1" t="s">
        <v>246</v>
      </c>
      <c r="C472" s="1">
        <v>3092</v>
      </c>
      <c r="D472" s="1" t="s">
        <v>245</v>
      </c>
      <c r="E472" s="1">
        <f t="shared" si="16"/>
        <v>3</v>
      </c>
      <c r="F472" s="1">
        <f t="shared" si="17"/>
        <v>2</v>
      </c>
    </row>
    <row r="473" spans="1:6">
      <c r="A473" s="1">
        <v>6</v>
      </c>
      <c r="B473" s="1" t="s">
        <v>247</v>
      </c>
      <c r="C473" s="1">
        <v>448</v>
      </c>
      <c r="D473" s="1" t="s">
        <v>244</v>
      </c>
      <c r="E473" s="1">
        <f t="shared" si="16"/>
        <v>1</v>
      </c>
      <c r="F473" s="1">
        <f t="shared" si="17"/>
        <v>1</v>
      </c>
    </row>
    <row r="474" spans="1:6">
      <c r="A474" s="1">
        <v>9</v>
      </c>
      <c r="B474" s="1" t="s">
        <v>247</v>
      </c>
      <c r="C474" s="1">
        <v>654</v>
      </c>
      <c r="D474" s="1" t="s">
        <v>244</v>
      </c>
      <c r="E474" s="1">
        <f t="shared" si="16"/>
        <v>1</v>
      </c>
      <c r="F474" s="1">
        <f t="shared" si="17"/>
        <v>1</v>
      </c>
    </row>
    <row r="475" spans="1:6">
      <c r="A475" s="1">
        <v>6</v>
      </c>
      <c r="B475" s="1" t="s">
        <v>247</v>
      </c>
      <c r="C475" s="1">
        <v>1238</v>
      </c>
      <c r="D475" s="1" t="s">
        <v>243</v>
      </c>
      <c r="E475" s="1">
        <f t="shared" si="16"/>
        <v>2</v>
      </c>
      <c r="F475" s="1">
        <f t="shared" si="17"/>
        <v>1</v>
      </c>
    </row>
    <row r="476" spans="1:6">
      <c r="A476" s="1">
        <v>18</v>
      </c>
      <c r="B476" s="1" t="s">
        <v>246</v>
      </c>
      <c r="C476" s="1">
        <v>1245</v>
      </c>
      <c r="D476" s="1" t="s">
        <v>243</v>
      </c>
      <c r="E476" s="1">
        <f t="shared" si="16"/>
        <v>2</v>
      </c>
      <c r="F476" s="1">
        <f t="shared" si="17"/>
        <v>2</v>
      </c>
    </row>
    <row r="477" spans="1:6">
      <c r="A477" s="1">
        <v>18</v>
      </c>
      <c r="B477" s="1" t="s">
        <v>246</v>
      </c>
      <c r="C477" s="1">
        <v>3114</v>
      </c>
      <c r="D477" s="1" t="s">
        <v>245</v>
      </c>
      <c r="E477" s="1">
        <f t="shared" si="16"/>
        <v>3</v>
      </c>
      <c r="F477" s="1">
        <f t="shared" si="17"/>
        <v>2</v>
      </c>
    </row>
    <row r="478" spans="1:6">
      <c r="A478" s="1">
        <v>39</v>
      </c>
      <c r="B478" s="1" t="s">
        <v>248</v>
      </c>
      <c r="C478" s="1">
        <v>2569</v>
      </c>
      <c r="D478" s="1" t="s">
        <v>245</v>
      </c>
      <c r="E478" s="1">
        <f t="shared" si="16"/>
        <v>3</v>
      </c>
      <c r="F478" s="1">
        <f t="shared" si="17"/>
        <v>3</v>
      </c>
    </row>
    <row r="479" spans="1:6">
      <c r="A479" s="1">
        <v>24</v>
      </c>
      <c r="B479" s="1" t="s">
        <v>246</v>
      </c>
      <c r="C479" s="1">
        <v>5152</v>
      </c>
      <c r="D479" s="1" t="s">
        <v>245</v>
      </c>
      <c r="E479" s="1">
        <f t="shared" si="16"/>
        <v>3</v>
      </c>
      <c r="F479" s="1">
        <f t="shared" si="17"/>
        <v>2</v>
      </c>
    </row>
    <row r="480" spans="1:6">
      <c r="A480" s="1">
        <v>12</v>
      </c>
      <c r="B480" s="1" t="s">
        <v>247</v>
      </c>
      <c r="C480" s="1">
        <v>1037</v>
      </c>
      <c r="D480" s="1" t="s">
        <v>243</v>
      </c>
      <c r="E480" s="1">
        <f t="shared" si="16"/>
        <v>2</v>
      </c>
      <c r="F480" s="1">
        <f t="shared" si="17"/>
        <v>1</v>
      </c>
    </row>
    <row r="481" spans="1:6">
      <c r="A481" s="1">
        <v>15</v>
      </c>
      <c r="B481" s="1" t="s">
        <v>246</v>
      </c>
      <c r="C481" s="1">
        <v>1478</v>
      </c>
      <c r="D481" s="1" t="s">
        <v>243</v>
      </c>
      <c r="E481" s="1">
        <f t="shared" si="16"/>
        <v>2</v>
      </c>
      <c r="F481" s="1">
        <f t="shared" si="17"/>
        <v>2</v>
      </c>
    </row>
    <row r="482" spans="1:6">
      <c r="A482" s="1">
        <v>12</v>
      </c>
      <c r="B482" s="1" t="s">
        <v>247</v>
      </c>
      <c r="C482" s="1">
        <v>3573</v>
      </c>
      <c r="D482" s="1" t="s">
        <v>245</v>
      </c>
      <c r="E482" s="1">
        <f t="shared" si="16"/>
        <v>3</v>
      </c>
      <c r="F482" s="1">
        <f t="shared" si="17"/>
        <v>1</v>
      </c>
    </row>
    <row r="483" spans="1:6">
      <c r="A483" s="1">
        <v>24</v>
      </c>
      <c r="B483" s="1" t="s">
        <v>246</v>
      </c>
      <c r="C483" s="1">
        <v>1201</v>
      </c>
      <c r="D483" s="1" t="s">
        <v>243</v>
      </c>
      <c r="E483" s="1">
        <f t="shared" si="16"/>
        <v>2</v>
      </c>
      <c r="F483" s="1">
        <f t="shared" si="17"/>
        <v>2</v>
      </c>
    </row>
    <row r="484" spans="1:6">
      <c r="A484" s="1">
        <v>30</v>
      </c>
      <c r="B484" s="1" t="s">
        <v>248</v>
      </c>
      <c r="C484" s="1">
        <v>3622</v>
      </c>
      <c r="D484" s="1" t="s">
        <v>245</v>
      </c>
      <c r="E484" s="1">
        <f t="shared" si="16"/>
        <v>3</v>
      </c>
      <c r="F484" s="1">
        <f t="shared" si="17"/>
        <v>3</v>
      </c>
    </row>
    <row r="485" spans="1:6">
      <c r="A485" s="1">
        <v>15</v>
      </c>
      <c r="B485" s="1" t="s">
        <v>246</v>
      </c>
      <c r="C485" s="1">
        <v>960</v>
      </c>
      <c r="D485" s="1" t="s">
        <v>244</v>
      </c>
      <c r="E485" s="1">
        <f t="shared" si="16"/>
        <v>1</v>
      </c>
      <c r="F485" s="1">
        <f t="shared" si="17"/>
        <v>2</v>
      </c>
    </row>
    <row r="486" spans="1:6">
      <c r="A486" s="1">
        <v>12</v>
      </c>
      <c r="B486" s="1" t="s">
        <v>247</v>
      </c>
      <c r="C486" s="1">
        <v>1163</v>
      </c>
      <c r="D486" s="1" t="s">
        <v>243</v>
      </c>
      <c r="E486" s="1">
        <f t="shared" si="16"/>
        <v>2</v>
      </c>
      <c r="F486" s="1">
        <f t="shared" si="17"/>
        <v>1</v>
      </c>
    </row>
    <row r="487" spans="1:6">
      <c r="A487" s="1">
        <v>6</v>
      </c>
      <c r="B487" s="1" t="s">
        <v>247</v>
      </c>
      <c r="C487" s="1">
        <v>1209</v>
      </c>
      <c r="D487" s="1" t="s">
        <v>243</v>
      </c>
      <c r="E487" s="1">
        <f t="shared" si="16"/>
        <v>2</v>
      </c>
      <c r="F487" s="1">
        <f t="shared" si="17"/>
        <v>1</v>
      </c>
    </row>
    <row r="488" spans="1:6">
      <c r="A488" s="1">
        <v>12</v>
      </c>
      <c r="B488" s="1" t="s">
        <v>247</v>
      </c>
      <c r="C488" s="1">
        <v>3077</v>
      </c>
      <c r="D488" s="1" t="s">
        <v>245</v>
      </c>
      <c r="E488" s="1">
        <f t="shared" si="16"/>
        <v>3</v>
      </c>
      <c r="F488" s="1">
        <f t="shared" si="17"/>
        <v>1</v>
      </c>
    </row>
    <row r="489" spans="1:6">
      <c r="A489" s="1">
        <v>24</v>
      </c>
      <c r="B489" s="1" t="s">
        <v>246</v>
      </c>
      <c r="C489" s="1">
        <v>3757</v>
      </c>
      <c r="D489" s="1" t="s">
        <v>245</v>
      </c>
      <c r="E489" s="1">
        <f t="shared" si="16"/>
        <v>3</v>
      </c>
      <c r="F489" s="1">
        <f t="shared" si="17"/>
        <v>2</v>
      </c>
    </row>
    <row r="490" spans="1:6">
      <c r="A490" s="1">
        <v>10</v>
      </c>
      <c r="B490" s="1" t="s">
        <v>247</v>
      </c>
      <c r="C490" s="1">
        <v>1418</v>
      </c>
      <c r="D490" s="1" t="s">
        <v>243</v>
      </c>
      <c r="E490" s="1">
        <f t="shared" si="16"/>
        <v>2</v>
      </c>
      <c r="F490" s="1">
        <f t="shared" si="17"/>
        <v>1</v>
      </c>
    </row>
    <row r="491" spans="1:6">
      <c r="A491" s="1">
        <v>6</v>
      </c>
      <c r="B491" s="1" t="s">
        <v>247</v>
      </c>
      <c r="C491" s="1">
        <v>3518</v>
      </c>
      <c r="D491" s="1" t="s">
        <v>245</v>
      </c>
      <c r="E491" s="1">
        <f t="shared" si="16"/>
        <v>3</v>
      </c>
      <c r="F491" s="1">
        <f t="shared" si="17"/>
        <v>1</v>
      </c>
    </row>
    <row r="492" spans="1:6">
      <c r="A492" s="1">
        <v>12</v>
      </c>
      <c r="B492" s="1" t="s">
        <v>247</v>
      </c>
      <c r="C492" s="1">
        <v>1934</v>
      </c>
      <c r="D492" s="1" t="s">
        <v>243</v>
      </c>
      <c r="E492" s="1">
        <f t="shared" si="16"/>
        <v>2</v>
      </c>
      <c r="F492" s="1">
        <f t="shared" si="17"/>
        <v>1</v>
      </c>
    </row>
    <row r="493" spans="1:6">
      <c r="A493" s="1">
        <v>27</v>
      </c>
      <c r="B493" s="1" t="s">
        <v>248</v>
      </c>
      <c r="C493" s="1">
        <v>8318</v>
      </c>
      <c r="D493" s="1" t="s">
        <v>245</v>
      </c>
      <c r="E493" s="1">
        <f t="shared" si="16"/>
        <v>3</v>
      </c>
      <c r="F493" s="1">
        <f t="shared" si="17"/>
        <v>3</v>
      </c>
    </row>
    <row r="494" spans="1:6">
      <c r="A494" s="1">
        <v>6</v>
      </c>
      <c r="B494" s="1" t="s">
        <v>247</v>
      </c>
      <c r="C494" s="1">
        <v>1237</v>
      </c>
      <c r="D494" s="1" t="s">
        <v>243</v>
      </c>
      <c r="E494" s="1">
        <f t="shared" si="16"/>
        <v>2</v>
      </c>
      <c r="F494" s="1">
        <f t="shared" si="17"/>
        <v>1</v>
      </c>
    </row>
    <row r="495" spans="1:6">
      <c r="A495" s="1">
        <v>6</v>
      </c>
      <c r="B495" s="1" t="s">
        <v>247</v>
      </c>
      <c r="C495" s="1">
        <v>368</v>
      </c>
      <c r="D495" s="1" t="s">
        <v>244</v>
      </c>
      <c r="E495" s="1">
        <f t="shared" si="16"/>
        <v>1</v>
      </c>
      <c r="F495" s="1">
        <f t="shared" si="17"/>
        <v>1</v>
      </c>
    </row>
    <row r="496" spans="1:6">
      <c r="A496" s="1">
        <v>12</v>
      </c>
      <c r="B496" s="1" t="s">
        <v>247</v>
      </c>
      <c r="C496" s="1">
        <v>2122</v>
      </c>
      <c r="D496" s="1" t="s">
        <v>245</v>
      </c>
      <c r="E496" s="1">
        <f t="shared" si="16"/>
        <v>3</v>
      </c>
      <c r="F496" s="1">
        <f t="shared" si="17"/>
        <v>1</v>
      </c>
    </row>
    <row r="497" spans="1:6">
      <c r="A497" s="1">
        <v>24</v>
      </c>
      <c r="B497" s="1" t="s">
        <v>246</v>
      </c>
      <c r="C497" s="1">
        <v>2996</v>
      </c>
      <c r="D497" s="1" t="s">
        <v>245</v>
      </c>
      <c r="E497" s="1">
        <f t="shared" si="16"/>
        <v>3</v>
      </c>
      <c r="F497" s="1">
        <f t="shared" si="17"/>
        <v>2</v>
      </c>
    </row>
    <row r="498" spans="1:6">
      <c r="A498" s="1">
        <v>36</v>
      </c>
      <c r="B498" s="1" t="s">
        <v>248</v>
      </c>
      <c r="C498" s="1">
        <v>9034</v>
      </c>
      <c r="D498" s="1" t="s">
        <v>245</v>
      </c>
      <c r="E498" s="1">
        <f t="shared" si="16"/>
        <v>3</v>
      </c>
      <c r="F498" s="1">
        <f t="shared" si="17"/>
        <v>3</v>
      </c>
    </row>
    <row r="499" spans="1:6">
      <c r="A499" s="1">
        <v>24</v>
      </c>
      <c r="B499" s="1" t="s">
        <v>246</v>
      </c>
      <c r="C499" s="1">
        <v>1585</v>
      </c>
      <c r="D499" s="1" t="s">
        <v>243</v>
      </c>
      <c r="E499" s="1">
        <f t="shared" si="16"/>
        <v>2</v>
      </c>
      <c r="F499" s="1">
        <f t="shared" si="17"/>
        <v>2</v>
      </c>
    </row>
    <row r="500" spans="1:6">
      <c r="A500" s="1">
        <v>18</v>
      </c>
      <c r="B500" s="1" t="s">
        <v>246</v>
      </c>
      <c r="C500" s="1">
        <v>1301</v>
      </c>
      <c r="D500" s="1" t="s">
        <v>243</v>
      </c>
      <c r="E500" s="1">
        <f t="shared" si="16"/>
        <v>2</v>
      </c>
      <c r="F500" s="1">
        <f t="shared" si="17"/>
        <v>2</v>
      </c>
    </row>
    <row r="501" spans="1:6">
      <c r="A501" s="1">
        <v>6</v>
      </c>
      <c r="B501" s="1" t="s">
        <v>247</v>
      </c>
      <c r="C501" s="1">
        <v>1323</v>
      </c>
      <c r="D501" s="1" t="s">
        <v>243</v>
      </c>
      <c r="E501" s="1">
        <f t="shared" si="16"/>
        <v>2</v>
      </c>
      <c r="F501" s="1">
        <f t="shared" si="17"/>
        <v>1</v>
      </c>
    </row>
    <row r="502" spans="1:6">
      <c r="A502" s="1">
        <v>24</v>
      </c>
      <c r="B502" s="1" t="s">
        <v>246</v>
      </c>
      <c r="C502" s="1">
        <v>3123</v>
      </c>
      <c r="D502" s="1" t="s">
        <v>245</v>
      </c>
      <c r="E502" s="1">
        <f t="shared" si="16"/>
        <v>3</v>
      </c>
      <c r="F502" s="1">
        <f t="shared" si="17"/>
        <v>2</v>
      </c>
    </row>
    <row r="503" spans="1:6">
      <c r="A503" s="1">
        <v>36</v>
      </c>
      <c r="B503" s="1" t="s">
        <v>248</v>
      </c>
      <c r="C503" s="1">
        <v>5493</v>
      </c>
      <c r="D503" s="1" t="s">
        <v>245</v>
      </c>
      <c r="E503" s="1">
        <f t="shared" si="16"/>
        <v>3</v>
      </c>
      <c r="F503" s="1">
        <f t="shared" si="17"/>
        <v>3</v>
      </c>
    </row>
    <row r="504" spans="1:6">
      <c r="A504" s="1">
        <v>9</v>
      </c>
      <c r="B504" s="1" t="s">
        <v>247</v>
      </c>
      <c r="C504" s="1">
        <v>1126</v>
      </c>
      <c r="D504" s="1" t="s">
        <v>243</v>
      </c>
      <c r="E504" s="1">
        <f t="shared" si="16"/>
        <v>2</v>
      </c>
      <c r="F504" s="1">
        <f t="shared" si="17"/>
        <v>1</v>
      </c>
    </row>
    <row r="505" spans="1:6">
      <c r="A505" s="1">
        <v>24</v>
      </c>
      <c r="B505" s="1" t="s">
        <v>246</v>
      </c>
      <c r="C505" s="1">
        <v>1216</v>
      </c>
      <c r="D505" s="1" t="s">
        <v>243</v>
      </c>
      <c r="E505" s="1">
        <f t="shared" si="16"/>
        <v>2</v>
      </c>
      <c r="F505" s="1">
        <f t="shared" si="17"/>
        <v>2</v>
      </c>
    </row>
    <row r="506" spans="1:6">
      <c r="A506" s="1">
        <v>24</v>
      </c>
      <c r="B506" s="1" t="s">
        <v>246</v>
      </c>
      <c r="C506" s="1">
        <v>1207</v>
      </c>
      <c r="D506" s="1" t="s">
        <v>243</v>
      </c>
      <c r="E506" s="1">
        <f t="shared" si="16"/>
        <v>2</v>
      </c>
      <c r="F506" s="1">
        <f t="shared" si="17"/>
        <v>2</v>
      </c>
    </row>
    <row r="507" spans="1:6">
      <c r="A507" s="1">
        <v>10</v>
      </c>
      <c r="B507" s="1" t="s">
        <v>247</v>
      </c>
      <c r="C507" s="1">
        <v>1309</v>
      </c>
      <c r="D507" s="1" t="s">
        <v>243</v>
      </c>
      <c r="E507" s="1">
        <f t="shared" si="16"/>
        <v>2</v>
      </c>
      <c r="F507" s="1">
        <f t="shared" si="17"/>
        <v>1</v>
      </c>
    </row>
    <row r="508" spans="1:6">
      <c r="A508" s="1">
        <v>15</v>
      </c>
      <c r="B508" s="1" t="s">
        <v>246</v>
      </c>
      <c r="C508" s="1">
        <v>2360</v>
      </c>
      <c r="D508" s="1" t="s">
        <v>245</v>
      </c>
      <c r="E508" s="1">
        <f t="shared" si="16"/>
        <v>3</v>
      </c>
      <c r="F508" s="1">
        <f t="shared" si="17"/>
        <v>2</v>
      </c>
    </row>
    <row r="509" spans="1:6">
      <c r="A509" s="1">
        <v>15</v>
      </c>
      <c r="B509" s="1" t="s">
        <v>246</v>
      </c>
      <c r="C509" s="1">
        <v>6850</v>
      </c>
      <c r="D509" s="1" t="s">
        <v>245</v>
      </c>
      <c r="E509" s="1">
        <f t="shared" si="16"/>
        <v>3</v>
      </c>
      <c r="F509" s="1">
        <f t="shared" si="17"/>
        <v>2</v>
      </c>
    </row>
    <row r="510" spans="1:6">
      <c r="A510" s="1">
        <v>24</v>
      </c>
      <c r="B510" s="1" t="s">
        <v>246</v>
      </c>
      <c r="C510" s="1">
        <v>1413</v>
      </c>
      <c r="D510" s="1" t="s">
        <v>243</v>
      </c>
      <c r="E510" s="1">
        <f t="shared" si="16"/>
        <v>2</v>
      </c>
      <c r="F510" s="1">
        <f t="shared" si="17"/>
        <v>2</v>
      </c>
    </row>
    <row r="511" spans="1:6">
      <c r="A511" s="1">
        <v>39</v>
      </c>
      <c r="B511" s="1" t="s">
        <v>248</v>
      </c>
      <c r="C511" s="1">
        <v>8588</v>
      </c>
      <c r="D511" s="1" t="s">
        <v>245</v>
      </c>
      <c r="E511" s="1">
        <f t="shared" si="16"/>
        <v>3</v>
      </c>
      <c r="F511" s="1">
        <f t="shared" si="17"/>
        <v>3</v>
      </c>
    </row>
    <row r="512" spans="1:6">
      <c r="A512" s="1">
        <v>12</v>
      </c>
      <c r="B512" s="1" t="s">
        <v>247</v>
      </c>
      <c r="C512" s="1">
        <v>759</v>
      </c>
      <c r="D512" s="1" t="s">
        <v>244</v>
      </c>
      <c r="E512" s="1">
        <f t="shared" si="16"/>
        <v>1</v>
      </c>
      <c r="F512" s="1">
        <f t="shared" si="17"/>
        <v>1</v>
      </c>
    </row>
    <row r="513" spans="1:6">
      <c r="A513" s="1">
        <v>36</v>
      </c>
      <c r="B513" s="1" t="s">
        <v>248</v>
      </c>
      <c r="C513" s="1">
        <v>4686</v>
      </c>
      <c r="D513" s="1" t="s">
        <v>245</v>
      </c>
      <c r="E513" s="1">
        <f t="shared" si="16"/>
        <v>3</v>
      </c>
      <c r="F513" s="1">
        <f t="shared" si="17"/>
        <v>3</v>
      </c>
    </row>
    <row r="514" spans="1:6">
      <c r="A514" s="1">
        <v>15</v>
      </c>
      <c r="B514" s="1" t="s">
        <v>246</v>
      </c>
      <c r="C514" s="1">
        <v>2687</v>
      </c>
      <c r="D514" s="1" t="s">
        <v>245</v>
      </c>
      <c r="E514" s="1">
        <f t="shared" ref="E514:E577" si="18">IF(D514=$J$39,1,IF(D514=$K$39,2,3))</f>
        <v>3</v>
      </c>
      <c r="F514" s="1">
        <f t="shared" ref="F514:F577" si="19">IF(B514=$I$40,1,IF(B514=$I$41,2,3))</f>
        <v>2</v>
      </c>
    </row>
    <row r="515" spans="1:6">
      <c r="A515" s="1">
        <v>12</v>
      </c>
      <c r="B515" s="1" t="s">
        <v>247</v>
      </c>
      <c r="C515" s="1">
        <v>585</v>
      </c>
      <c r="D515" s="1" t="s">
        <v>244</v>
      </c>
      <c r="E515" s="1">
        <f t="shared" si="18"/>
        <v>1</v>
      </c>
      <c r="F515" s="1">
        <f t="shared" si="19"/>
        <v>1</v>
      </c>
    </row>
    <row r="516" spans="1:6">
      <c r="A516" s="1">
        <v>24</v>
      </c>
      <c r="B516" s="1" t="s">
        <v>246</v>
      </c>
      <c r="C516" s="1">
        <v>2255</v>
      </c>
      <c r="D516" s="1" t="s">
        <v>245</v>
      </c>
      <c r="E516" s="1">
        <f t="shared" si="18"/>
        <v>3</v>
      </c>
      <c r="F516" s="1">
        <f t="shared" si="19"/>
        <v>2</v>
      </c>
    </row>
    <row r="517" spans="1:6">
      <c r="A517" s="1">
        <v>6</v>
      </c>
      <c r="B517" s="1" t="s">
        <v>247</v>
      </c>
      <c r="C517" s="1">
        <v>609</v>
      </c>
      <c r="D517" s="1" t="s">
        <v>244</v>
      </c>
      <c r="E517" s="1">
        <f t="shared" si="18"/>
        <v>1</v>
      </c>
      <c r="F517" s="1">
        <f t="shared" si="19"/>
        <v>1</v>
      </c>
    </row>
    <row r="518" spans="1:6">
      <c r="A518" s="1">
        <v>6</v>
      </c>
      <c r="B518" s="1" t="s">
        <v>247</v>
      </c>
      <c r="C518" s="1">
        <v>1361</v>
      </c>
      <c r="D518" s="1" t="s">
        <v>243</v>
      </c>
      <c r="E518" s="1">
        <f t="shared" si="18"/>
        <v>2</v>
      </c>
      <c r="F518" s="1">
        <f t="shared" si="19"/>
        <v>1</v>
      </c>
    </row>
    <row r="519" spans="1:6">
      <c r="A519" s="1">
        <v>36</v>
      </c>
      <c r="B519" s="1" t="s">
        <v>248</v>
      </c>
      <c r="C519" s="1">
        <v>7127</v>
      </c>
      <c r="D519" s="1" t="s">
        <v>245</v>
      </c>
      <c r="E519" s="1">
        <f t="shared" si="18"/>
        <v>3</v>
      </c>
      <c r="F519" s="1">
        <f t="shared" si="19"/>
        <v>3</v>
      </c>
    </row>
    <row r="520" spans="1:6">
      <c r="A520" s="1">
        <v>6</v>
      </c>
      <c r="B520" s="1" t="s">
        <v>247</v>
      </c>
      <c r="C520" s="1">
        <v>1203</v>
      </c>
      <c r="D520" s="1" t="s">
        <v>243</v>
      </c>
      <c r="E520" s="1">
        <f t="shared" si="18"/>
        <v>2</v>
      </c>
      <c r="F520" s="1">
        <f t="shared" si="19"/>
        <v>1</v>
      </c>
    </row>
    <row r="521" spans="1:6">
      <c r="A521" s="1">
        <v>6</v>
      </c>
      <c r="B521" s="1" t="s">
        <v>247</v>
      </c>
      <c r="C521" s="1">
        <v>700</v>
      </c>
      <c r="D521" s="1" t="s">
        <v>244</v>
      </c>
      <c r="E521" s="1">
        <f t="shared" si="18"/>
        <v>1</v>
      </c>
      <c r="F521" s="1">
        <f t="shared" si="19"/>
        <v>1</v>
      </c>
    </row>
    <row r="522" spans="1:6">
      <c r="A522" s="1">
        <v>24</v>
      </c>
      <c r="B522" s="1" t="s">
        <v>246</v>
      </c>
      <c r="C522" s="1">
        <v>5507</v>
      </c>
      <c r="D522" s="1" t="s">
        <v>245</v>
      </c>
      <c r="E522" s="1">
        <f t="shared" si="18"/>
        <v>3</v>
      </c>
      <c r="F522" s="1">
        <f t="shared" si="19"/>
        <v>2</v>
      </c>
    </row>
    <row r="523" spans="1:6">
      <c r="A523" s="1">
        <v>18</v>
      </c>
      <c r="B523" s="1" t="s">
        <v>246</v>
      </c>
      <c r="C523" s="1">
        <v>3190</v>
      </c>
      <c r="D523" s="1" t="s">
        <v>245</v>
      </c>
      <c r="E523" s="1">
        <f t="shared" si="18"/>
        <v>3</v>
      </c>
      <c r="F523" s="1">
        <f t="shared" si="19"/>
        <v>2</v>
      </c>
    </row>
    <row r="524" spans="1:6">
      <c r="A524" s="1">
        <v>48</v>
      </c>
      <c r="B524" s="1" t="s">
        <v>248</v>
      </c>
      <c r="C524" s="1">
        <v>7119</v>
      </c>
      <c r="D524" s="1" t="s">
        <v>245</v>
      </c>
      <c r="E524" s="1">
        <f t="shared" si="18"/>
        <v>3</v>
      </c>
      <c r="F524" s="1">
        <f t="shared" si="19"/>
        <v>3</v>
      </c>
    </row>
    <row r="525" spans="1:6">
      <c r="A525" s="1">
        <v>24</v>
      </c>
      <c r="B525" s="1" t="s">
        <v>246</v>
      </c>
      <c r="C525" s="1">
        <v>3488</v>
      </c>
      <c r="D525" s="1" t="s">
        <v>245</v>
      </c>
      <c r="E525" s="1">
        <f t="shared" si="18"/>
        <v>3</v>
      </c>
      <c r="F525" s="1">
        <f t="shared" si="19"/>
        <v>2</v>
      </c>
    </row>
    <row r="526" spans="1:6">
      <c r="A526" s="1">
        <v>18</v>
      </c>
      <c r="B526" s="1" t="s">
        <v>246</v>
      </c>
      <c r="C526" s="1">
        <v>1113</v>
      </c>
      <c r="D526" s="1" t="s">
        <v>243</v>
      </c>
      <c r="E526" s="1">
        <f t="shared" si="18"/>
        <v>2</v>
      </c>
      <c r="F526" s="1">
        <f t="shared" si="19"/>
        <v>2</v>
      </c>
    </row>
    <row r="527" spans="1:6">
      <c r="A527" s="1">
        <v>26</v>
      </c>
      <c r="B527" s="1" t="s">
        <v>248</v>
      </c>
      <c r="C527" s="1">
        <v>7966</v>
      </c>
      <c r="D527" s="1" t="s">
        <v>245</v>
      </c>
      <c r="E527" s="1">
        <f t="shared" si="18"/>
        <v>3</v>
      </c>
      <c r="F527" s="1">
        <f t="shared" si="19"/>
        <v>3</v>
      </c>
    </row>
    <row r="528" spans="1:6">
      <c r="A528" s="1">
        <v>15</v>
      </c>
      <c r="B528" s="1" t="s">
        <v>246</v>
      </c>
      <c r="C528" s="1">
        <v>1532</v>
      </c>
      <c r="D528" s="1" t="s">
        <v>243</v>
      </c>
      <c r="E528" s="1">
        <f t="shared" si="18"/>
        <v>2</v>
      </c>
      <c r="F528" s="1">
        <f t="shared" si="19"/>
        <v>2</v>
      </c>
    </row>
    <row r="529" spans="1:6">
      <c r="A529" s="1">
        <v>4</v>
      </c>
      <c r="B529" s="1" t="s">
        <v>247</v>
      </c>
      <c r="C529" s="1">
        <v>1503</v>
      </c>
      <c r="D529" s="1" t="s">
        <v>243</v>
      </c>
      <c r="E529" s="1">
        <f t="shared" si="18"/>
        <v>2</v>
      </c>
      <c r="F529" s="1">
        <f t="shared" si="19"/>
        <v>1</v>
      </c>
    </row>
    <row r="530" spans="1:6">
      <c r="A530" s="1">
        <v>36</v>
      </c>
      <c r="B530" s="1" t="s">
        <v>248</v>
      </c>
      <c r="C530" s="1">
        <v>2302</v>
      </c>
      <c r="D530" s="1" t="s">
        <v>245</v>
      </c>
      <c r="E530" s="1">
        <f t="shared" si="18"/>
        <v>3</v>
      </c>
      <c r="F530" s="1">
        <f t="shared" si="19"/>
        <v>3</v>
      </c>
    </row>
    <row r="531" spans="1:6">
      <c r="A531" s="1">
        <v>6</v>
      </c>
      <c r="B531" s="1" t="s">
        <v>247</v>
      </c>
      <c r="C531" s="1">
        <v>662</v>
      </c>
      <c r="D531" s="1" t="s">
        <v>244</v>
      </c>
      <c r="E531" s="1">
        <f t="shared" si="18"/>
        <v>1</v>
      </c>
      <c r="F531" s="1">
        <f t="shared" si="19"/>
        <v>1</v>
      </c>
    </row>
    <row r="532" spans="1:6">
      <c r="A532" s="1">
        <v>36</v>
      </c>
      <c r="B532" s="1" t="s">
        <v>248</v>
      </c>
      <c r="C532" s="1">
        <v>2273</v>
      </c>
      <c r="D532" s="1" t="s">
        <v>245</v>
      </c>
      <c r="E532" s="1">
        <f t="shared" si="18"/>
        <v>3</v>
      </c>
      <c r="F532" s="1">
        <f t="shared" si="19"/>
        <v>3</v>
      </c>
    </row>
    <row r="533" spans="1:6">
      <c r="A533" s="1">
        <v>15</v>
      </c>
      <c r="B533" s="1" t="s">
        <v>246</v>
      </c>
      <c r="C533" s="1">
        <v>2631</v>
      </c>
      <c r="D533" s="1" t="s">
        <v>245</v>
      </c>
      <c r="E533" s="1">
        <f t="shared" si="18"/>
        <v>3</v>
      </c>
      <c r="F533" s="1">
        <f t="shared" si="19"/>
        <v>2</v>
      </c>
    </row>
    <row r="534" spans="1:6">
      <c r="A534" s="1">
        <v>12</v>
      </c>
      <c r="B534" s="1" t="s">
        <v>247</v>
      </c>
      <c r="C534" s="1">
        <v>1503</v>
      </c>
      <c r="D534" s="1" t="s">
        <v>243</v>
      </c>
      <c r="E534" s="1">
        <f t="shared" si="18"/>
        <v>2</v>
      </c>
      <c r="F534" s="1">
        <f t="shared" si="19"/>
        <v>1</v>
      </c>
    </row>
    <row r="535" spans="1:6">
      <c r="A535" s="1">
        <v>24</v>
      </c>
      <c r="B535" s="1" t="s">
        <v>246</v>
      </c>
      <c r="C535" s="1">
        <v>1311</v>
      </c>
      <c r="D535" s="1" t="s">
        <v>243</v>
      </c>
      <c r="E535" s="1">
        <f t="shared" si="18"/>
        <v>2</v>
      </c>
      <c r="F535" s="1">
        <f t="shared" si="19"/>
        <v>2</v>
      </c>
    </row>
    <row r="536" spans="1:6">
      <c r="A536" s="1">
        <v>24</v>
      </c>
      <c r="B536" s="1" t="s">
        <v>246</v>
      </c>
      <c r="C536" s="1">
        <v>3105</v>
      </c>
      <c r="D536" s="1" t="s">
        <v>245</v>
      </c>
      <c r="E536" s="1">
        <f t="shared" si="18"/>
        <v>3</v>
      </c>
      <c r="F536" s="1">
        <f t="shared" si="19"/>
        <v>2</v>
      </c>
    </row>
    <row r="537" spans="1:6">
      <c r="A537" s="1">
        <v>21</v>
      </c>
      <c r="B537" s="1" t="s">
        <v>246</v>
      </c>
      <c r="C537" s="1">
        <v>2319</v>
      </c>
      <c r="D537" s="1" t="s">
        <v>245</v>
      </c>
      <c r="E537" s="1">
        <f t="shared" si="18"/>
        <v>3</v>
      </c>
      <c r="F537" s="1">
        <f t="shared" si="19"/>
        <v>2</v>
      </c>
    </row>
    <row r="538" spans="1:6">
      <c r="A538" s="1">
        <v>6</v>
      </c>
      <c r="B538" s="1" t="s">
        <v>247</v>
      </c>
      <c r="C538" s="1">
        <v>1374</v>
      </c>
      <c r="D538" s="1" t="s">
        <v>243</v>
      </c>
      <c r="E538" s="1">
        <f t="shared" si="18"/>
        <v>2</v>
      </c>
      <c r="F538" s="1">
        <f t="shared" si="19"/>
        <v>1</v>
      </c>
    </row>
    <row r="539" spans="1:6">
      <c r="A539" s="1">
        <v>18</v>
      </c>
      <c r="B539" s="1" t="s">
        <v>246</v>
      </c>
      <c r="C539" s="1">
        <v>3612</v>
      </c>
      <c r="D539" s="1" t="s">
        <v>245</v>
      </c>
      <c r="E539" s="1">
        <f t="shared" si="18"/>
        <v>3</v>
      </c>
      <c r="F539" s="1">
        <f t="shared" si="19"/>
        <v>2</v>
      </c>
    </row>
    <row r="540" spans="1:6">
      <c r="A540" s="1">
        <v>48</v>
      </c>
      <c r="B540" s="1" t="s">
        <v>248</v>
      </c>
      <c r="C540" s="1">
        <v>7763</v>
      </c>
      <c r="D540" s="1" t="s">
        <v>245</v>
      </c>
      <c r="E540" s="1">
        <f t="shared" si="18"/>
        <v>3</v>
      </c>
      <c r="F540" s="1">
        <f t="shared" si="19"/>
        <v>3</v>
      </c>
    </row>
    <row r="541" spans="1:6">
      <c r="A541" s="1">
        <v>18</v>
      </c>
      <c r="B541" s="1" t="s">
        <v>246</v>
      </c>
      <c r="C541" s="1">
        <v>3049</v>
      </c>
      <c r="D541" s="1" t="s">
        <v>245</v>
      </c>
      <c r="E541" s="1">
        <f t="shared" si="18"/>
        <v>3</v>
      </c>
      <c r="F541" s="1">
        <f t="shared" si="19"/>
        <v>2</v>
      </c>
    </row>
    <row r="542" spans="1:6">
      <c r="A542" s="1">
        <v>12</v>
      </c>
      <c r="B542" s="1" t="s">
        <v>247</v>
      </c>
      <c r="C542" s="1">
        <v>1534</v>
      </c>
      <c r="D542" s="1" t="s">
        <v>243</v>
      </c>
      <c r="E542" s="1">
        <f t="shared" si="18"/>
        <v>2</v>
      </c>
      <c r="F542" s="1">
        <f t="shared" si="19"/>
        <v>1</v>
      </c>
    </row>
    <row r="543" spans="1:6">
      <c r="A543" s="1">
        <v>24</v>
      </c>
      <c r="B543" s="1" t="s">
        <v>246</v>
      </c>
      <c r="C543" s="1">
        <v>2032</v>
      </c>
      <c r="D543" s="1" t="s">
        <v>245</v>
      </c>
      <c r="E543" s="1">
        <f t="shared" si="18"/>
        <v>3</v>
      </c>
      <c r="F543" s="1">
        <f t="shared" si="19"/>
        <v>2</v>
      </c>
    </row>
    <row r="544" spans="1:6">
      <c r="A544" s="1">
        <v>30</v>
      </c>
      <c r="B544" s="1" t="s">
        <v>248</v>
      </c>
      <c r="C544" s="1">
        <v>6350</v>
      </c>
      <c r="D544" s="1" t="s">
        <v>245</v>
      </c>
      <c r="E544" s="1">
        <f t="shared" si="18"/>
        <v>3</v>
      </c>
      <c r="F544" s="1">
        <f t="shared" si="19"/>
        <v>3</v>
      </c>
    </row>
    <row r="545" spans="1:6">
      <c r="A545" s="1">
        <v>18</v>
      </c>
      <c r="B545" s="1" t="s">
        <v>246</v>
      </c>
      <c r="C545" s="1">
        <v>2864</v>
      </c>
      <c r="D545" s="1" t="s">
        <v>245</v>
      </c>
      <c r="E545" s="1">
        <f t="shared" si="18"/>
        <v>3</v>
      </c>
      <c r="F545" s="1">
        <f t="shared" si="19"/>
        <v>2</v>
      </c>
    </row>
    <row r="546" spans="1:6">
      <c r="A546" s="1">
        <v>12</v>
      </c>
      <c r="B546" s="1" t="s">
        <v>247</v>
      </c>
      <c r="C546" s="1">
        <v>1255</v>
      </c>
      <c r="D546" s="1" t="s">
        <v>243</v>
      </c>
      <c r="E546" s="1">
        <f t="shared" si="18"/>
        <v>2</v>
      </c>
      <c r="F546" s="1">
        <f t="shared" si="19"/>
        <v>1</v>
      </c>
    </row>
    <row r="547" spans="1:6">
      <c r="A547" s="1">
        <v>24</v>
      </c>
      <c r="B547" s="1" t="s">
        <v>246</v>
      </c>
      <c r="C547" s="1">
        <v>1333</v>
      </c>
      <c r="D547" s="1" t="s">
        <v>243</v>
      </c>
      <c r="E547" s="1">
        <f t="shared" si="18"/>
        <v>2</v>
      </c>
      <c r="F547" s="1">
        <f t="shared" si="19"/>
        <v>2</v>
      </c>
    </row>
    <row r="548" spans="1:6">
      <c r="A548" s="1">
        <v>24</v>
      </c>
      <c r="B548" s="1" t="s">
        <v>246</v>
      </c>
      <c r="C548" s="1">
        <v>2022</v>
      </c>
      <c r="D548" s="1" t="s">
        <v>245</v>
      </c>
      <c r="E548" s="1">
        <f t="shared" si="18"/>
        <v>3</v>
      </c>
      <c r="F548" s="1">
        <f t="shared" si="19"/>
        <v>2</v>
      </c>
    </row>
    <row r="549" spans="1:6">
      <c r="A549" s="1">
        <v>24</v>
      </c>
      <c r="B549" s="1" t="s">
        <v>246</v>
      </c>
      <c r="C549" s="1">
        <v>1552</v>
      </c>
      <c r="D549" s="1" t="s">
        <v>243</v>
      </c>
      <c r="E549" s="1">
        <f t="shared" si="18"/>
        <v>2</v>
      </c>
      <c r="F549" s="1">
        <f t="shared" si="19"/>
        <v>2</v>
      </c>
    </row>
    <row r="550" spans="1:6">
      <c r="A550" s="1">
        <v>12</v>
      </c>
      <c r="B550" s="1" t="s">
        <v>247</v>
      </c>
      <c r="C550" s="1">
        <v>626</v>
      </c>
      <c r="D550" s="1" t="s">
        <v>244</v>
      </c>
      <c r="E550" s="1">
        <f t="shared" si="18"/>
        <v>1</v>
      </c>
      <c r="F550" s="1">
        <f t="shared" si="19"/>
        <v>1</v>
      </c>
    </row>
    <row r="551" spans="1:6">
      <c r="A551" s="1">
        <v>48</v>
      </c>
      <c r="B551" s="1" t="s">
        <v>248</v>
      </c>
      <c r="C551" s="1">
        <v>8858</v>
      </c>
      <c r="D551" s="1" t="s">
        <v>245</v>
      </c>
      <c r="E551" s="1">
        <f t="shared" si="18"/>
        <v>3</v>
      </c>
      <c r="F551" s="1">
        <f t="shared" si="19"/>
        <v>3</v>
      </c>
    </row>
    <row r="552" spans="1:6">
      <c r="A552" s="1">
        <v>12</v>
      </c>
      <c r="B552" s="1" t="s">
        <v>247</v>
      </c>
      <c r="C552" s="1">
        <v>996</v>
      </c>
      <c r="D552" s="1" t="s">
        <v>244</v>
      </c>
      <c r="E552" s="1">
        <f t="shared" si="18"/>
        <v>1</v>
      </c>
      <c r="F552" s="1">
        <f t="shared" si="19"/>
        <v>1</v>
      </c>
    </row>
    <row r="553" spans="1:6">
      <c r="A553" s="1">
        <v>6</v>
      </c>
      <c r="B553" s="1" t="s">
        <v>247</v>
      </c>
      <c r="C553" s="1">
        <v>1750</v>
      </c>
      <c r="D553" s="1" t="s">
        <v>243</v>
      </c>
      <c r="E553" s="1">
        <f t="shared" si="18"/>
        <v>2</v>
      </c>
      <c r="F553" s="1">
        <f t="shared" si="19"/>
        <v>1</v>
      </c>
    </row>
    <row r="554" spans="1:6">
      <c r="A554" s="1">
        <v>48</v>
      </c>
      <c r="B554" s="1" t="s">
        <v>248</v>
      </c>
      <c r="C554" s="1">
        <v>6999</v>
      </c>
      <c r="D554" s="1" t="s">
        <v>245</v>
      </c>
      <c r="E554" s="1">
        <f t="shared" si="18"/>
        <v>3</v>
      </c>
      <c r="F554" s="1">
        <f t="shared" si="19"/>
        <v>3</v>
      </c>
    </row>
    <row r="555" spans="1:6">
      <c r="A555" s="1">
        <v>12</v>
      </c>
      <c r="B555" s="1" t="s">
        <v>247</v>
      </c>
      <c r="C555" s="1">
        <v>1995</v>
      </c>
      <c r="D555" s="1" t="s">
        <v>243</v>
      </c>
      <c r="E555" s="1">
        <f t="shared" si="18"/>
        <v>2</v>
      </c>
      <c r="F555" s="1">
        <f t="shared" si="19"/>
        <v>1</v>
      </c>
    </row>
    <row r="556" spans="1:6">
      <c r="A556" s="1">
        <v>9</v>
      </c>
      <c r="B556" s="1" t="s">
        <v>247</v>
      </c>
      <c r="C556" s="1">
        <v>1199</v>
      </c>
      <c r="D556" s="1" t="s">
        <v>243</v>
      </c>
      <c r="E556" s="1">
        <f t="shared" si="18"/>
        <v>2</v>
      </c>
      <c r="F556" s="1">
        <f t="shared" si="19"/>
        <v>1</v>
      </c>
    </row>
    <row r="557" spans="1:6">
      <c r="A557" s="1">
        <v>12</v>
      </c>
      <c r="B557" s="1" t="s">
        <v>247</v>
      </c>
      <c r="C557" s="1">
        <v>1331</v>
      </c>
      <c r="D557" s="1" t="s">
        <v>243</v>
      </c>
      <c r="E557" s="1">
        <f t="shared" si="18"/>
        <v>2</v>
      </c>
      <c r="F557" s="1">
        <f t="shared" si="19"/>
        <v>1</v>
      </c>
    </row>
    <row r="558" spans="1:6">
      <c r="A558" s="1">
        <v>18</v>
      </c>
      <c r="B558" s="1" t="s">
        <v>246</v>
      </c>
      <c r="C558" s="1">
        <v>2278</v>
      </c>
      <c r="D558" s="1" t="s">
        <v>245</v>
      </c>
      <c r="E558" s="1">
        <f t="shared" si="18"/>
        <v>3</v>
      </c>
      <c r="F558" s="1">
        <f t="shared" si="19"/>
        <v>2</v>
      </c>
    </row>
    <row r="559" spans="1:6">
      <c r="A559" s="1">
        <v>21</v>
      </c>
      <c r="B559" s="1" t="s">
        <v>246</v>
      </c>
      <c r="C559" s="1">
        <v>5003</v>
      </c>
      <c r="D559" s="1" t="s">
        <v>245</v>
      </c>
      <c r="E559" s="1">
        <f t="shared" si="18"/>
        <v>3</v>
      </c>
      <c r="F559" s="1">
        <f t="shared" si="19"/>
        <v>2</v>
      </c>
    </row>
    <row r="560" spans="1:6">
      <c r="A560" s="1">
        <v>24</v>
      </c>
      <c r="B560" s="1" t="s">
        <v>246</v>
      </c>
      <c r="C560" s="1">
        <v>3552</v>
      </c>
      <c r="D560" s="1" t="s">
        <v>245</v>
      </c>
      <c r="E560" s="1">
        <f t="shared" si="18"/>
        <v>3</v>
      </c>
      <c r="F560" s="1">
        <f t="shared" si="19"/>
        <v>2</v>
      </c>
    </row>
    <row r="561" spans="1:6">
      <c r="A561" s="1">
        <v>18</v>
      </c>
      <c r="B561" s="1" t="s">
        <v>246</v>
      </c>
      <c r="C561" s="1">
        <v>1928</v>
      </c>
      <c r="D561" s="1" t="s">
        <v>243</v>
      </c>
      <c r="E561" s="1">
        <f t="shared" si="18"/>
        <v>2</v>
      </c>
      <c r="F561" s="1">
        <f t="shared" si="19"/>
        <v>2</v>
      </c>
    </row>
    <row r="562" spans="1:6">
      <c r="A562" s="1">
        <v>24</v>
      </c>
      <c r="B562" s="1" t="s">
        <v>246</v>
      </c>
      <c r="C562" s="1">
        <v>2964</v>
      </c>
      <c r="D562" s="1" t="s">
        <v>245</v>
      </c>
      <c r="E562" s="1">
        <f t="shared" si="18"/>
        <v>3</v>
      </c>
      <c r="F562" s="1">
        <f t="shared" si="19"/>
        <v>2</v>
      </c>
    </row>
    <row r="563" spans="1:6">
      <c r="A563" s="1">
        <v>24</v>
      </c>
      <c r="B563" s="1" t="s">
        <v>246</v>
      </c>
      <c r="C563" s="1">
        <v>1546</v>
      </c>
      <c r="D563" s="1" t="s">
        <v>243</v>
      </c>
      <c r="E563" s="1">
        <f t="shared" si="18"/>
        <v>2</v>
      </c>
      <c r="F563" s="1">
        <f t="shared" si="19"/>
        <v>2</v>
      </c>
    </row>
    <row r="564" spans="1:6">
      <c r="A564" s="1">
        <v>6</v>
      </c>
      <c r="B564" s="1" t="s">
        <v>247</v>
      </c>
      <c r="C564" s="1">
        <v>683</v>
      </c>
      <c r="D564" s="1" t="s">
        <v>244</v>
      </c>
      <c r="E564" s="1">
        <f t="shared" si="18"/>
        <v>1</v>
      </c>
      <c r="F564" s="1">
        <f t="shared" si="19"/>
        <v>1</v>
      </c>
    </row>
    <row r="565" spans="1:6">
      <c r="A565" s="1">
        <v>36</v>
      </c>
      <c r="B565" s="1" t="s">
        <v>248</v>
      </c>
      <c r="C565" s="1">
        <v>12389</v>
      </c>
      <c r="D565" s="1" t="s">
        <v>245</v>
      </c>
      <c r="E565" s="1">
        <f t="shared" si="18"/>
        <v>3</v>
      </c>
      <c r="F565" s="1">
        <f t="shared" si="19"/>
        <v>3</v>
      </c>
    </row>
    <row r="566" spans="1:6">
      <c r="A566" s="1">
        <v>24</v>
      </c>
      <c r="B566" s="1" t="s">
        <v>246</v>
      </c>
      <c r="C566" s="1">
        <v>4712</v>
      </c>
      <c r="D566" s="1" t="s">
        <v>245</v>
      </c>
      <c r="E566" s="1">
        <f t="shared" si="18"/>
        <v>3</v>
      </c>
      <c r="F566" s="1">
        <f t="shared" si="19"/>
        <v>2</v>
      </c>
    </row>
    <row r="567" spans="1:6">
      <c r="A567" s="1">
        <v>24</v>
      </c>
      <c r="B567" s="1" t="s">
        <v>246</v>
      </c>
      <c r="C567" s="1">
        <v>1553</v>
      </c>
      <c r="D567" s="1" t="s">
        <v>243</v>
      </c>
      <c r="E567" s="1">
        <f t="shared" si="18"/>
        <v>2</v>
      </c>
      <c r="F567" s="1">
        <f t="shared" si="19"/>
        <v>2</v>
      </c>
    </row>
    <row r="568" spans="1:6">
      <c r="A568" s="1">
        <v>12</v>
      </c>
      <c r="B568" s="1" t="s">
        <v>247</v>
      </c>
      <c r="C568" s="1">
        <v>1372</v>
      </c>
      <c r="D568" s="1" t="s">
        <v>243</v>
      </c>
      <c r="E568" s="1">
        <f t="shared" si="18"/>
        <v>2</v>
      </c>
      <c r="F568" s="1">
        <f t="shared" si="19"/>
        <v>1</v>
      </c>
    </row>
    <row r="569" spans="1:6">
      <c r="A569" s="1">
        <v>24</v>
      </c>
      <c r="B569" s="1" t="s">
        <v>246</v>
      </c>
      <c r="C569" s="1">
        <v>2578</v>
      </c>
      <c r="D569" s="1" t="s">
        <v>245</v>
      </c>
      <c r="E569" s="1">
        <f t="shared" si="18"/>
        <v>3</v>
      </c>
      <c r="F569" s="1">
        <f t="shared" si="19"/>
        <v>2</v>
      </c>
    </row>
    <row r="570" spans="1:6">
      <c r="A570" s="1">
        <v>48</v>
      </c>
      <c r="B570" s="1" t="s">
        <v>248</v>
      </c>
      <c r="C570" s="1">
        <v>3979</v>
      </c>
      <c r="D570" s="1" t="s">
        <v>245</v>
      </c>
      <c r="E570" s="1">
        <f t="shared" si="18"/>
        <v>3</v>
      </c>
      <c r="F570" s="1">
        <f t="shared" si="19"/>
        <v>3</v>
      </c>
    </row>
    <row r="571" spans="1:6">
      <c r="A571" s="1">
        <v>48</v>
      </c>
      <c r="B571" s="1" t="s">
        <v>248</v>
      </c>
      <c r="C571" s="1">
        <v>6758</v>
      </c>
      <c r="D571" s="1" t="s">
        <v>245</v>
      </c>
      <c r="E571" s="1">
        <f t="shared" si="18"/>
        <v>3</v>
      </c>
      <c r="F571" s="1">
        <f t="shared" si="19"/>
        <v>3</v>
      </c>
    </row>
    <row r="572" spans="1:6">
      <c r="A572" s="1">
        <v>24</v>
      </c>
      <c r="B572" s="1" t="s">
        <v>246</v>
      </c>
      <c r="C572" s="1">
        <v>3234</v>
      </c>
      <c r="D572" s="1" t="s">
        <v>245</v>
      </c>
      <c r="E572" s="1">
        <f t="shared" si="18"/>
        <v>3</v>
      </c>
      <c r="F572" s="1">
        <f t="shared" si="19"/>
        <v>2</v>
      </c>
    </row>
    <row r="573" spans="1:6">
      <c r="A573" s="1">
        <v>30</v>
      </c>
      <c r="B573" s="1" t="s">
        <v>248</v>
      </c>
      <c r="C573" s="1">
        <v>5954</v>
      </c>
      <c r="D573" s="1" t="s">
        <v>245</v>
      </c>
      <c r="E573" s="1">
        <f t="shared" si="18"/>
        <v>3</v>
      </c>
      <c r="F573" s="1">
        <f t="shared" si="19"/>
        <v>3</v>
      </c>
    </row>
    <row r="574" spans="1:6">
      <c r="A574" s="1">
        <v>24</v>
      </c>
      <c r="B574" s="1" t="s">
        <v>246</v>
      </c>
      <c r="C574" s="1">
        <v>5433</v>
      </c>
      <c r="D574" s="1" t="s">
        <v>245</v>
      </c>
      <c r="E574" s="1">
        <f t="shared" si="18"/>
        <v>3</v>
      </c>
      <c r="F574" s="1">
        <f t="shared" si="19"/>
        <v>2</v>
      </c>
    </row>
    <row r="575" spans="1:6">
      <c r="A575" s="1">
        <v>15</v>
      </c>
      <c r="B575" s="1" t="s">
        <v>246</v>
      </c>
      <c r="C575" s="1">
        <v>806</v>
      </c>
      <c r="D575" s="1" t="s">
        <v>244</v>
      </c>
      <c r="E575" s="1">
        <f t="shared" si="18"/>
        <v>1</v>
      </c>
      <c r="F575" s="1">
        <f t="shared" si="19"/>
        <v>2</v>
      </c>
    </row>
    <row r="576" spans="1:6">
      <c r="A576" s="1">
        <v>9</v>
      </c>
      <c r="B576" s="1" t="s">
        <v>247</v>
      </c>
      <c r="C576" s="1">
        <v>1082</v>
      </c>
      <c r="D576" s="1" t="s">
        <v>243</v>
      </c>
      <c r="E576" s="1">
        <f t="shared" si="18"/>
        <v>2</v>
      </c>
      <c r="F576" s="1">
        <f t="shared" si="19"/>
        <v>1</v>
      </c>
    </row>
    <row r="577" spans="1:6">
      <c r="A577" s="1">
        <v>15</v>
      </c>
      <c r="B577" s="1" t="s">
        <v>246</v>
      </c>
      <c r="C577" s="1">
        <v>2788</v>
      </c>
      <c r="D577" s="1" t="s">
        <v>245</v>
      </c>
      <c r="E577" s="1">
        <f t="shared" si="18"/>
        <v>3</v>
      </c>
      <c r="F577" s="1">
        <f t="shared" si="19"/>
        <v>2</v>
      </c>
    </row>
    <row r="578" spans="1:6">
      <c r="A578" s="1">
        <v>12</v>
      </c>
      <c r="B578" s="1" t="s">
        <v>247</v>
      </c>
      <c r="C578" s="1">
        <v>2930</v>
      </c>
      <c r="D578" s="1" t="s">
        <v>245</v>
      </c>
      <c r="E578" s="1">
        <f t="shared" ref="E578:E641" si="20">IF(D578=$J$39,1,IF(D578=$K$39,2,3))</f>
        <v>3</v>
      </c>
      <c r="F578" s="1">
        <f t="shared" ref="F578:F641" si="21">IF(B578=$I$40,1,IF(B578=$I$41,2,3))</f>
        <v>1</v>
      </c>
    </row>
    <row r="579" spans="1:6">
      <c r="A579" s="1">
        <v>24</v>
      </c>
      <c r="B579" s="1" t="s">
        <v>246</v>
      </c>
      <c r="C579" s="1">
        <v>1927</v>
      </c>
      <c r="D579" s="1" t="s">
        <v>243</v>
      </c>
      <c r="E579" s="1">
        <f t="shared" si="20"/>
        <v>2</v>
      </c>
      <c r="F579" s="1">
        <f t="shared" si="21"/>
        <v>2</v>
      </c>
    </row>
    <row r="580" spans="1:6">
      <c r="A580" s="1">
        <v>36</v>
      </c>
      <c r="B580" s="1" t="s">
        <v>248</v>
      </c>
      <c r="C580" s="1">
        <v>2820</v>
      </c>
      <c r="D580" s="1" t="s">
        <v>245</v>
      </c>
      <c r="E580" s="1">
        <f t="shared" si="20"/>
        <v>3</v>
      </c>
      <c r="F580" s="1">
        <f t="shared" si="21"/>
        <v>3</v>
      </c>
    </row>
    <row r="581" spans="1:6">
      <c r="A581" s="1">
        <v>24</v>
      </c>
      <c r="B581" s="1" t="s">
        <v>246</v>
      </c>
      <c r="C581" s="1">
        <v>937</v>
      </c>
      <c r="D581" s="1" t="s">
        <v>244</v>
      </c>
      <c r="E581" s="1">
        <f t="shared" si="20"/>
        <v>1</v>
      </c>
      <c r="F581" s="1">
        <f t="shared" si="21"/>
        <v>2</v>
      </c>
    </row>
    <row r="582" spans="1:6">
      <c r="A582" s="1">
        <v>18</v>
      </c>
      <c r="B582" s="1" t="s">
        <v>246</v>
      </c>
      <c r="C582" s="1">
        <v>1056</v>
      </c>
      <c r="D582" s="1" t="s">
        <v>243</v>
      </c>
      <c r="E582" s="1">
        <f t="shared" si="20"/>
        <v>2</v>
      </c>
      <c r="F582" s="1">
        <f t="shared" si="21"/>
        <v>2</v>
      </c>
    </row>
    <row r="583" spans="1:6">
      <c r="A583" s="1">
        <v>12</v>
      </c>
      <c r="B583" s="1" t="s">
        <v>247</v>
      </c>
      <c r="C583" s="1">
        <v>3124</v>
      </c>
      <c r="D583" s="1" t="s">
        <v>245</v>
      </c>
      <c r="E583" s="1">
        <f t="shared" si="20"/>
        <v>3</v>
      </c>
      <c r="F583" s="1">
        <f t="shared" si="21"/>
        <v>1</v>
      </c>
    </row>
    <row r="584" spans="1:6">
      <c r="A584" s="1">
        <v>9</v>
      </c>
      <c r="B584" s="1" t="s">
        <v>247</v>
      </c>
      <c r="C584" s="1">
        <v>1388</v>
      </c>
      <c r="D584" s="1" t="s">
        <v>243</v>
      </c>
      <c r="E584" s="1">
        <f t="shared" si="20"/>
        <v>2</v>
      </c>
      <c r="F584" s="1">
        <f t="shared" si="21"/>
        <v>1</v>
      </c>
    </row>
    <row r="585" spans="1:6">
      <c r="A585" s="1">
        <v>36</v>
      </c>
      <c r="B585" s="1" t="s">
        <v>248</v>
      </c>
      <c r="C585" s="1">
        <v>2384</v>
      </c>
      <c r="D585" s="1" t="s">
        <v>245</v>
      </c>
      <c r="E585" s="1">
        <f t="shared" si="20"/>
        <v>3</v>
      </c>
      <c r="F585" s="1">
        <f t="shared" si="21"/>
        <v>3</v>
      </c>
    </row>
    <row r="586" spans="1:6">
      <c r="A586" s="1">
        <v>12</v>
      </c>
      <c r="B586" s="1" t="s">
        <v>247</v>
      </c>
      <c r="C586" s="1">
        <v>2133</v>
      </c>
      <c r="D586" s="1" t="s">
        <v>245</v>
      </c>
      <c r="E586" s="1">
        <f t="shared" si="20"/>
        <v>3</v>
      </c>
      <c r="F586" s="1">
        <f t="shared" si="21"/>
        <v>1</v>
      </c>
    </row>
    <row r="587" spans="1:6">
      <c r="A587" s="1">
        <v>18</v>
      </c>
      <c r="B587" s="1" t="s">
        <v>246</v>
      </c>
      <c r="C587" s="1">
        <v>2039</v>
      </c>
      <c r="D587" s="1" t="s">
        <v>245</v>
      </c>
      <c r="E587" s="1">
        <f t="shared" si="20"/>
        <v>3</v>
      </c>
      <c r="F587" s="1">
        <f t="shared" si="21"/>
        <v>2</v>
      </c>
    </row>
    <row r="588" spans="1:6">
      <c r="A588" s="1">
        <v>9</v>
      </c>
      <c r="B588" s="1" t="s">
        <v>247</v>
      </c>
      <c r="C588" s="1">
        <v>2799</v>
      </c>
      <c r="D588" s="1" t="s">
        <v>245</v>
      </c>
      <c r="E588" s="1">
        <f t="shared" si="20"/>
        <v>3</v>
      </c>
      <c r="F588" s="1">
        <f t="shared" si="21"/>
        <v>1</v>
      </c>
    </row>
    <row r="589" spans="1:6">
      <c r="A589" s="1">
        <v>12</v>
      </c>
      <c r="B589" s="1" t="s">
        <v>247</v>
      </c>
      <c r="C589" s="1">
        <v>1289</v>
      </c>
      <c r="D589" s="1" t="s">
        <v>243</v>
      </c>
      <c r="E589" s="1">
        <f t="shared" si="20"/>
        <v>2</v>
      </c>
      <c r="F589" s="1">
        <f t="shared" si="21"/>
        <v>1</v>
      </c>
    </row>
    <row r="590" spans="1:6">
      <c r="A590" s="1">
        <v>18</v>
      </c>
      <c r="B590" s="1" t="s">
        <v>246</v>
      </c>
      <c r="C590" s="1">
        <v>1217</v>
      </c>
      <c r="D590" s="1" t="s">
        <v>243</v>
      </c>
      <c r="E590" s="1">
        <f t="shared" si="20"/>
        <v>2</v>
      </c>
      <c r="F590" s="1">
        <f t="shared" si="21"/>
        <v>2</v>
      </c>
    </row>
    <row r="591" spans="1:6">
      <c r="A591" s="1">
        <v>12</v>
      </c>
      <c r="B591" s="1" t="s">
        <v>247</v>
      </c>
      <c r="C591" s="1">
        <v>2246</v>
      </c>
      <c r="D591" s="1" t="s">
        <v>245</v>
      </c>
      <c r="E591" s="1">
        <f t="shared" si="20"/>
        <v>3</v>
      </c>
      <c r="F591" s="1">
        <f t="shared" si="21"/>
        <v>1</v>
      </c>
    </row>
    <row r="592" spans="1:6">
      <c r="A592" s="1">
        <v>12</v>
      </c>
      <c r="B592" s="1" t="s">
        <v>247</v>
      </c>
      <c r="C592" s="1">
        <v>385</v>
      </c>
      <c r="D592" s="1" t="s">
        <v>244</v>
      </c>
      <c r="E592" s="1">
        <f t="shared" si="20"/>
        <v>1</v>
      </c>
      <c r="F592" s="1">
        <f t="shared" si="21"/>
        <v>1</v>
      </c>
    </row>
    <row r="593" spans="1:6">
      <c r="A593" s="1">
        <v>24</v>
      </c>
      <c r="B593" s="1" t="s">
        <v>246</v>
      </c>
      <c r="C593" s="1">
        <v>1965</v>
      </c>
      <c r="D593" s="1" t="s">
        <v>243</v>
      </c>
      <c r="E593" s="1">
        <f t="shared" si="20"/>
        <v>2</v>
      </c>
      <c r="F593" s="1">
        <f t="shared" si="21"/>
        <v>2</v>
      </c>
    </row>
    <row r="594" spans="1:6">
      <c r="A594" s="1">
        <v>21</v>
      </c>
      <c r="B594" s="1" t="s">
        <v>246</v>
      </c>
      <c r="C594" s="1">
        <v>1572</v>
      </c>
      <c r="D594" s="1" t="s">
        <v>243</v>
      </c>
      <c r="E594" s="1">
        <f t="shared" si="20"/>
        <v>2</v>
      </c>
      <c r="F594" s="1">
        <f t="shared" si="21"/>
        <v>2</v>
      </c>
    </row>
    <row r="595" spans="1:6">
      <c r="A595" s="1">
        <v>24</v>
      </c>
      <c r="B595" s="1" t="s">
        <v>246</v>
      </c>
      <c r="C595" s="1">
        <v>2718</v>
      </c>
      <c r="D595" s="1" t="s">
        <v>245</v>
      </c>
      <c r="E595" s="1">
        <f t="shared" si="20"/>
        <v>3</v>
      </c>
      <c r="F595" s="1">
        <f t="shared" si="21"/>
        <v>2</v>
      </c>
    </row>
    <row r="596" spans="1:6">
      <c r="A596" s="1">
        <v>24</v>
      </c>
      <c r="B596" s="1" t="s">
        <v>246</v>
      </c>
      <c r="C596" s="1">
        <v>1358</v>
      </c>
      <c r="D596" s="1" t="s">
        <v>243</v>
      </c>
      <c r="E596" s="1">
        <f t="shared" si="20"/>
        <v>2</v>
      </c>
      <c r="F596" s="1">
        <f t="shared" si="21"/>
        <v>2</v>
      </c>
    </row>
    <row r="597" spans="1:6">
      <c r="A597" s="1">
        <v>6</v>
      </c>
      <c r="B597" s="1" t="s">
        <v>247</v>
      </c>
      <c r="C597" s="1">
        <v>931</v>
      </c>
      <c r="D597" s="1" t="s">
        <v>244</v>
      </c>
      <c r="E597" s="1">
        <f t="shared" si="20"/>
        <v>1</v>
      </c>
      <c r="F597" s="1">
        <f t="shared" si="21"/>
        <v>1</v>
      </c>
    </row>
    <row r="598" spans="1:6">
      <c r="A598" s="1">
        <v>24</v>
      </c>
      <c r="B598" s="1" t="s">
        <v>246</v>
      </c>
      <c r="C598" s="1">
        <v>1442</v>
      </c>
      <c r="D598" s="1" t="s">
        <v>243</v>
      </c>
      <c r="E598" s="1">
        <f t="shared" si="20"/>
        <v>2</v>
      </c>
      <c r="F598" s="1">
        <f t="shared" si="21"/>
        <v>2</v>
      </c>
    </row>
    <row r="599" spans="1:6">
      <c r="A599" s="1">
        <v>24</v>
      </c>
      <c r="B599" s="1" t="s">
        <v>246</v>
      </c>
      <c r="C599" s="1">
        <v>4241</v>
      </c>
      <c r="D599" s="1" t="s">
        <v>245</v>
      </c>
      <c r="E599" s="1">
        <f t="shared" si="20"/>
        <v>3</v>
      </c>
      <c r="F599" s="1">
        <f t="shared" si="21"/>
        <v>2</v>
      </c>
    </row>
    <row r="600" spans="1:6">
      <c r="A600" s="1">
        <v>18</v>
      </c>
      <c r="B600" s="1" t="s">
        <v>246</v>
      </c>
      <c r="C600" s="1">
        <v>2775</v>
      </c>
      <c r="D600" s="1" t="s">
        <v>245</v>
      </c>
      <c r="E600" s="1">
        <f t="shared" si="20"/>
        <v>3</v>
      </c>
      <c r="F600" s="1">
        <f t="shared" si="21"/>
        <v>2</v>
      </c>
    </row>
    <row r="601" spans="1:6">
      <c r="A601" s="1">
        <v>24</v>
      </c>
      <c r="B601" s="1" t="s">
        <v>246</v>
      </c>
      <c r="C601" s="1">
        <v>3863</v>
      </c>
      <c r="D601" s="1" t="s">
        <v>245</v>
      </c>
      <c r="E601" s="1">
        <f t="shared" si="20"/>
        <v>3</v>
      </c>
      <c r="F601" s="1">
        <f t="shared" si="21"/>
        <v>2</v>
      </c>
    </row>
    <row r="602" spans="1:6">
      <c r="A602" s="1">
        <v>7</v>
      </c>
      <c r="B602" s="1" t="s">
        <v>247</v>
      </c>
      <c r="C602" s="1">
        <v>2329</v>
      </c>
      <c r="D602" s="1" t="s">
        <v>245</v>
      </c>
      <c r="E602" s="1">
        <f t="shared" si="20"/>
        <v>3</v>
      </c>
      <c r="F602" s="1">
        <f t="shared" si="21"/>
        <v>1</v>
      </c>
    </row>
    <row r="603" spans="1:6">
      <c r="A603" s="1">
        <v>9</v>
      </c>
      <c r="B603" s="1" t="s">
        <v>247</v>
      </c>
      <c r="C603" s="1">
        <v>918</v>
      </c>
      <c r="D603" s="1" t="s">
        <v>244</v>
      </c>
      <c r="E603" s="1">
        <f t="shared" si="20"/>
        <v>1</v>
      </c>
      <c r="F603" s="1">
        <f t="shared" si="21"/>
        <v>1</v>
      </c>
    </row>
    <row r="604" spans="1:6">
      <c r="A604" s="1">
        <v>24</v>
      </c>
      <c r="B604" s="1" t="s">
        <v>246</v>
      </c>
      <c r="C604" s="1">
        <v>1837</v>
      </c>
      <c r="D604" s="1" t="s">
        <v>243</v>
      </c>
      <c r="E604" s="1">
        <f t="shared" si="20"/>
        <v>2</v>
      </c>
      <c r="F604" s="1">
        <f t="shared" si="21"/>
        <v>2</v>
      </c>
    </row>
    <row r="605" spans="1:6">
      <c r="A605" s="1">
        <v>36</v>
      </c>
      <c r="B605" s="1" t="s">
        <v>248</v>
      </c>
      <c r="C605" s="1">
        <v>3349</v>
      </c>
      <c r="D605" s="1" t="s">
        <v>245</v>
      </c>
      <c r="E605" s="1">
        <f t="shared" si="20"/>
        <v>3</v>
      </c>
      <c r="F605" s="1">
        <f t="shared" si="21"/>
        <v>3</v>
      </c>
    </row>
    <row r="606" spans="1:6">
      <c r="A606" s="1">
        <v>10</v>
      </c>
      <c r="B606" s="1" t="s">
        <v>247</v>
      </c>
      <c r="C606" s="1">
        <v>1275</v>
      </c>
      <c r="D606" s="1" t="s">
        <v>243</v>
      </c>
      <c r="E606" s="1">
        <f t="shared" si="20"/>
        <v>2</v>
      </c>
      <c r="F606" s="1">
        <f t="shared" si="21"/>
        <v>1</v>
      </c>
    </row>
    <row r="607" spans="1:6">
      <c r="A607" s="1">
        <v>24</v>
      </c>
      <c r="B607" s="1" t="s">
        <v>246</v>
      </c>
      <c r="C607" s="1">
        <v>2828</v>
      </c>
      <c r="D607" s="1" t="s">
        <v>245</v>
      </c>
      <c r="E607" s="1">
        <f t="shared" si="20"/>
        <v>3</v>
      </c>
      <c r="F607" s="1">
        <f t="shared" si="21"/>
        <v>2</v>
      </c>
    </row>
    <row r="608" spans="1:6">
      <c r="A608" s="1">
        <v>24</v>
      </c>
      <c r="B608" s="1" t="s">
        <v>246</v>
      </c>
      <c r="C608" s="1">
        <v>4526</v>
      </c>
      <c r="D608" s="1" t="s">
        <v>245</v>
      </c>
      <c r="E608" s="1">
        <f t="shared" si="20"/>
        <v>3</v>
      </c>
      <c r="F608" s="1">
        <f t="shared" si="21"/>
        <v>2</v>
      </c>
    </row>
    <row r="609" spans="1:6">
      <c r="A609" s="1">
        <v>36</v>
      </c>
      <c r="B609" s="1" t="s">
        <v>248</v>
      </c>
      <c r="C609" s="1">
        <v>2671</v>
      </c>
      <c r="D609" s="1" t="s">
        <v>245</v>
      </c>
      <c r="E609" s="1">
        <f t="shared" si="20"/>
        <v>3</v>
      </c>
      <c r="F609" s="1">
        <f t="shared" si="21"/>
        <v>3</v>
      </c>
    </row>
    <row r="610" spans="1:6">
      <c r="A610" s="1">
        <v>18</v>
      </c>
      <c r="B610" s="1" t="s">
        <v>246</v>
      </c>
      <c r="C610" s="1">
        <v>2051</v>
      </c>
      <c r="D610" s="1" t="s">
        <v>245</v>
      </c>
      <c r="E610" s="1">
        <f t="shared" si="20"/>
        <v>3</v>
      </c>
      <c r="F610" s="1">
        <f t="shared" si="21"/>
        <v>2</v>
      </c>
    </row>
    <row r="611" spans="1:6">
      <c r="A611" s="1">
        <v>15</v>
      </c>
      <c r="B611" s="1" t="s">
        <v>246</v>
      </c>
      <c r="C611" s="1">
        <v>1300</v>
      </c>
      <c r="D611" s="1" t="s">
        <v>243</v>
      </c>
      <c r="E611" s="1">
        <f t="shared" si="20"/>
        <v>2</v>
      </c>
      <c r="F611" s="1">
        <f t="shared" si="21"/>
        <v>2</v>
      </c>
    </row>
    <row r="612" spans="1:6">
      <c r="A612" s="1">
        <v>12</v>
      </c>
      <c r="B612" s="1" t="s">
        <v>247</v>
      </c>
      <c r="C612" s="1">
        <v>741</v>
      </c>
      <c r="D612" s="1" t="s">
        <v>244</v>
      </c>
      <c r="E612" s="1">
        <f t="shared" si="20"/>
        <v>1</v>
      </c>
      <c r="F612" s="1">
        <f t="shared" si="21"/>
        <v>1</v>
      </c>
    </row>
    <row r="613" spans="1:6">
      <c r="A613" s="1">
        <v>10</v>
      </c>
      <c r="B613" s="1" t="s">
        <v>247</v>
      </c>
      <c r="C613" s="1">
        <v>1240</v>
      </c>
      <c r="D613" s="1" t="s">
        <v>243</v>
      </c>
      <c r="E613" s="1">
        <f t="shared" si="20"/>
        <v>2</v>
      </c>
      <c r="F613" s="1">
        <f t="shared" si="21"/>
        <v>1</v>
      </c>
    </row>
    <row r="614" spans="1:6">
      <c r="A614" s="1">
        <v>21</v>
      </c>
      <c r="B614" s="1" t="s">
        <v>246</v>
      </c>
      <c r="C614" s="1">
        <v>3357</v>
      </c>
      <c r="D614" s="1" t="s">
        <v>245</v>
      </c>
      <c r="E614" s="1">
        <f t="shared" si="20"/>
        <v>3</v>
      </c>
      <c r="F614" s="1">
        <f t="shared" si="21"/>
        <v>2</v>
      </c>
    </row>
    <row r="615" spans="1:6">
      <c r="A615" s="1">
        <v>24</v>
      </c>
      <c r="B615" s="1" t="s">
        <v>246</v>
      </c>
      <c r="C615" s="1">
        <v>3632</v>
      </c>
      <c r="D615" s="1" t="s">
        <v>245</v>
      </c>
      <c r="E615" s="1">
        <f t="shared" si="20"/>
        <v>3</v>
      </c>
      <c r="F615" s="1">
        <f t="shared" si="21"/>
        <v>2</v>
      </c>
    </row>
    <row r="616" spans="1:6">
      <c r="A616" s="1">
        <v>18</v>
      </c>
      <c r="B616" s="1" t="s">
        <v>246</v>
      </c>
      <c r="C616" s="1">
        <v>1808</v>
      </c>
      <c r="D616" s="1" t="s">
        <v>243</v>
      </c>
      <c r="E616" s="1">
        <f t="shared" si="20"/>
        <v>2</v>
      </c>
      <c r="F616" s="1">
        <f t="shared" si="21"/>
        <v>2</v>
      </c>
    </row>
    <row r="617" spans="1:6">
      <c r="A617" s="1">
        <v>48</v>
      </c>
      <c r="B617" s="1" t="s">
        <v>248</v>
      </c>
      <c r="C617" s="1">
        <v>12204</v>
      </c>
      <c r="D617" s="1" t="s">
        <v>245</v>
      </c>
      <c r="E617" s="1">
        <f t="shared" si="20"/>
        <v>3</v>
      </c>
      <c r="F617" s="1">
        <f t="shared" si="21"/>
        <v>3</v>
      </c>
    </row>
    <row r="618" spans="1:6">
      <c r="A618" s="1">
        <v>60</v>
      </c>
      <c r="B618" s="1" t="s">
        <v>248</v>
      </c>
      <c r="C618" s="1">
        <v>9157</v>
      </c>
      <c r="D618" s="1" t="s">
        <v>245</v>
      </c>
      <c r="E618" s="1">
        <f t="shared" si="20"/>
        <v>3</v>
      </c>
      <c r="F618" s="1">
        <f t="shared" si="21"/>
        <v>3</v>
      </c>
    </row>
    <row r="619" spans="1:6">
      <c r="A619" s="1">
        <v>6</v>
      </c>
      <c r="B619" s="1" t="s">
        <v>247</v>
      </c>
      <c r="C619" s="1">
        <v>3676</v>
      </c>
      <c r="D619" s="1" t="s">
        <v>245</v>
      </c>
      <c r="E619" s="1">
        <f t="shared" si="20"/>
        <v>3</v>
      </c>
      <c r="F619" s="1">
        <f t="shared" si="21"/>
        <v>1</v>
      </c>
    </row>
    <row r="620" spans="1:6">
      <c r="A620" s="1">
        <v>30</v>
      </c>
      <c r="B620" s="1" t="s">
        <v>248</v>
      </c>
      <c r="C620" s="1">
        <v>3441</v>
      </c>
      <c r="D620" s="1" t="s">
        <v>245</v>
      </c>
      <c r="E620" s="1">
        <f t="shared" si="20"/>
        <v>3</v>
      </c>
      <c r="F620" s="1">
        <f t="shared" si="21"/>
        <v>3</v>
      </c>
    </row>
    <row r="621" spans="1:6">
      <c r="A621" s="1">
        <v>12</v>
      </c>
      <c r="B621" s="1" t="s">
        <v>247</v>
      </c>
      <c r="C621" s="1">
        <v>640</v>
      </c>
      <c r="D621" s="1" t="s">
        <v>244</v>
      </c>
      <c r="E621" s="1">
        <f t="shared" si="20"/>
        <v>1</v>
      </c>
      <c r="F621" s="1">
        <f t="shared" si="21"/>
        <v>1</v>
      </c>
    </row>
    <row r="622" spans="1:6">
      <c r="A622" s="1">
        <v>21</v>
      </c>
      <c r="B622" s="1" t="s">
        <v>246</v>
      </c>
      <c r="C622" s="1">
        <v>3652</v>
      </c>
      <c r="D622" s="1" t="s">
        <v>245</v>
      </c>
      <c r="E622" s="1">
        <f t="shared" si="20"/>
        <v>3</v>
      </c>
      <c r="F622" s="1">
        <f t="shared" si="21"/>
        <v>2</v>
      </c>
    </row>
    <row r="623" spans="1:6">
      <c r="A623" s="1">
        <v>18</v>
      </c>
      <c r="B623" s="1" t="s">
        <v>246</v>
      </c>
      <c r="C623" s="1">
        <v>1530</v>
      </c>
      <c r="D623" s="1" t="s">
        <v>243</v>
      </c>
      <c r="E623" s="1">
        <f t="shared" si="20"/>
        <v>2</v>
      </c>
      <c r="F623" s="1">
        <f t="shared" si="21"/>
        <v>2</v>
      </c>
    </row>
    <row r="624" spans="1:6">
      <c r="A624" s="1">
        <v>48</v>
      </c>
      <c r="B624" s="1" t="s">
        <v>248</v>
      </c>
      <c r="C624" s="1">
        <v>3914</v>
      </c>
      <c r="D624" s="1" t="s">
        <v>245</v>
      </c>
      <c r="E624" s="1">
        <f t="shared" si="20"/>
        <v>3</v>
      </c>
      <c r="F624" s="1">
        <f t="shared" si="21"/>
        <v>3</v>
      </c>
    </row>
    <row r="625" spans="1:6">
      <c r="A625" s="1">
        <v>12</v>
      </c>
      <c r="B625" s="1" t="s">
        <v>247</v>
      </c>
      <c r="C625" s="1">
        <v>1858</v>
      </c>
      <c r="D625" s="1" t="s">
        <v>243</v>
      </c>
      <c r="E625" s="1">
        <f t="shared" si="20"/>
        <v>2</v>
      </c>
      <c r="F625" s="1">
        <f t="shared" si="21"/>
        <v>1</v>
      </c>
    </row>
    <row r="626" spans="1:6">
      <c r="A626" s="1">
        <v>18</v>
      </c>
      <c r="B626" s="1" t="s">
        <v>246</v>
      </c>
      <c r="C626" s="1">
        <v>2600</v>
      </c>
      <c r="D626" s="1" t="s">
        <v>245</v>
      </c>
      <c r="E626" s="1">
        <f t="shared" si="20"/>
        <v>3</v>
      </c>
      <c r="F626" s="1">
        <f t="shared" si="21"/>
        <v>2</v>
      </c>
    </row>
    <row r="627" spans="1:6">
      <c r="A627" s="1">
        <v>15</v>
      </c>
      <c r="B627" s="1" t="s">
        <v>246</v>
      </c>
      <c r="C627" s="1">
        <v>1979</v>
      </c>
      <c r="D627" s="1" t="s">
        <v>243</v>
      </c>
      <c r="E627" s="1">
        <f t="shared" si="20"/>
        <v>2</v>
      </c>
      <c r="F627" s="1">
        <f t="shared" si="21"/>
        <v>2</v>
      </c>
    </row>
    <row r="628" spans="1:6">
      <c r="A628" s="1">
        <v>6</v>
      </c>
      <c r="B628" s="1" t="s">
        <v>247</v>
      </c>
      <c r="C628" s="1">
        <v>2116</v>
      </c>
      <c r="D628" s="1" t="s">
        <v>245</v>
      </c>
      <c r="E628" s="1">
        <f t="shared" si="20"/>
        <v>3</v>
      </c>
      <c r="F628" s="1">
        <f t="shared" si="21"/>
        <v>1</v>
      </c>
    </row>
    <row r="629" spans="1:6">
      <c r="A629" s="1">
        <v>9</v>
      </c>
      <c r="B629" s="1" t="s">
        <v>247</v>
      </c>
      <c r="C629" s="1">
        <v>1437</v>
      </c>
      <c r="D629" s="1" t="s">
        <v>243</v>
      </c>
      <c r="E629" s="1">
        <f t="shared" si="20"/>
        <v>2</v>
      </c>
      <c r="F629" s="1">
        <f t="shared" si="21"/>
        <v>1</v>
      </c>
    </row>
    <row r="630" spans="1:6">
      <c r="A630" s="1">
        <v>42</v>
      </c>
      <c r="B630" s="1" t="s">
        <v>248</v>
      </c>
      <c r="C630" s="1">
        <v>4042</v>
      </c>
      <c r="D630" s="1" t="s">
        <v>245</v>
      </c>
      <c r="E630" s="1">
        <f t="shared" si="20"/>
        <v>3</v>
      </c>
      <c r="F630" s="1">
        <f t="shared" si="21"/>
        <v>3</v>
      </c>
    </row>
    <row r="631" spans="1:6">
      <c r="A631" s="1">
        <v>9</v>
      </c>
      <c r="B631" s="1" t="s">
        <v>247</v>
      </c>
      <c r="C631" s="1">
        <v>3832</v>
      </c>
      <c r="D631" s="1" t="s">
        <v>245</v>
      </c>
      <c r="E631" s="1">
        <f t="shared" si="20"/>
        <v>3</v>
      </c>
      <c r="F631" s="1">
        <f t="shared" si="21"/>
        <v>1</v>
      </c>
    </row>
    <row r="632" spans="1:6">
      <c r="A632" s="1">
        <v>24</v>
      </c>
      <c r="B632" s="1" t="s">
        <v>246</v>
      </c>
      <c r="C632" s="1">
        <v>3660</v>
      </c>
      <c r="D632" s="1" t="s">
        <v>245</v>
      </c>
      <c r="E632" s="1">
        <f t="shared" si="20"/>
        <v>3</v>
      </c>
      <c r="F632" s="1">
        <f t="shared" si="21"/>
        <v>2</v>
      </c>
    </row>
    <row r="633" spans="1:6">
      <c r="A633" s="1">
        <v>18</v>
      </c>
      <c r="B633" s="1" t="s">
        <v>246</v>
      </c>
      <c r="C633" s="1">
        <v>1553</v>
      </c>
      <c r="D633" s="1" t="s">
        <v>243</v>
      </c>
      <c r="E633" s="1">
        <f t="shared" si="20"/>
        <v>2</v>
      </c>
      <c r="F633" s="1">
        <f t="shared" si="21"/>
        <v>2</v>
      </c>
    </row>
    <row r="634" spans="1:6">
      <c r="A634" s="1">
        <v>15</v>
      </c>
      <c r="B634" s="1" t="s">
        <v>246</v>
      </c>
      <c r="C634" s="1">
        <v>1444</v>
      </c>
      <c r="D634" s="1" t="s">
        <v>243</v>
      </c>
      <c r="E634" s="1">
        <f t="shared" si="20"/>
        <v>2</v>
      </c>
      <c r="F634" s="1">
        <f t="shared" si="21"/>
        <v>2</v>
      </c>
    </row>
    <row r="635" spans="1:6">
      <c r="A635" s="1">
        <v>9</v>
      </c>
      <c r="B635" s="1" t="s">
        <v>247</v>
      </c>
      <c r="C635" s="1">
        <v>1980</v>
      </c>
      <c r="D635" s="1" t="s">
        <v>243</v>
      </c>
      <c r="E635" s="1">
        <f t="shared" si="20"/>
        <v>2</v>
      </c>
      <c r="F635" s="1">
        <f t="shared" si="21"/>
        <v>1</v>
      </c>
    </row>
    <row r="636" spans="1:6">
      <c r="A636" s="1">
        <v>24</v>
      </c>
      <c r="B636" s="1" t="s">
        <v>246</v>
      </c>
      <c r="C636" s="1">
        <v>1355</v>
      </c>
      <c r="D636" s="1" t="s">
        <v>243</v>
      </c>
      <c r="E636" s="1">
        <f t="shared" si="20"/>
        <v>2</v>
      </c>
      <c r="F636" s="1">
        <f t="shared" si="21"/>
        <v>2</v>
      </c>
    </row>
    <row r="637" spans="1:6">
      <c r="A637" s="1">
        <v>12</v>
      </c>
      <c r="B637" s="1" t="s">
        <v>247</v>
      </c>
      <c r="C637" s="1">
        <v>1393</v>
      </c>
      <c r="D637" s="1" t="s">
        <v>243</v>
      </c>
      <c r="E637" s="1">
        <f t="shared" si="20"/>
        <v>2</v>
      </c>
      <c r="F637" s="1">
        <f t="shared" si="21"/>
        <v>1</v>
      </c>
    </row>
    <row r="638" spans="1:6">
      <c r="A638" s="1">
        <v>24</v>
      </c>
      <c r="B638" s="1" t="s">
        <v>246</v>
      </c>
      <c r="C638" s="1">
        <v>1376</v>
      </c>
      <c r="D638" s="1" t="s">
        <v>243</v>
      </c>
      <c r="E638" s="1">
        <f t="shared" si="20"/>
        <v>2</v>
      </c>
      <c r="F638" s="1">
        <f t="shared" si="21"/>
        <v>2</v>
      </c>
    </row>
    <row r="639" spans="1:6">
      <c r="A639" s="1">
        <v>60</v>
      </c>
      <c r="B639" s="1" t="s">
        <v>248</v>
      </c>
      <c r="C639" s="1">
        <v>15653</v>
      </c>
      <c r="D639" s="1" t="s">
        <v>245</v>
      </c>
      <c r="E639" s="1">
        <f t="shared" si="20"/>
        <v>3</v>
      </c>
      <c r="F639" s="1">
        <f t="shared" si="21"/>
        <v>3</v>
      </c>
    </row>
    <row r="640" spans="1:6">
      <c r="A640" s="1">
        <v>12</v>
      </c>
      <c r="B640" s="1" t="s">
        <v>247</v>
      </c>
      <c r="C640" s="1">
        <v>1493</v>
      </c>
      <c r="D640" s="1" t="s">
        <v>243</v>
      </c>
      <c r="E640" s="1">
        <f t="shared" si="20"/>
        <v>2</v>
      </c>
      <c r="F640" s="1">
        <f t="shared" si="21"/>
        <v>1</v>
      </c>
    </row>
    <row r="641" spans="1:6">
      <c r="A641" s="1">
        <v>42</v>
      </c>
      <c r="B641" s="1" t="s">
        <v>248</v>
      </c>
      <c r="C641" s="1">
        <v>4370</v>
      </c>
      <c r="D641" s="1" t="s">
        <v>245</v>
      </c>
      <c r="E641" s="1">
        <f t="shared" si="20"/>
        <v>3</v>
      </c>
      <c r="F641" s="1">
        <f t="shared" si="21"/>
        <v>3</v>
      </c>
    </row>
    <row r="642" spans="1:6">
      <c r="A642" s="1">
        <v>18</v>
      </c>
      <c r="B642" s="1" t="s">
        <v>246</v>
      </c>
      <c r="C642" s="1">
        <v>750</v>
      </c>
      <c r="D642" s="1" t="s">
        <v>244</v>
      </c>
      <c r="E642" s="1">
        <f t="shared" ref="E642:E705" si="22">IF(D642=$J$39,1,IF(D642=$K$39,2,3))</f>
        <v>1</v>
      </c>
      <c r="F642" s="1">
        <f t="shared" ref="F642:F705" si="23">IF(B642=$I$40,1,IF(B642=$I$41,2,3))</f>
        <v>2</v>
      </c>
    </row>
    <row r="643" spans="1:6">
      <c r="A643" s="1">
        <v>15</v>
      </c>
      <c r="B643" s="1" t="s">
        <v>246</v>
      </c>
      <c r="C643" s="1">
        <v>1308</v>
      </c>
      <c r="D643" s="1" t="s">
        <v>243</v>
      </c>
      <c r="E643" s="1">
        <f t="shared" si="22"/>
        <v>2</v>
      </c>
      <c r="F643" s="1">
        <f t="shared" si="23"/>
        <v>2</v>
      </c>
    </row>
    <row r="644" spans="1:6">
      <c r="A644" s="1">
        <v>15</v>
      </c>
      <c r="B644" s="1" t="s">
        <v>246</v>
      </c>
      <c r="C644" s="1">
        <v>4623</v>
      </c>
      <c r="D644" s="1" t="s">
        <v>245</v>
      </c>
      <c r="E644" s="1">
        <f t="shared" si="22"/>
        <v>3</v>
      </c>
      <c r="F644" s="1">
        <f t="shared" si="23"/>
        <v>2</v>
      </c>
    </row>
    <row r="645" spans="1:6">
      <c r="A645" s="1">
        <v>24</v>
      </c>
      <c r="B645" s="1" t="s">
        <v>246</v>
      </c>
      <c r="C645" s="1">
        <v>1851</v>
      </c>
      <c r="D645" s="1" t="s">
        <v>243</v>
      </c>
      <c r="E645" s="1">
        <f t="shared" si="22"/>
        <v>2</v>
      </c>
      <c r="F645" s="1">
        <f t="shared" si="23"/>
        <v>2</v>
      </c>
    </row>
    <row r="646" spans="1:6">
      <c r="A646" s="1">
        <v>18</v>
      </c>
      <c r="B646" s="1" t="s">
        <v>246</v>
      </c>
      <c r="C646" s="1">
        <v>1880</v>
      </c>
      <c r="D646" s="1" t="s">
        <v>243</v>
      </c>
      <c r="E646" s="1">
        <f t="shared" si="22"/>
        <v>2</v>
      </c>
      <c r="F646" s="1">
        <f t="shared" si="23"/>
        <v>2</v>
      </c>
    </row>
    <row r="647" spans="1:6">
      <c r="A647" s="1">
        <v>36</v>
      </c>
      <c r="B647" s="1" t="s">
        <v>248</v>
      </c>
      <c r="C647" s="1">
        <v>7980</v>
      </c>
      <c r="D647" s="1" t="s">
        <v>245</v>
      </c>
      <c r="E647" s="1">
        <f t="shared" si="22"/>
        <v>3</v>
      </c>
      <c r="F647" s="1">
        <f t="shared" si="23"/>
        <v>3</v>
      </c>
    </row>
    <row r="648" spans="1:6">
      <c r="A648" s="1">
        <v>30</v>
      </c>
      <c r="B648" s="1" t="s">
        <v>248</v>
      </c>
      <c r="C648" s="1">
        <v>4583</v>
      </c>
      <c r="D648" s="1" t="s">
        <v>245</v>
      </c>
      <c r="E648" s="1">
        <f t="shared" si="22"/>
        <v>3</v>
      </c>
      <c r="F648" s="1">
        <f t="shared" si="23"/>
        <v>3</v>
      </c>
    </row>
    <row r="649" spans="1:6">
      <c r="A649" s="1">
        <v>12</v>
      </c>
      <c r="B649" s="1" t="s">
        <v>247</v>
      </c>
      <c r="C649" s="1">
        <v>1386</v>
      </c>
      <c r="D649" s="1" t="s">
        <v>243</v>
      </c>
      <c r="E649" s="1">
        <f t="shared" si="22"/>
        <v>2</v>
      </c>
      <c r="F649" s="1">
        <f t="shared" si="23"/>
        <v>1</v>
      </c>
    </row>
    <row r="650" spans="1:6">
      <c r="A650" s="1">
        <v>24</v>
      </c>
      <c r="B650" s="1" t="s">
        <v>246</v>
      </c>
      <c r="C650" s="1">
        <v>947</v>
      </c>
      <c r="D650" s="1" t="s">
        <v>244</v>
      </c>
      <c r="E650" s="1">
        <f t="shared" si="22"/>
        <v>1</v>
      </c>
      <c r="F650" s="1">
        <f t="shared" si="23"/>
        <v>2</v>
      </c>
    </row>
    <row r="651" spans="1:6">
      <c r="A651" s="1">
        <v>12</v>
      </c>
      <c r="B651" s="1" t="s">
        <v>247</v>
      </c>
      <c r="C651" s="1">
        <v>684</v>
      </c>
      <c r="D651" s="1" t="s">
        <v>244</v>
      </c>
      <c r="E651" s="1">
        <f t="shared" si="22"/>
        <v>1</v>
      </c>
      <c r="F651" s="1">
        <f t="shared" si="23"/>
        <v>1</v>
      </c>
    </row>
    <row r="652" spans="1:6">
      <c r="A652" s="1">
        <v>48</v>
      </c>
      <c r="B652" s="1" t="s">
        <v>248</v>
      </c>
      <c r="C652" s="1">
        <v>7476</v>
      </c>
      <c r="D652" s="1" t="s">
        <v>245</v>
      </c>
      <c r="E652" s="1">
        <f t="shared" si="22"/>
        <v>3</v>
      </c>
      <c r="F652" s="1">
        <f t="shared" si="23"/>
        <v>3</v>
      </c>
    </row>
    <row r="653" spans="1:6">
      <c r="A653" s="1">
        <v>12</v>
      </c>
      <c r="B653" s="1" t="s">
        <v>247</v>
      </c>
      <c r="C653" s="1">
        <v>1922</v>
      </c>
      <c r="D653" s="1" t="s">
        <v>243</v>
      </c>
      <c r="E653" s="1">
        <f t="shared" si="22"/>
        <v>2</v>
      </c>
      <c r="F653" s="1">
        <f t="shared" si="23"/>
        <v>1</v>
      </c>
    </row>
    <row r="654" spans="1:6">
      <c r="A654" s="1">
        <v>24</v>
      </c>
      <c r="B654" s="1" t="s">
        <v>246</v>
      </c>
      <c r="C654" s="1">
        <v>2303</v>
      </c>
      <c r="D654" s="1" t="s">
        <v>245</v>
      </c>
      <c r="E654" s="1">
        <f t="shared" si="22"/>
        <v>3</v>
      </c>
      <c r="F654" s="1">
        <f t="shared" si="23"/>
        <v>2</v>
      </c>
    </row>
    <row r="655" spans="1:6">
      <c r="A655" s="1">
        <v>36</v>
      </c>
      <c r="B655" s="1" t="s">
        <v>248</v>
      </c>
      <c r="C655" s="1">
        <v>8086</v>
      </c>
      <c r="D655" s="1" t="s">
        <v>245</v>
      </c>
      <c r="E655" s="1">
        <f t="shared" si="22"/>
        <v>3</v>
      </c>
      <c r="F655" s="1">
        <f t="shared" si="23"/>
        <v>3</v>
      </c>
    </row>
    <row r="656" spans="1:6">
      <c r="A656" s="1">
        <v>24</v>
      </c>
      <c r="B656" s="1" t="s">
        <v>246</v>
      </c>
      <c r="C656" s="1">
        <v>2346</v>
      </c>
      <c r="D656" s="1" t="s">
        <v>245</v>
      </c>
      <c r="E656" s="1">
        <f t="shared" si="22"/>
        <v>3</v>
      </c>
      <c r="F656" s="1">
        <f t="shared" si="23"/>
        <v>2</v>
      </c>
    </row>
    <row r="657" spans="1:6">
      <c r="A657" s="1">
        <v>14</v>
      </c>
      <c r="B657" s="1" t="s">
        <v>246</v>
      </c>
      <c r="C657" s="1">
        <v>3973</v>
      </c>
      <c r="D657" s="1" t="s">
        <v>245</v>
      </c>
      <c r="E657" s="1">
        <f t="shared" si="22"/>
        <v>3</v>
      </c>
      <c r="F657" s="1">
        <f t="shared" si="23"/>
        <v>2</v>
      </c>
    </row>
    <row r="658" spans="1:6">
      <c r="A658" s="1">
        <v>12</v>
      </c>
      <c r="B658" s="1" t="s">
        <v>247</v>
      </c>
      <c r="C658" s="1">
        <v>888</v>
      </c>
      <c r="D658" s="1" t="s">
        <v>244</v>
      </c>
      <c r="E658" s="1">
        <f t="shared" si="22"/>
        <v>1</v>
      </c>
      <c r="F658" s="1">
        <f t="shared" si="23"/>
        <v>1</v>
      </c>
    </row>
    <row r="659" spans="1:6">
      <c r="A659" s="1">
        <v>48</v>
      </c>
      <c r="B659" s="1" t="s">
        <v>248</v>
      </c>
      <c r="C659" s="1">
        <v>10222</v>
      </c>
      <c r="D659" s="1" t="s">
        <v>245</v>
      </c>
      <c r="E659" s="1">
        <f t="shared" si="22"/>
        <v>3</v>
      </c>
      <c r="F659" s="1">
        <f t="shared" si="23"/>
        <v>3</v>
      </c>
    </row>
    <row r="660" spans="1:6">
      <c r="A660" s="1">
        <v>30</v>
      </c>
      <c r="B660" s="1" t="s">
        <v>248</v>
      </c>
      <c r="C660" s="1">
        <v>4221</v>
      </c>
      <c r="D660" s="1" t="s">
        <v>245</v>
      </c>
      <c r="E660" s="1">
        <f t="shared" si="22"/>
        <v>3</v>
      </c>
      <c r="F660" s="1">
        <f t="shared" si="23"/>
        <v>3</v>
      </c>
    </row>
    <row r="661" spans="1:6">
      <c r="A661" s="1">
        <v>18</v>
      </c>
      <c r="B661" s="1" t="s">
        <v>246</v>
      </c>
      <c r="C661" s="1">
        <v>6361</v>
      </c>
      <c r="D661" s="1" t="s">
        <v>245</v>
      </c>
      <c r="E661" s="1">
        <f t="shared" si="22"/>
        <v>3</v>
      </c>
      <c r="F661" s="1">
        <f t="shared" si="23"/>
        <v>2</v>
      </c>
    </row>
    <row r="662" spans="1:6">
      <c r="A662" s="1">
        <v>12</v>
      </c>
      <c r="B662" s="1" t="s">
        <v>247</v>
      </c>
      <c r="C662" s="1">
        <v>1297</v>
      </c>
      <c r="D662" s="1" t="s">
        <v>243</v>
      </c>
      <c r="E662" s="1">
        <f t="shared" si="22"/>
        <v>2</v>
      </c>
      <c r="F662" s="1">
        <f t="shared" si="23"/>
        <v>1</v>
      </c>
    </row>
    <row r="663" spans="1:6">
      <c r="A663" s="1">
        <v>12</v>
      </c>
      <c r="B663" s="1" t="s">
        <v>247</v>
      </c>
      <c r="C663" s="1">
        <v>900</v>
      </c>
      <c r="D663" s="1" t="s">
        <v>244</v>
      </c>
      <c r="E663" s="1">
        <f t="shared" si="22"/>
        <v>1</v>
      </c>
      <c r="F663" s="1">
        <f t="shared" si="23"/>
        <v>1</v>
      </c>
    </row>
    <row r="664" spans="1:6">
      <c r="A664" s="1">
        <v>21</v>
      </c>
      <c r="B664" s="1" t="s">
        <v>246</v>
      </c>
      <c r="C664" s="1">
        <v>2241</v>
      </c>
      <c r="D664" s="1" t="s">
        <v>245</v>
      </c>
      <c r="E664" s="1">
        <f t="shared" si="22"/>
        <v>3</v>
      </c>
      <c r="F664" s="1">
        <f t="shared" si="23"/>
        <v>2</v>
      </c>
    </row>
    <row r="665" spans="1:6">
      <c r="A665" s="1">
        <v>6</v>
      </c>
      <c r="B665" s="1" t="s">
        <v>247</v>
      </c>
      <c r="C665" s="1">
        <v>1050</v>
      </c>
      <c r="D665" s="1" t="s">
        <v>243</v>
      </c>
      <c r="E665" s="1">
        <f t="shared" si="22"/>
        <v>2</v>
      </c>
      <c r="F665" s="1">
        <f t="shared" si="23"/>
        <v>1</v>
      </c>
    </row>
    <row r="666" spans="1:6">
      <c r="A666" s="1">
        <v>6</v>
      </c>
      <c r="B666" s="1" t="s">
        <v>247</v>
      </c>
      <c r="C666" s="1">
        <v>1047</v>
      </c>
      <c r="D666" s="1" t="s">
        <v>243</v>
      </c>
      <c r="E666" s="1">
        <f t="shared" si="22"/>
        <v>2</v>
      </c>
      <c r="F666" s="1">
        <f t="shared" si="23"/>
        <v>1</v>
      </c>
    </row>
    <row r="667" spans="1:6">
      <c r="A667" s="1">
        <v>24</v>
      </c>
      <c r="B667" s="1" t="s">
        <v>246</v>
      </c>
      <c r="C667" s="1">
        <v>6314</v>
      </c>
      <c r="D667" s="1" t="s">
        <v>245</v>
      </c>
      <c r="E667" s="1">
        <f t="shared" si="22"/>
        <v>3</v>
      </c>
      <c r="F667" s="1">
        <f t="shared" si="23"/>
        <v>2</v>
      </c>
    </row>
    <row r="668" spans="1:6">
      <c r="A668" s="1">
        <v>30</v>
      </c>
      <c r="B668" s="1" t="s">
        <v>248</v>
      </c>
      <c r="C668" s="1">
        <v>3496</v>
      </c>
      <c r="D668" s="1" t="s">
        <v>245</v>
      </c>
      <c r="E668" s="1">
        <f t="shared" si="22"/>
        <v>3</v>
      </c>
      <c r="F668" s="1">
        <f t="shared" si="23"/>
        <v>3</v>
      </c>
    </row>
    <row r="669" spans="1:6">
      <c r="A669" s="1">
        <v>48</v>
      </c>
      <c r="B669" s="1" t="s">
        <v>248</v>
      </c>
      <c r="C669" s="1">
        <v>3609</v>
      </c>
      <c r="D669" s="1" t="s">
        <v>245</v>
      </c>
      <c r="E669" s="1">
        <f t="shared" si="22"/>
        <v>3</v>
      </c>
      <c r="F669" s="1">
        <f t="shared" si="23"/>
        <v>3</v>
      </c>
    </row>
    <row r="670" spans="1:6">
      <c r="A670" s="1">
        <v>12</v>
      </c>
      <c r="B670" s="1" t="s">
        <v>247</v>
      </c>
      <c r="C670" s="1">
        <v>4843</v>
      </c>
      <c r="D670" s="1" t="s">
        <v>245</v>
      </c>
      <c r="E670" s="1">
        <f t="shared" si="22"/>
        <v>3</v>
      </c>
      <c r="F670" s="1">
        <f t="shared" si="23"/>
        <v>1</v>
      </c>
    </row>
    <row r="671" spans="1:6">
      <c r="A671" s="1">
        <v>30</v>
      </c>
      <c r="B671" s="1" t="s">
        <v>248</v>
      </c>
      <c r="C671" s="1">
        <v>3017</v>
      </c>
      <c r="D671" s="1" t="s">
        <v>245</v>
      </c>
      <c r="E671" s="1">
        <f t="shared" si="22"/>
        <v>3</v>
      </c>
      <c r="F671" s="1">
        <f t="shared" si="23"/>
        <v>3</v>
      </c>
    </row>
    <row r="672" spans="1:6">
      <c r="A672" s="1">
        <v>24</v>
      </c>
      <c r="B672" s="1" t="s">
        <v>246</v>
      </c>
      <c r="C672" s="1">
        <v>4139</v>
      </c>
      <c r="D672" s="1" t="s">
        <v>245</v>
      </c>
      <c r="E672" s="1">
        <f t="shared" si="22"/>
        <v>3</v>
      </c>
      <c r="F672" s="1">
        <f t="shared" si="23"/>
        <v>2</v>
      </c>
    </row>
    <row r="673" spans="1:6">
      <c r="A673" s="1">
        <v>36</v>
      </c>
      <c r="B673" s="1" t="s">
        <v>248</v>
      </c>
      <c r="C673" s="1">
        <v>5742</v>
      </c>
      <c r="D673" s="1" t="s">
        <v>245</v>
      </c>
      <c r="E673" s="1">
        <f t="shared" si="22"/>
        <v>3</v>
      </c>
      <c r="F673" s="1">
        <f t="shared" si="23"/>
        <v>3</v>
      </c>
    </row>
    <row r="674" spans="1:6">
      <c r="A674" s="1">
        <v>60</v>
      </c>
      <c r="B674" s="1" t="s">
        <v>248</v>
      </c>
      <c r="C674" s="1">
        <v>10366</v>
      </c>
      <c r="D674" s="1" t="s">
        <v>245</v>
      </c>
      <c r="E674" s="1">
        <f t="shared" si="22"/>
        <v>3</v>
      </c>
      <c r="F674" s="1">
        <f t="shared" si="23"/>
        <v>3</v>
      </c>
    </row>
    <row r="675" spans="1:6">
      <c r="A675" s="1">
        <v>6</v>
      </c>
      <c r="B675" s="1" t="s">
        <v>247</v>
      </c>
      <c r="C675" s="1">
        <v>2080</v>
      </c>
      <c r="D675" s="1" t="s">
        <v>245</v>
      </c>
      <c r="E675" s="1">
        <f t="shared" si="22"/>
        <v>3</v>
      </c>
      <c r="F675" s="1">
        <f t="shared" si="23"/>
        <v>1</v>
      </c>
    </row>
    <row r="676" spans="1:6">
      <c r="A676" s="1">
        <v>21</v>
      </c>
      <c r="B676" s="1" t="s">
        <v>246</v>
      </c>
      <c r="C676" s="1">
        <v>2580</v>
      </c>
      <c r="D676" s="1" t="s">
        <v>245</v>
      </c>
      <c r="E676" s="1">
        <f t="shared" si="22"/>
        <v>3</v>
      </c>
      <c r="F676" s="1">
        <f t="shared" si="23"/>
        <v>2</v>
      </c>
    </row>
    <row r="677" spans="1:6">
      <c r="A677" s="1">
        <v>30</v>
      </c>
      <c r="B677" s="1" t="s">
        <v>248</v>
      </c>
      <c r="C677" s="1">
        <v>4530</v>
      </c>
      <c r="D677" s="1" t="s">
        <v>245</v>
      </c>
      <c r="E677" s="1">
        <f t="shared" si="22"/>
        <v>3</v>
      </c>
      <c r="F677" s="1">
        <f t="shared" si="23"/>
        <v>3</v>
      </c>
    </row>
    <row r="678" spans="1:6">
      <c r="A678" s="1">
        <v>24</v>
      </c>
      <c r="B678" s="1" t="s">
        <v>246</v>
      </c>
      <c r="C678" s="1">
        <v>5150</v>
      </c>
      <c r="D678" s="1" t="s">
        <v>245</v>
      </c>
      <c r="E678" s="1">
        <f t="shared" si="22"/>
        <v>3</v>
      </c>
      <c r="F678" s="1">
        <f t="shared" si="23"/>
        <v>2</v>
      </c>
    </row>
    <row r="679" spans="1:6">
      <c r="A679" s="1">
        <v>72</v>
      </c>
      <c r="B679" s="1" t="s">
        <v>248</v>
      </c>
      <c r="C679" s="1">
        <v>5595</v>
      </c>
      <c r="D679" s="1" t="s">
        <v>245</v>
      </c>
      <c r="E679" s="1">
        <f t="shared" si="22"/>
        <v>3</v>
      </c>
      <c r="F679" s="1">
        <f t="shared" si="23"/>
        <v>3</v>
      </c>
    </row>
    <row r="680" spans="1:6">
      <c r="A680" s="1">
        <v>24</v>
      </c>
      <c r="B680" s="1" t="s">
        <v>246</v>
      </c>
      <c r="C680" s="1">
        <v>2384</v>
      </c>
      <c r="D680" s="1" t="s">
        <v>245</v>
      </c>
      <c r="E680" s="1">
        <f t="shared" si="22"/>
        <v>3</v>
      </c>
      <c r="F680" s="1">
        <f t="shared" si="23"/>
        <v>2</v>
      </c>
    </row>
    <row r="681" spans="1:6">
      <c r="A681" s="1">
        <v>18</v>
      </c>
      <c r="B681" s="1" t="s">
        <v>246</v>
      </c>
      <c r="C681" s="1">
        <v>1453</v>
      </c>
      <c r="D681" s="1" t="s">
        <v>243</v>
      </c>
      <c r="E681" s="1">
        <f t="shared" si="22"/>
        <v>2</v>
      </c>
      <c r="F681" s="1">
        <f t="shared" si="23"/>
        <v>2</v>
      </c>
    </row>
    <row r="682" spans="1:6">
      <c r="A682" s="1">
        <v>6</v>
      </c>
      <c r="B682" s="1" t="s">
        <v>247</v>
      </c>
      <c r="C682" s="1">
        <v>1538</v>
      </c>
      <c r="D682" s="1" t="s">
        <v>243</v>
      </c>
      <c r="E682" s="1">
        <f t="shared" si="22"/>
        <v>2</v>
      </c>
      <c r="F682" s="1">
        <f t="shared" si="23"/>
        <v>1</v>
      </c>
    </row>
    <row r="683" spans="1:6">
      <c r="A683" s="1">
        <v>12</v>
      </c>
      <c r="B683" s="1" t="s">
        <v>247</v>
      </c>
      <c r="C683" s="1">
        <v>2279</v>
      </c>
      <c r="D683" s="1" t="s">
        <v>245</v>
      </c>
      <c r="E683" s="1">
        <f t="shared" si="22"/>
        <v>3</v>
      </c>
      <c r="F683" s="1">
        <f t="shared" si="23"/>
        <v>1</v>
      </c>
    </row>
    <row r="684" spans="1:6">
      <c r="A684" s="1">
        <v>15</v>
      </c>
      <c r="B684" s="1" t="s">
        <v>246</v>
      </c>
      <c r="C684" s="1">
        <v>1478</v>
      </c>
      <c r="D684" s="1" t="s">
        <v>243</v>
      </c>
      <c r="E684" s="1">
        <f t="shared" si="22"/>
        <v>2</v>
      </c>
      <c r="F684" s="1">
        <f t="shared" si="23"/>
        <v>2</v>
      </c>
    </row>
    <row r="685" spans="1:6">
      <c r="A685" s="1">
        <v>24</v>
      </c>
      <c r="B685" s="1" t="s">
        <v>246</v>
      </c>
      <c r="C685" s="1">
        <v>5103</v>
      </c>
      <c r="D685" s="1" t="s">
        <v>245</v>
      </c>
      <c r="E685" s="1">
        <f t="shared" si="22"/>
        <v>3</v>
      </c>
      <c r="F685" s="1">
        <f t="shared" si="23"/>
        <v>2</v>
      </c>
    </row>
    <row r="686" spans="1:6">
      <c r="A686" s="1">
        <v>36</v>
      </c>
      <c r="B686" s="1" t="s">
        <v>248</v>
      </c>
      <c r="C686" s="1">
        <v>9857</v>
      </c>
      <c r="D686" s="1" t="s">
        <v>245</v>
      </c>
      <c r="E686" s="1">
        <f t="shared" si="22"/>
        <v>3</v>
      </c>
      <c r="F686" s="1">
        <f t="shared" si="23"/>
        <v>3</v>
      </c>
    </row>
    <row r="687" spans="1:6">
      <c r="A687" s="1">
        <v>60</v>
      </c>
      <c r="B687" s="1" t="s">
        <v>248</v>
      </c>
      <c r="C687" s="1">
        <v>6527</v>
      </c>
      <c r="D687" s="1" t="s">
        <v>245</v>
      </c>
      <c r="E687" s="1">
        <f t="shared" si="22"/>
        <v>3</v>
      </c>
      <c r="F687" s="1">
        <f t="shared" si="23"/>
        <v>3</v>
      </c>
    </row>
    <row r="688" spans="1:6">
      <c r="A688" s="1">
        <v>10</v>
      </c>
      <c r="B688" s="1" t="s">
        <v>247</v>
      </c>
      <c r="C688" s="1">
        <v>1347</v>
      </c>
      <c r="D688" s="1" t="s">
        <v>243</v>
      </c>
      <c r="E688" s="1">
        <f t="shared" si="22"/>
        <v>2</v>
      </c>
      <c r="F688" s="1">
        <f t="shared" si="23"/>
        <v>1</v>
      </c>
    </row>
    <row r="689" spans="1:6">
      <c r="A689" s="1">
        <v>36</v>
      </c>
      <c r="B689" s="1" t="s">
        <v>248</v>
      </c>
      <c r="C689" s="1">
        <v>2862</v>
      </c>
      <c r="D689" s="1" t="s">
        <v>245</v>
      </c>
      <c r="E689" s="1">
        <f t="shared" si="22"/>
        <v>3</v>
      </c>
      <c r="F689" s="1">
        <f t="shared" si="23"/>
        <v>3</v>
      </c>
    </row>
    <row r="690" spans="1:6">
      <c r="A690" s="1">
        <v>9</v>
      </c>
      <c r="B690" s="1" t="s">
        <v>247</v>
      </c>
      <c r="C690" s="1">
        <v>2753</v>
      </c>
      <c r="D690" s="1" t="s">
        <v>245</v>
      </c>
      <c r="E690" s="1">
        <f t="shared" si="22"/>
        <v>3</v>
      </c>
      <c r="F690" s="1">
        <f t="shared" si="23"/>
        <v>1</v>
      </c>
    </row>
    <row r="691" spans="1:6">
      <c r="A691" s="1">
        <v>12</v>
      </c>
      <c r="B691" s="1" t="s">
        <v>247</v>
      </c>
      <c r="C691" s="1">
        <v>3651</v>
      </c>
      <c r="D691" s="1" t="s">
        <v>245</v>
      </c>
      <c r="E691" s="1">
        <f t="shared" si="22"/>
        <v>3</v>
      </c>
      <c r="F691" s="1">
        <f t="shared" si="23"/>
        <v>1</v>
      </c>
    </row>
    <row r="692" spans="1:6">
      <c r="A692" s="1">
        <v>15</v>
      </c>
      <c r="B692" s="1" t="s">
        <v>246</v>
      </c>
      <c r="C692" s="1">
        <v>975</v>
      </c>
      <c r="D692" s="1" t="s">
        <v>244</v>
      </c>
      <c r="E692" s="1">
        <f t="shared" si="22"/>
        <v>1</v>
      </c>
      <c r="F692" s="1">
        <f t="shared" si="23"/>
        <v>2</v>
      </c>
    </row>
    <row r="693" spans="1:6">
      <c r="A693" s="1">
        <v>15</v>
      </c>
      <c r="B693" s="1" t="s">
        <v>246</v>
      </c>
      <c r="C693" s="1">
        <v>2631</v>
      </c>
      <c r="D693" s="1" t="s">
        <v>245</v>
      </c>
      <c r="E693" s="1">
        <f t="shared" si="22"/>
        <v>3</v>
      </c>
      <c r="F693" s="1">
        <f t="shared" si="23"/>
        <v>2</v>
      </c>
    </row>
    <row r="694" spans="1:6">
      <c r="A694" s="1">
        <v>24</v>
      </c>
      <c r="B694" s="1" t="s">
        <v>246</v>
      </c>
      <c r="C694" s="1">
        <v>2896</v>
      </c>
      <c r="D694" s="1" t="s">
        <v>245</v>
      </c>
      <c r="E694" s="1">
        <f t="shared" si="22"/>
        <v>3</v>
      </c>
      <c r="F694" s="1">
        <f t="shared" si="23"/>
        <v>2</v>
      </c>
    </row>
    <row r="695" spans="1:6">
      <c r="A695" s="1">
        <v>6</v>
      </c>
      <c r="B695" s="1" t="s">
        <v>247</v>
      </c>
      <c r="C695" s="1">
        <v>4716</v>
      </c>
      <c r="D695" s="1" t="s">
        <v>245</v>
      </c>
      <c r="E695" s="1">
        <f t="shared" si="22"/>
        <v>3</v>
      </c>
      <c r="F695" s="1">
        <f t="shared" si="23"/>
        <v>1</v>
      </c>
    </row>
    <row r="696" spans="1:6">
      <c r="A696" s="1">
        <v>24</v>
      </c>
      <c r="B696" s="1" t="s">
        <v>246</v>
      </c>
      <c r="C696" s="1">
        <v>2284</v>
      </c>
      <c r="D696" s="1" t="s">
        <v>245</v>
      </c>
      <c r="E696" s="1">
        <f t="shared" si="22"/>
        <v>3</v>
      </c>
      <c r="F696" s="1">
        <f t="shared" si="23"/>
        <v>2</v>
      </c>
    </row>
    <row r="697" spans="1:6">
      <c r="A697" s="1">
        <v>6</v>
      </c>
      <c r="B697" s="1" t="s">
        <v>247</v>
      </c>
      <c r="C697" s="1">
        <v>1236</v>
      </c>
      <c r="D697" s="1" t="s">
        <v>243</v>
      </c>
      <c r="E697" s="1">
        <f t="shared" si="22"/>
        <v>2</v>
      </c>
      <c r="F697" s="1">
        <f t="shared" si="23"/>
        <v>1</v>
      </c>
    </row>
    <row r="698" spans="1:6">
      <c r="A698" s="1">
        <v>12</v>
      </c>
      <c r="B698" s="1" t="s">
        <v>247</v>
      </c>
      <c r="C698" s="1">
        <v>1103</v>
      </c>
      <c r="D698" s="1" t="s">
        <v>243</v>
      </c>
      <c r="E698" s="1">
        <f t="shared" si="22"/>
        <v>2</v>
      </c>
      <c r="F698" s="1">
        <f t="shared" si="23"/>
        <v>1</v>
      </c>
    </row>
    <row r="699" spans="1:6">
      <c r="A699" s="1">
        <v>12</v>
      </c>
      <c r="B699" s="1" t="s">
        <v>247</v>
      </c>
      <c r="C699" s="1">
        <v>926</v>
      </c>
      <c r="D699" s="1" t="s">
        <v>244</v>
      </c>
      <c r="E699" s="1">
        <f t="shared" si="22"/>
        <v>1</v>
      </c>
      <c r="F699" s="1">
        <f t="shared" si="23"/>
        <v>1</v>
      </c>
    </row>
    <row r="700" spans="1:6">
      <c r="A700" s="1">
        <v>18</v>
      </c>
      <c r="B700" s="1" t="s">
        <v>246</v>
      </c>
      <c r="C700" s="1">
        <v>1800</v>
      </c>
      <c r="D700" s="1" t="s">
        <v>243</v>
      </c>
      <c r="E700" s="1">
        <f t="shared" si="22"/>
        <v>2</v>
      </c>
      <c r="F700" s="1">
        <f t="shared" si="23"/>
        <v>2</v>
      </c>
    </row>
    <row r="701" spans="1:6">
      <c r="A701" s="1">
        <v>15</v>
      </c>
      <c r="B701" s="1" t="s">
        <v>246</v>
      </c>
      <c r="C701" s="1">
        <v>1905</v>
      </c>
      <c r="D701" s="1" t="s">
        <v>243</v>
      </c>
      <c r="E701" s="1">
        <f t="shared" si="22"/>
        <v>2</v>
      </c>
      <c r="F701" s="1">
        <f t="shared" si="23"/>
        <v>2</v>
      </c>
    </row>
    <row r="702" spans="1:6">
      <c r="A702" s="1">
        <v>12</v>
      </c>
      <c r="B702" s="1" t="s">
        <v>247</v>
      </c>
      <c r="C702" s="1">
        <v>1123</v>
      </c>
      <c r="D702" s="1" t="s">
        <v>243</v>
      </c>
      <c r="E702" s="1">
        <f t="shared" si="22"/>
        <v>2</v>
      </c>
      <c r="F702" s="1">
        <f t="shared" si="23"/>
        <v>1</v>
      </c>
    </row>
    <row r="703" spans="1:6">
      <c r="A703" s="1">
        <v>48</v>
      </c>
      <c r="B703" s="1" t="s">
        <v>248</v>
      </c>
      <c r="C703" s="1">
        <v>6331</v>
      </c>
      <c r="D703" s="1" t="s">
        <v>245</v>
      </c>
      <c r="E703" s="1">
        <f t="shared" si="22"/>
        <v>3</v>
      </c>
      <c r="F703" s="1">
        <f t="shared" si="23"/>
        <v>3</v>
      </c>
    </row>
    <row r="704" spans="1:6">
      <c r="A704" s="1">
        <v>24</v>
      </c>
      <c r="B704" s="1" t="s">
        <v>246</v>
      </c>
      <c r="C704" s="1">
        <v>1377</v>
      </c>
      <c r="D704" s="1" t="s">
        <v>243</v>
      </c>
      <c r="E704" s="1">
        <f t="shared" si="22"/>
        <v>2</v>
      </c>
      <c r="F704" s="1">
        <f t="shared" si="23"/>
        <v>2</v>
      </c>
    </row>
    <row r="705" spans="1:6">
      <c r="A705" s="1">
        <v>30</v>
      </c>
      <c r="B705" s="1" t="s">
        <v>248</v>
      </c>
      <c r="C705" s="1">
        <v>2503</v>
      </c>
      <c r="D705" s="1" t="s">
        <v>245</v>
      </c>
      <c r="E705" s="1">
        <f t="shared" si="22"/>
        <v>3</v>
      </c>
      <c r="F705" s="1">
        <f t="shared" si="23"/>
        <v>3</v>
      </c>
    </row>
    <row r="706" spans="1:6">
      <c r="A706" s="1">
        <v>27</v>
      </c>
      <c r="B706" s="1" t="s">
        <v>248</v>
      </c>
      <c r="C706" s="1">
        <v>2528</v>
      </c>
      <c r="D706" s="1" t="s">
        <v>245</v>
      </c>
      <c r="E706" s="1">
        <f t="shared" ref="E706:E769" si="24">IF(D706=$J$39,1,IF(D706=$K$39,2,3))</f>
        <v>3</v>
      </c>
      <c r="F706" s="1">
        <f t="shared" ref="F706:F769" si="25">IF(B706=$I$40,1,IF(B706=$I$41,2,3))</f>
        <v>3</v>
      </c>
    </row>
    <row r="707" spans="1:6">
      <c r="A707" s="1">
        <v>15</v>
      </c>
      <c r="B707" s="1" t="s">
        <v>246</v>
      </c>
      <c r="C707" s="1">
        <v>5324</v>
      </c>
      <c r="D707" s="1" t="s">
        <v>245</v>
      </c>
      <c r="E707" s="1">
        <f t="shared" si="24"/>
        <v>3</v>
      </c>
      <c r="F707" s="1">
        <f t="shared" si="25"/>
        <v>2</v>
      </c>
    </row>
    <row r="708" spans="1:6">
      <c r="A708" s="1">
        <v>48</v>
      </c>
      <c r="B708" s="1" t="s">
        <v>248</v>
      </c>
      <c r="C708" s="1">
        <v>6560</v>
      </c>
      <c r="D708" s="1" t="s">
        <v>245</v>
      </c>
      <c r="E708" s="1">
        <f t="shared" si="24"/>
        <v>3</v>
      </c>
      <c r="F708" s="1">
        <f t="shared" si="25"/>
        <v>3</v>
      </c>
    </row>
    <row r="709" spans="1:6">
      <c r="A709" s="1">
        <v>12</v>
      </c>
      <c r="B709" s="1" t="s">
        <v>247</v>
      </c>
      <c r="C709" s="1">
        <v>2969</v>
      </c>
      <c r="D709" s="1" t="s">
        <v>245</v>
      </c>
      <c r="E709" s="1">
        <f t="shared" si="24"/>
        <v>3</v>
      </c>
      <c r="F709" s="1">
        <f t="shared" si="25"/>
        <v>1</v>
      </c>
    </row>
    <row r="710" spans="1:6">
      <c r="A710" s="1">
        <v>9</v>
      </c>
      <c r="B710" s="1" t="s">
        <v>247</v>
      </c>
      <c r="C710" s="1">
        <v>1206</v>
      </c>
      <c r="D710" s="1" t="s">
        <v>243</v>
      </c>
      <c r="E710" s="1">
        <f t="shared" si="24"/>
        <v>2</v>
      </c>
      <c r="F710" s="1">
        <f t="shared" si="25"/>
        <v>1</v>
      </c>
    </row>
    <row r="711" spans="1:6">
      <c r="A711" s="1">
        <v>9</v>
      </c>
      <c r="B711" s="1" t="s">
        <v>247</v>
      </c>
      <c r="C711" s="1">
        <v>2118</v>
      </c>
      <c r="D711" s="1" t="s">
        <v>245</v>
      </c>
      <c r="E711" s="1">
        <f t="shared" si="24"/>
        <v>3</v>
      </c>
      <c r="F711" s="1">
        <f t="shared" si="25"/>
        <v>1</v>
      </c>
    </row>
    <row r="712" spans="1:6">
      <c r="A712" s="1">
        <v>18</v>
      </c>
      <c r="B712" s="1" t="s">
        <v>246</v>
      </c>
      <c r="C712" s="1">
        <v>629</v>
      </c>
      <c r="D712" s="1" t="s">
        <v>244</v>
      </c>
      <c r="E712" s="1">
        <f t="shared" si="24"/>
        <v>1</v>
      </c>
      <c r="F712" s="1">
        <f t="shared" si="25"/>
        <v>2</v>
      </c>
    </row>
    <row r="713" spans="1:6">
      <c r="A713" s="1">
        <v>6</v>
      </c>
      <c r="B713" s="1" t="s">
        <v>247</v>
      </c>
      <c r="C713" s="1">
        <v>1198</v>
      </c>
      <c r="D713" s="1" t="s">
        <v>243</v>
      </c>
      <c r="E713" s="1">
        <f t="shared" si="24"/>
        <v>2</v>
      </c>
      <c r="F713" s="1">
        <f t="shared" si="25"/>
        <v>1</v>
      </c>
    </row>
    <row r="714" spans="1:6">
      <c r="A714" s="1">
        <v>21</v>
      </c>
      <c r="B714" s="1" t="s">
        <v>246</v>
      </c>
      <c r="C714" s="1">
        <v>2476</v>
      </c>
      <c r="D714" s="1" t="s">
        <v>245</v>
      </c>
      <c r="E714" s="1">
        <f t="shared" si="24"/>
        <v>3</v>
      </c>
      <c r="F714" s="1">
        <f t="shared" si="25"/>
        <v>2</v>
      </c>
    </row>
    <row r="715" spans="1:6">
      <c r="A715" s="1">
        <v>9</v>
      </c>
      <c r="B715" s="1" t="s">
        <v>247</v>
      </c>
      <c r="C715" s="1">
        <v>1138</v>
      </c>
      <c r="D715" s="1" t="s">
        <v>243</v>
      </c>
      <c r="E715" s="1">
        <f t="shared" si="24"/>
        <v>2</v>
      </c>
      <c r="F715" s="1">
        <f t="shared" si="25"/>
        <v>1</v>
      </c>
    </row>
    <row r="716" spans="1:6">
      <c r="A716" s="1">
        <v>60</v>
      </c>
      <c r="B716" s="1" t="s">
        <v>248</v>
      </c>
      <c r="C716" s="1">
        <v>14027</v>
      </c>
      <c r="D716" s="1" t="s">
        <v>245</v>
      </c>
      <c r="E716" s="1">
        <f t="shared" si="24"/>
        <v>3</v>
      </c>
      <c r="F716" s="1">
        <f t="shared" si="25"/>
        <v>3</v>
      </c>
    </row>
    <row r="717" spans="1:6">
      <c r="A717" s="1">
        <v>30</v>
      </c>
      <c r="B717" s="1" t="s">
        <v>248</v>
      </c>
      <c r="C717" s="1">
        <v>7596</v>
      </c>
      <c r="D717" s="1" t="s">
        <v>245</v>
      </c>
      <c r="E717" s="1">
        <f t="shared" si="24"/>
        <v>3</v>
      </c>
      <c r="F717" s="1">
        <f t="shared" si="25"/>
        <v>3</v>
      </c>
    </row>
    <row r="718" spans="1:6">
      <c r="A718" s="1">
        <v>30</v>
      </c>
      <c r="B718" s="1" t="s">
        <v>248</v>
      </c>
      <c r="C718" s="1">
        <v>3077</v>
      </c>
      <c r="D718" s="1" t="s">
        <v>245</v>
      </c>
      <c r="E718" s="1">
        <f t="shared" si="24"/>
        <v>3</v>
      </c>
      <c r="F718" s="1">
        <f t="shared" si="25"/>
        <v>3</v>
      </c>
    </row>
    <row r="719" spans="1:6">
      <c r="A719" s="1">
        <v>18</v>
      </c>
      <c r="B719" s="1" t="s">
        <v>246</v>
      </c>
      <c r="C719" s="1">
        <v>1505</v>
      </c>
      <c r="D719" s="1" t="s">
        <v>243</v>
      </c>
      <c r="E719" s="1">
        <f t="shared" si="24"/>
        <v>2</v>
      </c>
      <c r="F719" s="1">
        <f t="shared" si="25"/>
        <v>2</v>
      </c>
    </row>
    <row r="720" spans="1:6">
      <c r="A720" s="1">
        <v>24</v>
      </c>
      <c r="B720" s="1" t="s">
        <v>246</v>
      </c>
      <c r="C720" s="1">
        <v>3148</v>
      </c>
      <c r="D720" s="1" t="s">
        <v>245</v>
      </c>
      <c r="E720" s="1">
        <f t="shared" si="24"/>
        <v>3</v>
      </c>
      <c r="F720" s="1">
        <f t="shared" si="25"/>
        <v>2</v>
      </c>
    </row>
    <row r="721" spans="1:6">
      <c r="A721" s="1">
        <v>20</v>
      </c>
      <c r="B721" s="1" t="s">
        <v>246</v>
      </c>
      <c r="C721" s="1">
        <v>6148</v>
      </c>
      <c r="D721" s="1" t="s">
        <v>245</v>
      </c>
      <c r="E721" s="1">
        <f t="shared" si="24"/>
        <v>3</v>
      </c>
      <c r="F721" s="1">
        <f t="shared" si="25"/>
        <v>2</v>
      </c>
    </row>
    <row r="722" spans="1:6">
      <c r="A722" s="1">
        <v>9</v>
      </c>
      <c r="B722" s="1" t="s">
        <v>247</v>
      </c>
      <c r="C722" s="1">
        <v>1337</v>
      </c>
      <c r="D722" s="1" t="s">
        <v>243</v>
      </c>
      <c r="E722" s="1">
        <f t="shared" si="24"/>
        <v>2</v>
      </c>
      <c r="F722" s="1">
        <f t="shared" si="25"/>
        <v>1</v>
      </c>
    </row>
    <row r="723" spans="1:6">
      <c r="A723" s="1">
        <v>6</v>
      </c>
      <c r="B723" s="1" t="s">
        <v>247</v>
      </c>
      <c r="C723" s="1">
        <v>433</v>
      </c>
      <c r="D723" s="1" t="s">
        <v>244</v>
      </c>
      <c r="E723" s="1">
        <f t="shared" si="24"/>
        <v>1</v>
      </c>
      <c r="F723" s="1">
        <f t="shared" si="25"/>
        <v>1</v>
      </c>
    </row>
    <row r="724" spans="1:6">
      <c r="A724" s="1">
        <v>12</v>
      </c>
      <c r="B724" s="1" t="s">
        <v>247</v>
      </c>
      <c r="C724" s="1">
        <v>1228</v>
      </c>
      <c r="D724" s="1" t="s">
        <v>243</v>
      </c>
      <c r="E724" s="1">
        <f t="shared" si="24"/>
        <v>2</v>
      </c>
      <c r="F724" s="1">
        <f t="shared" si="25"/>
        <v>1</v>
      </c>
    </row>
    <row r="725" spans="1:6">
      <c r="A725" s="1">
        <v>9</v>
      </c>
      <c r="B725" s="1" t="s">
        <v>247</v>
      </c>
      <c r="C725" s="1">
        <v>790</v>
      </c>
      <c r="D725" s="1" t="s">
        <v>244</v>
      </c>
      <c r="E725" s="1">
        <f t="shared" si="24"/>
        <v>1</v>
      </c>
      <c r="F725" s="1">
        <f t="shared" si="25"/>
        <v>1</v>
      </c>
    </row>
    <row r="726" spans="1:6">
      <c r="A726" s="1">
        <v>27</v>
      </c>
      <c r="B726" s="1" t="s">
        <v>248</v>
      </c>
      <c r="C726" s="1">
        <v>2570</v>
      </c>
      <c r="D726" s="1" t="s">
        <v>245</v>
      </c>
      <c r="E726" s="1">
        <f t="shared" si="24"/>
        <v>3</v>
      </c>
      <c r="F726" s="1">
        <f t="shared" si="25"/>
        <v>3</v>
      </c>
    </row>
    <row r="727" spans="1:6">
      <c r="A727" s="1">
        <v>6</v>
      </c>
      <c r="B727" s="1" t="s">
        <v>247</v>
      </c>
      <c r="C727" s="1">
        <v>250</v>
      </c>
      <c r="D727" s="1" t="s">
        <v>244</v>
      </c>
      <c r="E727" s="1">
        <f t="shared" si="24"/>
        <v>1</v>
      </c>
      <c r="F727" s="1">
        <f t="shared" si="25"/>
        <v>1</v>
      </c>
    </row>
    <row r="728" spans="1:6">
      <c r="A728" s="1">
        <v>15</v>
      </c>
      <c r="B728" s="1" t="s">
        <v>246</v>
      </c>
      <c r="C728" s="1">
        <v>1316</v>
      </c>
      <c r="D728" s="1" t="s">
        <v>243</v>
      </c>
      <c r="E728" s="1">
        <f t="shared" si="24"/>
        <v>2</v>
      </c>
      <c r="F728" s="1">
        <f t="shared" si="25"/>
        <v>2</v>
      </c>
    </row>
    <row r="729" spans="1:6">
      <c r="A729" s="1">
        <v>18</v>
      </c>
      <c r="B729" s="1" t="s">
        <v>246</v>
      </c>
      <c r="C729" s="1">
        <v>1882</v>
      </c>
      <c r="D729" s="1" t="s">
        <v>243</v>
      </c>
      <c r="E729" s="1">
        <f t="shared" si="24"/>
        <v>2</v>
      </c>
      <c r="F729" s="1">
        <f t="shared" si="25"/>
        <v>2</v>
      </c>
    </row>
    <row r="730" spans="1:6">
      <c r="A730" s="1">
        <v>48</v>
      </c>
      <c r="B730" s="1" t="s">
        <v>248</v>
      </c>
      <c r="C730" s="1">
        <v>6416</v>
      </c>
      <c r="D730" s="1" t="s">
        <v>245</v>
      </c>
      <c r="E730" s="1">
        <f t="shared" si="24"/>
        <v>3</v>
      </c>
      <c r="F730" s="1">
        <f t="shared" si="25"/>
        <v>3</v>
      </c>
    </row>
    <row r="731" spans="1:6">
      <c r="A731" s="1">
        <v>24</v>
      </c>
      <c r="B731" s="1" t="s">
        <v>246</v>
      </c>
      <c r="C731" s="1">
        <v>1275</v>
      </c>
      <c r="D731" s="1" t="s">
        <v>243</v>
      </c>
      <c r="E731" s="1">
        <f t="shared" si="24"/>
        <v>2</v>
      </c>
      <c r="F731" s="1">
        <f t="shared" si="25"/>
        <v>2</v>
      </c>
    </row>
    <row r="732" spans="1:6">
      <c r="A732" s="1">
        <v>24</v>
      </c>
      <c r="B732" s="1" t="s">
        <v>246</v>
      </c>
      <c r="C732" s="1">
        <v>6403</v>
      </c>
      <c r="D732" s="1" t="s">
        <v>245</v>
      </c>
      <c r="E732" s="1">
        <f t="shared" si="24"/>
        <v>3</v>
      </c>
      <c r="F732" s="1">
        <f t="shared" si="25"/>
        <v>2</v>
      </c>
    </row>
    <row r="733" spans="1:6">
      <c r="A733" s="1">
        <v>24</v>
      </c>
      <c r="B733" s="1" t="s">
        <v>246</v>
      </c>
      <c r="C733" s="1">
        <v>1987</v>
      </c>
      <c r="D733" s="1" t="s">
        <v>243</v>
      </c>
      <c r="E733" s="1">
        <f t="shared" si="24"/>
        <v>2</v>
      </c>
      <c r="F733" s="1">
        <f t="shared" si="25"/>
        <v>2</v>
      </c>
    </row>
    <row r="734" spans="1:6">
      <c r="A734" s="1">
        <v>8</v>
      </c>
      <c r="B734" s="1" t="s">
        <v>247</v>
      </c>
      <c r="C734" s="1">
        <v>760</v>
      </c>
      <c r="D734" s="1" t="s">
        <v>244</v>
      </c>
      <c r="E734" s="1">
        <f t="shared" si="24"/>
        <v>1</v>
      </c>
      <c r="F734" s="1">
        <f t="shared" si="25"/>
        <v>1</v>
      </c>
    </row>
    <row r="735" spans="1:6">
      <c r="A735" s="1">
        <v>24</v>
      </c>
      <c r="B735" s="1" t="s">
        <v>246</v>
      </c>
      <c r="C735" s="1">
        <v>2603</v>
      </c>
      <c r="D735" s="1" t="s">
        <v>245</v>
      </c>
      <c r="E735" s="1">
        <f t="shared" si="24"/>
        <v>3</v>
      </c>
      <c r="F735" s="1">
        <f t="shared" si="25"/>
        <v>2</v>
      </c>
    </row>
    <row r="736" spans="1:6">
      <c r="A736" s="1">
        <v>4</v>
      </c>
      <c r="B736" s="1" t="s">
        <v>247</v>
      </c>
      <c r="C736" s="1">
        <v>3380</v>
      </c>
      <c r="D736" s="1" t="s">
        <v>245</v>
      </c>
      <c r="E736" s="1">
        <f t="shared" si="24"/>
        <v>3</v>
      </c>
      <c r="F736" s="1">
        <f t="shared" si="25"/>
        <v>1</v>
      </c>
    </row>
    <row r="737" spans="1:6">
      <c r="A737" s="1">
        <v>36</v>
      </c>
      <c r="B737" s="1" t="s">
        <v>248</v>
      </c>
      <c r="C737" s="1">
        <v>3990</v>
      </c>
      <c r="D737" s="1" t="s">
        <v>245</v>
      </c>
      <c r="E737" s="1">
        <f t="shared" si="24"/>
        <v>3</v>
      </c>
      <c r="F737" s="1">
        <f t="shared" si="25"/>
        <v>3</v>
      </c>
    </row>
    <row r="738" spans="1:6">
      <c r="A738" s="1">
        <v>24</v>
      </c>
      <c r="B738" s="1" t="s">
        <v>246</v>
      </c>
      <c r="C738" s="1">
        <v>11560</v>
      </c>
      <c r="D738" s="1" t="s">
        <v>245</v>
      </c>
      <c r="E738" s="1">
        <f t="shared" si="24"/>
        <v>3</v>
      </c>
      <c r="F738" s="1">
        <f t="shared" si="25"/>
        <v>2</v>
      </c>
    </row>
    <row r="739" spans="1:6">
      <c r="A739" s="1">
        <v>18</v>
      </c>
      <c r="B739" s="1" t="s">
        <v>246</v>
      </c>
      <c r="C739" s="1">
        <v>4380</v>
      </c>
      <c r="D739" s="1" t="s">
        <v>245</v>
      </c>
      <c r="E739" s="1">
        <f t="shared" si="24"/>
        <v>3</v>
      </c>
      <c r="F739" s="1">
        <f t="shared" si="25"/>
        <v>2</v>
      </c>
    </row>
    <row r="740" spans="1:6">
      <c r="A740" s="1">
        <v>6</v>
      </c>
      <c r="B740" s="1" t="s">
        <v>247</v>
      </c>
      <c r="C740" s="1">
        <v>6761</v>
      </c>
      <c r="D740" s="1" t="s">
        <v>245</v>
      </c>
      <c r="E740" s="1">
        <f t="shared" si="24"/>
        <v>3</v>
      </c>
      <c r="F740" s="1">
        <f t="shared" si="25"/>
        <v>1</v>
      </c>
    </row>
    <row r="741" spans="1:6">
      <c r="A741" s="1">
        <v>30</v>
      </c>
      <c r="B741" s="1" t="s">
        <v>248</v>
      </c>
      <c r="C741" s="1">
        <v>4280</v>
      </c>
      <c r="D741" s="1" t="s">
        <v>245</v>
      </c>
      <c r="E741" s="1">
        <f t="shared" si="24"/>
        <v>3</v>
      </c>
      <c r="F741" s="1">
        <f t="shared" si="25"/>
        <v>3</v>
      </c>
    </row>
    <row r="742" spans="1:6">
      <c r="A742" s="1">
        <v>24</v>
      </c>
      <c r="B742" s="1" t="s">
        <v>246</v>
      </c>
      <c r="C742" s="1">
        <v>2325</v>
      </c>
      <c r="D742" s="1" t="s">
        <v>245</v>
      </c>
      <c r="E742" s="1">
        <f t="shared" si="24"/>
        <v>3</v>
      </c>
      <c r="F742" s="1">
        <f t="shared" si="25"/>
        <v>2</v>
      </c>
    </row>
    <row r="743" spans="1:6">
      <c r="A743" s="1">
        <v>10</v>
      </c>
      <c r="B743" s="1" t="s">
        <v>247</v>
      </c>
      <c r="C743" s="1">
        <v>1048</v>
      </c>
      <c r="D743" s="1" t="s">
        <v>243</v>
      </c>
      <c r="E743" s="1">
        <f t="shared" si="24"/>
        <v>2</v>
      </c>
      <c r="F743" s="1">
        <f t="shared" si="25"/>
        <v>1</v>
      </c>
    </row>
    <row r="744" spans="1:6">
      <c r="A744" s="1">
        <v>21</v>
      </c>
      <c r="B744" s="1" t="s">
        <v>246</v>
      </c>
      <c r="C744" s="1">
        <v>3160</v>
      </c>
      <c r="D744" s="1" t="s">
        <v>245</v>
      </c>
      <c r="E744" s="1">
        <f t="shared" si="24"/>
        <v>3</v>
      </c>
      <c r="F744" s="1">
        <f t="shared" si="25"/>
        <v>2</v>
      </c>
    </row>
    <row r="745" spans="1:6">
      <c r="A745" s="1">
        <v>24</v>
      </c>
      <c r="B745" s="1" t="s">
        <v>246</v>
      </c>
      <c r="C745" s="1">
        <v>2483</v>
      </c>
      <c r="D745" s="1" t="s">
        <v>245</v>
      </c>
      <c r="E745" s="1">
        <f t="shared" si="24"/>
        <v>3</v>
      </c>
      <c r="F745" s="1">
        <f t="shared" si="25"/>
        <v>2</v>
      </c>
    </row>
    <row r="746" spans="1:6">
      <c r="A746" s="1">
        <v>39</v>
      </c>
      <c r="B746" s="1" t="s">
        <v>248</v>
      </c>
      <c r="C746" s="1">
        <v>14179</v>
      </c>
      <c r="D746" s="1" t="s">
        <v>245</v>
      </c>
      <c r="E746" s="1">
        <f t="shared" si="24"/>
        <v>3</v>
      </c>
      <c r="F746" s="1">
        <f t="shared" si="25"/>
        <v>3</v>
      </c>
    </row>
    <row r="747" spans="1:6">
      <c r="A747" s="1">
        <v>13</v>
      </c>
      <c r="B747" s="1" t="s">
        <v>246</v>
      </c>
      <c r="C747" s="1">
        <v>1797</v>
      </c>
      <c r="D747" s="1" t="s">
        <v>243</v>
      </c>
      <c r="E747" s="1">
        <f t="shared" si="24"/>
        <v>2</v>
      </c>
      <c r="F747" s="1">
        <f t="shared" si="25"/>
        <v>2</v>
      </c>
    </row>
    <row r="748" spans="1:6">
      <c r="A748" s="1">
        <v>15</v>
      </c>
      <c r="B748" s="1" t="s">
        <v>246</v>
      </c>
      <c r="C748" s="1">
        <v>2511</v>
      </c>
      <c r="D748" s="1" t="s">
        <v>245</v>
      </c>
      <c r="E748" s="1">
        <f t="shared" si="24"/>
        <v>3</v>
      </c>
      <c r="F748" s="1">
        <f t="shared" si="25"/>
        <v>2</v>
      </c>
    </row>
    <row r="749" spans="1:6">
      <c r="A749" s="1">
        <v>12</v>
      </c>
      <c r="B749" s="1" t="s">
        <v>247</v>
      </c>
      <c r="C749" s="1">
        <v>1274</v>
      </c>
      <c r="D749" s="1" t="s">
        <v>243</v>
      </c>
      <c r="E749" s="1">
        <f t="shared" si="24"/>
        <v>2</v>
      </c>
      <c r="F749" s="1">
        <f t="shared" si="25"/>
        <v>1</v>
      </c>
    </row>
    <row r="750" spans="1:6">
      <c r="A750" s="1">
        <v>21</v>
      </c>
      <c r="B750" s="1" t="s">
        <v>246</v>
      </c>
      <c r="C750" s="1">
        <v>5248</v>
      </c>
      <c r="D750" s="1" t="s">
        <v>245</v>
      </c>
      <c r="E750" s="1">
        <f t="shared" si="24"/>
        <v>3</v>
      </c>
      <c r="F750" s="1">
        <f t="shared" si="25"/>
        <v>2</v>
      </c>
    </row>
    <row r="751" spans="1:6">
      <c r="A751" s="1">
        <v>15</v>
      </c>
      <c r="B751" s="1" t="s">
        <v>246</v>
      </c>
      <c r="C751" s="1">
        <v>3029</v>
      </c>
      <c r="D751" s="1" t="s">
        <v>245</v>
      </c>
      <c r="E751" s="1">
        <f t="shared" si="24"/>
        <v>3</v>
      </c>
      <c r="F751" s="1">
        <f t="shared" si="25"/>
        <v>2</v>
      </c>
    </row>
    <row r="752" spans="1:6">
      <c r="A752" s="1">
        <v>6</v>
      </c>
      <c r="B752" s="1" t="s">
        <v>247</v>
      </c>
      <c r="C752" s="1">
        <v>428</v>
      </c>
      <c r="D752" s="1" t="s">
        <v>244</v>
      </c>
      <c r="E752" s="1">
        <f t="shared" si="24"/>
        <v>1</v>
      </c>
      <c r="F752" s="1">
        <f t="shared" si="25"/>
        <v>1</v>
      </c>
    </row>
    <row r="753" spans="1:6">
      <c r="A753" s="1">
        <v>18</v>
      </c>
      <c r="B753" s="1" t="s">
        <v>246</v>
      </c>
      <c r="C753" s="1">
        <v>976</v>
      </c>
      <c r="D753" s="1" t="s">
        <v>244</v>
      </c>
      <c r="E753" s="1">
        <f t="shared" si="24"/>
        <v>1</v>
      </c>
      <c r="F753" s="1">
        <f t="shared" si="25"/>
        <v>2</v>
      </c>
    </row>
    <row r="754" spans="1:6">
      <c r="A754" s="1">
        <v>12</v>
      </c>
      <c r="B754" s="1" t="s">
        <v>247</v>
      </c>
      <c r="C754" s="1">
        <v>841</v>
      </c>
      <c r="D754" s="1" t="s">
        <v>244</v>
      </c>
      <c r="E754" s="1">
        <f t="shared" si="24"/>
        <v>1</v>
      </c>
      <c r="F754" s="1">
        <f t="shared" si="25"/>
        <v>1</v>
      </c>
    </row>
    <row r="755" spans="1:6">
      <c r="A755" s="1">
        <v>30</v>
      </c>
      <c r="B755" s="1" t="s">
        <v>248</v>
      </c>
      <c r="C755" s="1">
        <v>5771</v>
      </c>
      <c r="D755" s="1" t="s">
        <v>245</v>
      </c>
      <c r="E755" s="1">
        <f t="shared" si="24"/>
        <v>3</v>
      </c>
      <c r="F755" s="1">
        <f t="shared" si="25"/>
        <v>3</v>
      </c>
    </row>
    <row r="756" spans="1:6">
      <c r="A756" s="1">
        <v>12</v>
      </c>
      <c r="B756" s="1" t="s">
        <v>247</v>
      </c>
      <c r="C756" s="1">
        <v>1555</v>
      </c>
      <c r="D756" s="1" t="s">
        <v>243</v>
      </c>
      <c r="E756" s="1">
        <f t="shared" si="24"/>
        <v>2</v>
      </c>
      <c r="F756" s="1">
        <f t="shared" si="25"/>
        <v>1</v>
      </c>
    </row>
    <row r="757" spans="1:6">
      <c r="A757" s="1">
        <v>24</v>
      </c>
      <c r="B757" s="1" t="s">
        <v>246</v>
      </c>
      <c r="C757" s="1">
        <v>1285</v>
      </c>
      <c r="D757" s="1" t="s">
        <v>243</v>
      </c>
      <c r="E757" s="1">
        <f t="shared" si="24"/>
        <v>2</v>
      </c>
      <c r="F757" s="1">
        <f t="shared" si="25"/>
        <v>2</v>
      </c>
    </row>
    <row r="758" spans="1:6">
      <c r="A758" s="1">
        <v>6</v>
      </c>
      <c r="B758" s="1" t="s">
        <v>247</v>
      </c>
      <c r="C758" s="1">
        <v>1299</v>
      </c>
      <c r="D758" s="1" t="s">
        <v>243</v>
      </c>
      <c r="E758" s="1">
        <f t="shared" si="24"/>
        <v>2</v>
      </c>
      <c r="F758" s="1">
        <f t="shared" si="25"/>
        <v>1</v>
      </c>
    </row>
    <row r="759" spans="1:6">
      <c r="A759" s="1">
        <v>15</v>
      </c>
      <c r="B759" s="1" t="s">
        <v>246</v>
      </c>
      <c r="C759" s="1">
        <v>1271</v>
      </c>
      <c r="D759" s="1" t="s">
        <v>243</v>
      </c>
      <c r="E759" s="1">
        <f t="shared" si="24"/>
        <v>2</v>
      </c>
      <c r="F759" s="1">
        <f t="shared" si="25"/>
        <v>2</v>
      </c>
    </row>
    <row r="760" spans="1:6">
      <c r="A760" s="1">
        <v>24</v>
      </c>
      <c r="B760" s="1" t="s">
        <v>246</v>
      </c>
      <c r="C760" s="1">
        <v>1393</v>
      </c>
      <c r="D760" s="1" t="s">
        <v>243</v>
      </c>
      <c r="E760" s="1">
        <f t="shared" si="24"/>
        <v>2</v>
      </c>
      <c r="F760" s="1">
        <f t="shared" si="25"/>
        <v>2</v>
      </c>
    </row>
    <row r="761" spans="1:6">
      <c r="A761" s="1">
        <v>12</v>
      </c>
      <c r="B761" s="1" t="s">
        <v>247</v>
      </c>
      <c r="C761" s="1">
        <v>691</v>
      </c>
      <c r="D761" s="1" t="s">
        <v>244</v>
      </c>
      <c r="E761" s="1">
        <f t="shared" si="24"/>
        <v>1</v>
      </c>
      <c r="F761" s="1">
        <f t="shared" si="25"/>
        <v>1</v>
      </c>
    </row>
    <row r="762" spans="1:6">
      <c r="A762" s="1">
        <v>15</v>
      </c>
      <c r="B762" s="1" t="s">
        <v>246</v>
      </c>
      <c r="C762" s="1">
        <v>5045</v>
      </c>
      <c r="D762" s="1" t="s">
        <v>245</v>
      </c>
      <c r="E762" s="1">
        <f t="shared" si="24"/>
        <v>3</v>
      </c>
      <c r="F762" s="1">
        <f t="shared" si="25"/>
        <v>2</v>
      </c>
    </row>
    <row r="763" spans="1:6">
      <c r="A763" s="1">
        <v>18</v>
      </c>
      <c r="B763" s="1" t="s">
        <v>246</v>
      </c>
      <c r="C763" s="1">
        <v>2124</v>
      </c>
      <c r="D763" s="1" t="s">
        <v>245</v>
      </c>
      <c r="E763" s="1">
        <f t="shared" si="24"/>
        <v>3</v>
      </c>
      <c r="F763" s="1">
        <f t="shared" si="25"/>
        <v>2</v>
      </c>
    </row>
    <row r="764" spans="1:6">
      <c r="A764" s="1">
        <v>12</v>
      </c>
      <c r="B764" s="1" t="s">
        <v>247</v>
      </c>
      <c r="C764" s="1">
        <v>2214</v>
      </c>
      <c r="D764" s="1" t="s">
        <v>245</v>
      </c>
      <c r="E764" s="1">
        <f t="shared" si="24"/>
        <v>3</v>
      </c>
      <c r="F764" s="1">
        <f t="shared" si="25"/>
        <v>1</v>
      </c>
    </row>
    <row r="765" spans="1:6">
      <c r="A765" s="1">
        <v>21</v>
      </c>
      <c r="B765" s="1" t="s">
        <v>246</v>
      </c>
      <c r="C765" s="1">
        <v>12680</v>
      </c>
      <c r="D765" s="1" t="s">
        <v>245</v>
      </c>
      <c r="E765" s="1">
        <f t="shared" si="24"/>
        <v>3</v>
      </c>
      <c r="F765" s="1">
        <f t="shared" si="25"/>
        <v>2</v>
      </c>
    </row>
    <row r="766" spans="1:6">
      <c r="A766" s="1">
        <v>24</v>
      </c>
      <c r="B766" s="1" t="s">
        <v>246</v>
      </c>
      <c r="C766" s="1">
        <v>2463</v>
      </c>
      <c r="D766" s="1" t="s">
        <v>245</v>
      </c>
      <c r="E766" s="1">
        <f t="shared" si="24"/>
        <v>3</v>
      </c>
      <c r="F766" s="1">
        <f t="shared" si="25"/>
        <v>2</v>
      </c>
    </row>
    <row r="767" spans="1:6">
      <c r="A767" s="1">
        <v>12</v>
      </c>
      <c r="B767" s="1" t="s">
        <v>247</v>
      </c>
      <c r="C767" s="1">
        <v>1155</v>
      </c>
      <c r="D767" s="1" t="s">
        <v>243</v>
      </c>
      <c r="E767" s="1">
        <f t="shared" si="24"/>
        <v>2</v>
      </c>
      <c r="F767" s="1">
        <f t="shared" si="25"/>
        <v>1</v>
      </c>
    </row>
    <row r="768" spans="1:6">
      <c r="A768" s="1">
        <v>30</v>
      </c>
      <c r="B768" s="1" t="s">
        <v>248</v>
      </c>
      <c r="C768" s="1">
        <v>3108</v>
      </c>
      <c r="D768" s="1" t="s">
        <v>245</v>
      </c>
      <c r="E768" s="1">
        <f t="shared" si="24"/>
        <v>3</v>
      </c>
      <c r="F768" s="1">
        <f t="shared" si="25"/>
        <v>3</v>
      </c>
    </row>
    <row r="769" spans="1:6">
      <c r="A769" s="1">
        <v>10</v>
      </c>
      <c r="B769" s="1" t="s">
        <v>247</v>
      </c>
      <c r="C769" s="1">
        <v>2901</v>
      </c>
      <c r="D769" s="1" t="s">
        <v>245</v>
      </c>
      <c r="E769" s="1">
        <f t="shared" si="24"/>
        <v>3</v>
      </c>
      <c r="F769" s="1">
        <f t="shared" si="25"/>
        <v>1</v>
      </c>
    </row>
    <row r="770" spans="1:6">
      <c r="A770" s="1">
        <v>12</v>
      </c>
      <c r="B770" s="1" t="s">
        <v>247</v>
      </c>
      <c r="C770" s="1">
        <v>3617</v>
      </c>
      <c r="D770" s="1" t="s">
        <v>245</v>
      </c>
      <c r="E770" s="1">
        <f t="shared" ref="E770:E833" si="26">IF(D770=$J$39,1,IF(D770=$K$39,2,3))</f>
        <v>3</v>
      </c>
      <c r="F770" s="1">
        <f t="shared" ref="F770:F833" si="27">IF(B770=$I$40,1,IF(B770=$I$41,2,3))</f>
        <v>1</v>
      </c>
    </row>
    <row r="771" spans="1:6">
      <c r="A771" s="1">
        <v>12</v>
      </c>
      <c r="B771" s="1" t="s">
        <v>247</v>
      </c>
      <c r="C771" s="1">
        <v>1655</v>
      </c>
      <c r="D771" s="1" t="s">
        <v>243</v>
      </c>
      <c r="E771" s="1">
        <f t="shared" si="26"/>
        <v>2</v>
      </c>
      <c r="F771" s="1">
        <f t="shared" si="27"/>
        <v>1</v>
      </c>
    </row>
    <row r="772" spans="1:6">
      <c r="A772" s="1">
        <v>24</v>
      </c>
      <c r="B772" s="1" t="s">
        <v>246</v>
      </c>
      <c r="C772" s="1">
        <v>2812</v>
      </c>
      <c r="D772" s="1" t="s">
        <v>245</v>
      </c>
      <c r="E772" s="1">
        <f t="shared" si="26"/>
        <v>3</v>
      </c>
      <c r="F772" s="1">
        <f t="shared" si="27"/>
        <v>2</v>
      </c>
    </row>
    <row r="773" spans="1:6">
      <c r="A773" s="1">
        <v>36</v>
      </c>
      <c r="B773" s="1" t="s">
        <v>248</v>
      </c>
      <c r="C773" s="1">
        <v>8065</v>
      </c>
      <c r="D773" s="1" t="s">
        <v>245</v>
      </c>
      <c r="E773" s="1">
        <f t="shared" si="26"/>
        <v>3</v>
      </c>
      <c r="F773" s="1">
        <f t="shared" si="27"/>
        <v>3</v>
      </c>
    </row>
    <row r="774" spans="1:6">
      <c r="A774" s="1">
        <v>21</v>
      </c>
      <c r="B774" s="1" t="s">
        <v>246</v>
      </c>
      <c r="C774" s="1">
        <v>3275</v>
      </c>
      <c r="D774" s="1" t="s">
        <v>245</v>
      </c>
      <c r="E774" s="1">
        <f t="shared" si="26"/>
        <v>3</v>
      </c>
      <c r="F774" s="1">
        <f t="shared" si="27"/>
        <v>2</v>
      </c>
    </row>
    <row r="775" spans="1:6">
      <c r="A775" s="1">
        <v>24</v>
      </c>
      <c r="B775" s="1" t="s">
        <v>246</v>
      </c>
      <c r="C775" s="1">
        <v>2223</v>
      </c>
      <c r="D775" s="1" t="s">
        <v>245</v>
      </c>
      <c r="E775" s="1">
        <f t="shared" si="26"/>
        <v>3</v>
      </c>
      <c r="F775" s="1">
        <f t="shared" si="27"/>
        <v>2</v>
      </c>
    </row>
    <row r="776" spans="1:6">
      <c r="A776" s="1">
        <v>12</v>
      </c>
      <c r="B776" s="1" t="s">
        <v>247</v>
      </c>
      <c r="C776" s="1">
        <v>1480</v>
      </c>
      <c r="D776" s="1" t="s">
        <v>243</v>
      </c>
      <c r="E776" s="1">
        <f t="shared" si="26"/>
        <v>2</v>
      </c>
      <c r="F776" s="1">
        <f t="shared" si="27"/>
        <v>1</v>
      </c>
    </row>
    <row r="777" spans="1:6">
      <c r="A777" s="1">
        <v>24</v>
      </c>
      <c r="B777" s="1" t="s">
        <v>246</v>
      </c>
      <c r="C777" s="1">
        <v>1371</v>
      </c>
      <c r="D777" s="1" t="s">
        <v>243</v>
      </c>
      <c r="E777" s="1">
        <f t="shared" si="26"/>
        <v>2</v>
      </c>
      <c r="F777" s="1">
        <f t="shared" si="27"/>
        <v>2</v>
      </c>
    </row>
    <row r="778" spans="1:6">
      <c r="A778" s="1">
        <v>36</v>
      </c>
      <c r="B778" s="1" t="s">
        <v>248</v>
      </c>
      <c r="C778" s="1">
        <v>3535</v>
      </c>
      <c r="D778" s="1" t="s">
        <v>245</v>
      </c>
      <c r="E778" s="1">
        <f t="shared" si="26"/>
        <v>3</v>
      </c>
      <c r="F778" s="1">
        <f t="shared" si="27"/>
        <v>3</v>
      </c>
    </row>
    <row r="779" spans="1:6">
      <c r="A779" s="1">
        <v>18</v>
      </c>
      <c r="B779" s="1" t="s">
        <v>246</v>
      </c>
      <c r="C779" s="1">
        <v>3509</v>
      </c>
      <c r="D779" s="1" t="s">
        <v>245</v>
      </c>
      <c r="E779" s="1">
        <f t="shared" si="26"/>
        <v>3</v>
      </c>
      <c r="F779" s="1">
        <f t="shared" si="27"/>
        <v>2</v>
      </c>
    </row>
    <row r="780" spans="1:6">
      <c r="A780" s="1">
        <v>36</v>
      </c>
      <c r="B780" s="1" t="s">
        <v>248</v>
      </c>
      <c r="C780" s="1">
        <v>5711</v>
      </c>
      <c r="D780" s="1" t="s">
        <v>245</v>
      </c>
      <c r="E780" s="1">
        <f t="shared" si="26"/>
        <v>3</v>
      </c>
      <c r="F780" s="1">
        <f t="shared" si="27"/>
        <v>3</v>
      </c>
    </row>
    <row r="781" spans="1:6">
      <c r="A781" s="1">
        <v>18</v>
      </c>
      <c r="B781" s="1" t="s">
        <v>246</v>
      </c>
      <c r="C781" s="1">
        <v>3872</v>
      </c>
      <c r="D781" s="1" t="s">
        <v>245</v>
      </c>
      <c r="E781" s="1">
        <f t="shared" si="26"/>
        <v>3</v>
      </c>
      <c r="F781" s="1">
        <f t="shared" si="27"/>
        <v>2</v>
      </c>
    </row>
    <row r="782" spans="1:6">
      <c r="A782" s="1">
        <v>39</v>
      </c>
      <c r="B782" s="1" t="s">
        <v>248</v>
      </c>
      <c r="C782" s="1">
        <v>4933</v>
      </c>
      <c r="D782" s="1" t="s">
        <v>245</v>
      </c>
      <c r="E782" s="1">
        <f t="shared" si="26"/>
        <v>3</v>
      </c>
      <c r="F782" s="1">
        <f t="shared" si="27"/>
        <v>3</v>
      </c>
    </row>
    <row r="783" spans="1:6">
      <c r="A783" s="1">
        <v>24</v>
      </c>
      <c r="B783" s="1" t="s">
        <v>246</v>
      </c>
      <c r="C783" s="1">
        <v>1940</v>
      </c>
      <c r="D783" s="1" t="s">
        <v>243</v>
      </c>
      <c r="E783" s="1">
        <f t="shared" si="26"/>
        <v>2</v>
      </c>
      <c r="F783" s="1">
        <f t="shared" si="27"/>
        <v>2</v>
      </c>
    </row>
    <row r="784" spans="1:6">
      <c r="A784" s="1">
        <v>12</v>
      </c>
      <c r="B784" s="1" t="s">
        <v>247</v>
      </c>
      <c r="C784" s="1">
        <v>1410</v>
      </c>
      <c r="D784" s="1" t="s">
        <v>243</v>
      </c>
      <c r="E784" s="1">
        <f t="shared" si="26"/>
        <v>2</v>
      </c>
      <c r="F784" s="1">
        <f t="shared" si="27"/>
        <v>1</v>
      </c>
    </row>
    <row r="785" spans="1:6">
      <c r="A785" s="1">
        <v>12</v>
      </c>
      <c r="B785" s="1" t="s">
        <v>247</v>
      </c>
      <c r="C785" s="1">
        <v>836</v>
      </c>
      <c r="D785" s="1" t="s">
        <v>244</v>
      </c>
      <c r="E785" s="1">
        <f t="shared" si="26"/>
        <v>1</v>
      </c>
      <c r="F785" s="1">
        <f t="shared" si="27"/>
        <v>1</v>
      </c>
    </row>
    <row r="786" spans="1:6">
      <c r="A786" s="1">
        <v>20</v>
      </c>
      <c r="B786" s="1" t="s">
        <v>246</v>
      </c>
      <c r="C786" s="1">
        <v>6468</v>
      </c>
      <c r="D786" s="1" t="s">
        <v>245</v>
      </c>
      <c r="E786" s="1">
        <f t="shared" si="26"/>
        <v>3</v>
      </c>
      <c r="F786" s="1">
        <f t="shared" si="27"/>
        <v>2</v>
      </c>
    </row>
    <row r="787" spans="1:6">
      <c r="A787" s="1">
        <v>18</v>
      </c>
      <c r="B787" s="1" t="s">
        <v>246</v>
      </c>
      <c r="C787" s="1">
        <v>1941</v>
      </c>
      <c r="D787" s="1" t="s">
        <v>243</v>
      </c>
      <c r="E787" s="1">
        <f t="shared" si="26"/>
        <v>2</v>
      </c>
      <c r="F787" s="1">
        <f t="shared" si="27"/>
        <v>2</v>
      </c>
    </row>
    <row r="788" spans="1:6">
      <c r="A788" s="1">
        <v>22</v>
      </c>
      <c r="B788" s="1" t="s">
        <v>246</v>
      </c>
      <c r="C788" s="1">
        <v>2675</v>
      </c>
      <c r="D788" s="1" t="s">
        <v>245</v>
      </c>
      <c r="E788" s="1">
        <f t="shared" si="26"/>
        <v>3</v>
      </c>
      <c r="F788" s="1">
        <f t="shared" si="27"/>
        <v>2</v>
      </c>
    </row>
    <row r="789" spans="1:6">
      <c r="A789" s="1">
        <v>48</v>
      </c>
      <c r="B789" s="1" t="s">
        <v>248</v>
      </c>
      <c r="C789" s="1">
        <v>2751</v>
      </c>
      <c r="D789" s="1" t="s">
        <v>245</v>
      </c>
      <c r="E789" s="1">
        <f t="shared" si="26"/>
        <v>3</v>
      </c>
      <c r="F789" s="1">
        <f t="shared" si="27"/>
        <v>3</v>
      </c>
    </row>
    <row r="790" spans="1:6">
      <c r="A790" s="1">
        <v>48</v>
      </c>
      <c r="B790" s="1" t="s">
        <v>248</v>
      </c>
      <c r="C790" s="1">
        <v>6224</v>
      </c>
      <c r="D790" s="1" t="s">
        <v>245</v>
      </c>
      <c r="E790" s="1">
        <f t="shared" si="26"/>
        <v>3</v>
      </c>
      <c r="F790" s="1">
        <f t="shared" si="27"/>
        <v>3</v>
      </c>
    </row>
    <row r="791" spans="1:6">
      <c r="A791" s="1">
        <v>40</v>
      </c>
      <c r="B791" s="1" t="s">
        <v>248</v>
      </c>
      <c r="C791" s="1">
        <v>5998</v>
      </c>
      <c r="D791" s="1" t="s">
        <v>245</v>
      </c>
      <c r="E791" s="1">
        <f t="shared" si="26"/>
        <v>3</v>
      </c>
      <c r="F791" s="1">
        <f t="shared" si="27"/>
        <v>3</v>
      </c>
    </row>
    <row r="792" spans="1:6">
      <c r="A792" s="1">
        <v>21</v>
      </c>
      <c r="B792" s="1" t="s">
        <v>246</v>
      </c>
      <c r="C792" s="1">
        <v>1188</v>
      </c>
      <c r="D792" s="1" t="s">
        <v>243</v>
      </c>
      <c r="E792" s="1">
        <f t="shared" si="26"/>
        <v>2</v>
      </c>
      <c r="F792" s="1">
        <f t="shared" si="27"/>
        <v>2</v>
      </c>
    </row>
    <row r="793" spans="1:6">
      <c r="A793" s="1">
        <v>24</v>
      </c>
      <c r="B793" s="1" t="s">
        <v>246</v>
      </c>
      <c r="C793" s="1">
        <v>6313</v>
      </c>
      <c r="D793" s="1" t="s">
        <v>245</v>
      </c>
      <c r="E793" s="1">
        <f t="shared" si="26"/>
        <v>3</v>
      </c>
      <c r="F793" s="1">
        <f t="shared" si="27"/>
        <v>2</v>
      </c>
    </row>
    <row r="794" spans="1:6">
      <c r="A794" s="1">
        <v>6</v>
      </c>
      <c r="B794" s="1" t="s">
        <v>247</v>
      </c>
      <c r="C794" s="1">
        <v>1221</v>
      </c>
      <c r="D794" s="1" t="s">
        <v>243</v>
      </c>
      <c r="E794" s="1">
        <f t="shared" si="26"/>
        <v>2</v>
      </c>
      <c r="F794" s="1">
        <f t="shared" si="27"/>
        <v>1</v>
      </c>
    </row>
    <row r="795" spans="1:6">
      <c r="A795" s="1">
        <v>24</v>
      </c>
      <c r="B795" s="1" t="s">
        <v>246</v>
      </c>
      <c r="C795" s="1">
        <v>2892</v>
      </c>
      <c r="D795" s="1" t="s">
        <v>245</v>
      </c>
      <c r="E795" s="1">
        <f t="shared" si="26"/>
        <v>3</v>
      </c>
      <c r="F795" s="1">
        <f t="shared" si="27"/>
        <v>2</v>
      </c>
    </row>
    <row r="796" spans="1:6">
      <c r="A796" s="1">
        <v>24</v>
      </c>
      <c r="B796" s="1" t="s">
        <v>246</v>
      </c>
      <c r="C796" s="1">
        <v>3062</v>
      </c>
      <c r="D796" s="1" t="s">
        <v>245</v>
      </c>
      <c r="E796" s="1">
        <f t="shared" si="26"/>
        <v>3</v>
      </c>
      <c r="F796" s="1">
        <f t="shared" si="27"/>
        <v>2</v>
      </c>
    </row>
    <row r="797" spans="1:6">
      <c r="A797" s="1">
        <v>9</v>
      </c>
      <c r="B797" s="1" t="s">
        <v>247</v>
      </c>
      <c r="C797" s="1">
        <v>2301</v>
      </c>
      <c r="D797" s="1" t="s">
        <v>245</v>
      </c>
      <c r="E797" s="1">
        <f t="shared" si="26"/>
        <v>3</v>
      </c>
      <c r="F797" s="1">
        <f t="shared" si="27"/>
        <v>1</v>
      </c>
    </row>
    <row r="798" spans="1:6">
      <c r="A798" s="1">
        <v>18</v>
      </c>
      <c r="B798" s="1" t="s">
        <v>246</v>
      </c>
      <c r="C798" s="1">
        <v>7511</v>
      </c>
      <c r="D798" s="1" t="s">
        <v>245</v>
      </c>
      <c r="E798" s="1">
        <f t="shared" si="26"/>
        <v>3</v>
      </c>
      <c r="F798" s="1">
        <f t="shared" si="27"/>
        <v>2</v>
      </c>
    </row>
    <row r="799" spans="1:6">
      <c r="A799" s="1">
        <v>12</v>
      </c>
      <c r="B799" s="1" t="s">
        <v>247</v>
      </c>
      <c r="C799" s="1">
        <v>1258</v>
      </c>
      <c r="D799" s="1" t="s">
        <v>243</v>
      </c>
      <c r="E799" s="1">
        <f t="shared" si="26"/>
        <v>2</v>
      </c>
      <c r="F799" s="1">
        <f t="shared" si="27"/>
        <v>1</v>
      </c>
    </row>
    <row r="800" spans="1:6">
      <c r="A800" s="1">
        <v>24</v>
      </c>
      <c r="B800" s="1" t="s">
        <v>246</v>
      </c>
      <c r="C800" s="1">
        <v>717</v>
      </c>
      <c r="D800" s="1" t="s">
        <v>244</v>
      </c>
      <c r="E800" s="1">
        <f t="shared" si="26"/>
        <v>1</v>
      </c>
      <c r="F800" s="1">
        <f t="shared" si="27"/>
        <v>2</v>
      </c>
    </row>
    <row r="801" spans="1:6">
      <c r="A801" s="1">
        <v>9</v>
      </c>
      <c r="B801" s="1" t="s">
        <v>247</v>
      </c>
      <c r="C801" s="1">
        <v>1549</v>
      </c>
      <c r="D801" s="1" t="s">
        <v>243</v>
      </c>
      <c r="E801" s="1">
        <f t="shared" si="26"/>
        <v>2</v>
      </c>
      <c r="F801" s="1">
        <f t="shared" si="27"/>
        <v>1</v>
      </c>
    </row>
    <row r="802" spans="1:6">
      <c r="A802" s="1">
        <v>24</v>
      </c>
      <c r="B802" s="1" t="s">
        <v>246</v>
      </c>
      <c r="C802" s="1">
        <v>1597</v>
      </c>
      <c r="D802" s="1" t="s">
        <v>243</v>
      </c>
      <c r="E802" s="1">
        <f t="shared" si="26"/>
        <v>2</v>
      </c>
      <c r="F802" s="1">
        <f t="shared" si="27"/>
        <v>2</v>
      </c>
    </row>
    <row r="803" spans="1:6">
      <c r="A803" s="1">
        <v>18</v>
      </c>
      <c r="B803" s="1" t="s">
        <v>246</v>
      </c>
      <c r="C803" s="1">
        <v>1795</v>
      </c>
      <c r="D803" s="1" t="s">
        <v>243</v>
      </c>
      <c r="E803" s="1">
        <f t="shared" si="26"/>
        <v>2</v>
      </c>
      <c r="F803" s="1">
        <f t="shared" si="27"/>
        <v>2</v>
      </c>
    </row>
    <row r="804" spans="1:6">
      <c r="A804" s="1">
        <v>20</v>
      </c>
      <c r="B804" s="1" t="s">
        <v>246</v>
      </c>
      <c r="C804" s="1">
        <v>4272</v>
      </c>
      <c r="D804" s="1" t="s">
        <v>245</v>
      </c>
      <c r="E804" s="1">
        <f t="shared" si="26"/>
        <v>3</v>
      </c>
      <c r="F804" s="1">
        <f t="shared" si="27"/>
        <v>2</v>
      </c>
    </row>
    <row r="805" spans="1:6">
      <c r="A805" s="1">
        <v>12</v>
      </c>
      <c r="B805" s="1" t="s">
        <v>247</v>
      </c>
      <c r="C805" s="1">
        <v>976</v>
      </c>
      <c r="D805" s="1" t="s">
        <v>244</v>
      </c>
      <c r="E805" s="1">
        <f t="shared" si="26"/>
        <v>1</v>
      </c>
      <c r="F805" s="1">
        <f t="shared" si="27"/>
        <v>1</v>
      </c>
    </row>
    <row r="806" spans="1:6">
      <c r="A806" s="1">
        <v>12</v>
      </c>
      <c r="B806" s="1" t="s">
        <v>247</v>
      </c>
      <c r="C806" s="1">
        <v>7472</v>
      </c>
      <c r="D806" s="1" t="s">
        <v>245</v>
      </c>
      <c r="E806" s="1">
        <f t="shared" si="26"/>
        <v>3</v>
      </c>
      <c r="F806" s="1">
        <f t="shared" si="27"/>
        <v>1</v>
      </c>
    </row>
    <row r="807" spans="1:6">
      <c r="A807" s="1">
        <v>36</v>
      </c>
      <c r="B807" s="1" t="s">
        <v>248</v>
      </c>
      <c r="C807" s="1">
        <v>9271</v>
      </c>
      <c r="D807" s="1" t="s">
        <v>245</v>
      </c>
      <c r="E807" s="1">
        <f t="shared" si="26"/>
        <v>3</v>
      </c>
      <c r="F807" s="1">
        <f t="shared" si="27"/>
        <v>3</v>
      </c>
    </row>
    <row r="808" spans="1:6">
      <c r="A808" s="1">
        <v>6</v>
      </c>
      <c r="B808" s="1" t="s">
        <v>247</v>
      </c>
      <c r="C808" s="1">
        <v>590</v>
      </c>
      <c r="D808" s="1" t="s">
        <v>244</v>
      </c>
      <c r="E808" s="1">
        <f t="shared" si="26"/>
        <v>1</v>
      </c>
      <c r="F808" s="1">
        <f t="shared" si="27"/>
        <v>1</v>
      </c>
    </row>
    <row r="809" spans="1:6">
      <c r="A809" s="1">
        <v>12</v>
      </c>
      <c r="B809" s="1" t="s">
        <v>247</v>
      </c>
      <c r="C809" s="1">
        <v>930</v>
      </c>
      <c r="D809" s="1" t="s">
        <v>244</v>
      </c>
      <c r="E809" s="1">
        <f t="shared" si="26"/>
        <v>1</v>
      </c>
      <c r="F809" s="1">
        <f t="shared" si="27"/>
        <v>1</v>
      </c>
    </row>
    <row r="810" spans="1:6">
      <c r="A810" s="1">
        <v>42</v>
      </c>
      <c r="B810" s="1" t="s">
        <v>248</v>
      </c>
      <c r="C810" s="1">
        <v>9283</v>
      </c>
      <c r="D810" s="1" t="s">
        <v>245</v>
      </c>
      <c r="E810" s="1">
        <f t="shared" si="26"/>
        <v>3</v>
      </c>
      <c r="F810" s="1">
        <f t="shared" si="27"/>
        <v>3</v>
      </c>
    </row>
    <row r="811" spans="1:6">
      <c r="A811" s="1">
        <v>15</v>
      </c>
      <c r="B811" s="1" t="s">
        <v>246</v>
      </c>
      <c r="C811" s="1">
        <v>1778</v>
      </c>
      <c r="D811" s="1" t="s">
        <v>243</v>
      </c>
      <c r="E811" s="1">
        <f t="shared" si="26"/>
        <v>2</v>
      </c>
      <c r="F811" s="1">
        <f t="shared" si="27"/>
        <v>2</v>
      </c>
    </row>
    <row r="812" spans="1:6">
      <c r="A812" s="1">
        <v>8</v>
      </c>
      <c r="B812" s="1" t="s">
        <v>247</v>
      </c>
      <c r="C812" s="1">
        <v>907</v>
      </c>
      <c r="D812" s="1" t="s">
        <v>244</v>
      </c>
      <c r="E812" s="1">
        <f t="shared" si="26"/>
        <v>1</v>
      </c>
      <c r="F812" s="1">
        <f t="shared" si="27"/>
        <v>1</v>
      </c>
    </row>
    <row r="813" spans="1:6">
      <c r="A813" s="1">
        <v>6</v>
      </c>
      <c r="B813" s="1" t="s">
        <v>247</v>
      </c>
      <c r="C813" s="1">
        <v>484</v>
      </c>
      <c r="D813" s="1" t="s">
        <v>244</v>
      </c>
      <c r="E813" s="1">
        <f t="shared" si="26"/>
        <v>1</v>
      </c>
      <c r="F813" s="1">
        <f t="shared" si="27"/>
        <v>1</v>
      </c>
    </row>
    <row r="814" spans="1:6">
      <c r="A814" s="1">
        <v>36</v>
      </c>
      <c r="B814" s="1" t="s">
        <v>248</v>
      </c>
      <c r="C814" s="1">
        <v>9629</v>
      </c>
      <c r="D814" s="1" t="s">
        <v>245</v>
      </c>
      <c r="E814" s="1">
        <f t="shared" si="26"/>
        <v>3</v>
      </c>
      <c r="F814" s="1">
        <f t="shared" si="27"/>
        <v>3</v>
      </c>
    </row>
    <row r="815" spans="1:6">
      <c r="A815" s="1">
        <v>48</v>
      </c>
      <c r="B815" s="1" t="s">
        <v>248</v>
      </c>
      <c r="C815" s="1">
        <v>3051</v>
      </c>
      <c r="D815" s="1" t="s">
        <v>245</v>
      </c>
      <c r="E815" s="1">
        <f t="shared" si="26"/>
        <v>3</v>
      </c>
      <c r="F815" s="1">
        <f t="shared" si="27"/>
        <v>3</v>
      </c>
    </row>
    <row r="816" spans="1:6">
      <c r="A816" s="1">
        <v>48</v>
      </c>
      <c r="B816" s="1" t="s">
        <v>248</v>
      </c>
      <c r="C816" s="1">
        <v>3931</v>
      </c>
      <c r="D816" s="1" t="s">
        <v>245</v>
      </c>
      <c r="E816" s="1">
        <f t="shared" si="26"/>
        <v>3</v>
      </c>
      <c r="F816" s="1">
        <f t="shared" si="27"/>
        <v>3</v>
      </c>
    </row>
    <row r="817" spans="1:6">
      <c r="A817" s="1">
        <v>36</v>
      </c>
      <c r="B817" s="1" t="s">
        <v>248</v>
      </c>
      <c r="C817" s="1">
        <v>7432</v>
      </c>
      <c r="D817" s="1" t="s">
        <v>245</v>
      </c>
      <c r="E817" s="1">
        <f t="shared" si="26"/>
        <v>3</v>
      </c>
      <c r="F817" s="1">
        <f t="shared" si="27"/>
        <v>3</v>
      </c>
    </row>
    <row r="818" spans="1:6">
      <c r="A818" s="1">
        <v>6</v>
      </c>
      <c r="B818" s="1" t="s">
        <v>247</v>
      </c>
      <c r="C818" s="1">
        <v>1338</v>
      </c>
      <c r="D818" s="1" t="s">
        <v>243</v>
      </c>
      <c r="E818" s="1">
        <f t="shared" si="26"/>
        <v>2</v>
      </c>
      <c r="F818" s="1">
        <f t="shared" si="27"/>
        <v>1</v>
      </c>
    </row>
    <row r="819" spans="1:6">
      <c r="A819" s="1">
        <v>6</v>
      </c>
      <c r="B819" s="1" t="s">
        <v>247</v>
      </c>
      <c r="C819" s="1">
        <v>1554</v>
      </c>
      <c r="D819" s="1" t="s">
        <v>243</v>
      </c>
      <c r="E819" s="1">
        <f t="shared" si="26"/>
        <v>2</v>
      </c>
      <c r="F819" s="1">
        <f t="shared" si="27"/>
        <v>1</v>
      </c>
    </row>
    <row r="820" spans="1:6">
      <c r="A820" s="1">
        <v>36</v>
      </c>
      <c r="B820" s="1" t="s">
        <v>248</v>
      </c>
      <c r="C820" s="1">
        <v>15857</v>
      </c>
      <c r="D820" s="1" t="s">
        <v>245</v>
      </c>
      <c r="E820" s="1">
        <f t="shared" si="26"/>
        <v>3</v>
      </c>
      <c r="F820" s="1">
        <f t="shared" si="27"/>
        <v>3</v>
      </c>
    </row>
    <row r="821" spans="1:6">
      <c r="A821" s="1">
        <v>18</v>
      </c>
      <c r="B821" s="1" t="s">
        <v>246</v>
      </c>
      <c r="C821" s="1">
        <v>1345</v>
      </c>
      <c r="D821" s="1" t="s">
        <v>243</v>
      </c>
      <c r="E821" s="1">
        <f t="shared" si="26"/>
        <v>2</v>
      </c>
      <c r="F821" s="1">
        <f t="shared" si="27"/>
        <v>2</v>
      </c>
    </row>
    <row r="822" spans="1:6">
      <c r="A822" s="1">
        <v>12</v>
      </c>
      <c r="B822" s="1" t="s">
        <v>247</v>
      </c>
      <c r="C822" s="1">
        <v>1101</v>
      </c>
      <c r="D822" s="1" t="s">
        <v>243</v>
      </c>
      <c r="E822" s="1">
        <f t="shared" si="26"/>
        <v>2</v>
      </c>
      <c r="F822" s="1">
        <f t="shared" si="27"/>
        <v>1</v>
      </c>
    </row>
    <row r="823" spans="1:6">
      <c r="A823" s="1">
        <v>12</v>
      </c>
      <c r="B823" s="1" t="s">
        <v>247</v>
      </c>
      <c r="C823" s="1">
        <v>3016</v>
      </c>
      <c r="D823" s="1" t="s">
        <v>245</v>
      </c>
      <c r="E823" s="1">
        <f t="shared" si="26"/>
        <v>3</v>
      </c>
      <c r="F823" s="1">
        <f t="shared" si="27"/>
        <v>1</v>
      </c>
    </row>
    <row r="824" spans="1:6">
      <c r="A824" s="1">
        <v>36</v>
      </c>
      <c r="B824" s="1" t="s">
        <v>248</v>
      </c>
      <c r="C824" s="1">
        <v>2712</v>
      </c>
      <c r="D824" s="1" t="s">
        <v>245</v>
      </c>
      <c r="E824" s="1">
        <f t="shared" si="26"/>
        <v>3</v>
      </c>
      <c r="F824" s="1">
        <f t="shared" si="27"/>
        <v>3</v>
      </c>
    </row>
    <row r="825" spans="1:6">
      <c r="A825" s="1">
        <v>8</v>
      </c>
      <c r="B825" s="1" t="s">
        <v>247</v>
      </c>
      <c r="C825" s="1">
        <v>731</v>
      </c>
      <c r="D825" s="1" t="s">
        <v>244</v>
      </c>
      <c r="E825" s="1">
        <f t="shared" si="26"/>
        <v>1</v>
      </c>
      <c r="F825" s="1">
        <f t="shared" si="27"/>
        <v>1</v>
      </c>
    </row>
    <row r="826" spans="1:6">
      <c r="A826" s="1">
        <v>18</v>
      </c>
      <c r="B826" s="1" t="s">
        <v>246</v>
      </c>
      <c r="C826" s="1">
        <v>3780</v>
      </c>
      <c r="D826" s="1" t="s">
        <v>245</v>
      </c>
      <c r="E826" s="1">
        <f t="shared" si="26"/>
        <v>3</v>
      </c>
      <c r="F826" s="1">
        <f t="shared" si="27"/>
        <v>2</v>
      </c>
    </row>
    <row r="827" spans="1:6">
      <c r="A827" s="1">
        <v>21</v>
      </c>
      <c r="B827" s="1" t="s">
        <v>246</v>
      </c>
      <c r="C827" s="1">
        <v>1602</v>
      </c>
      <c r="D827" s="1" t="s">
        <v>243</v>
      </c>
      <c r="E827" s="1">
        <f t="shared" si="26"/>
        <v>2</v>
      </c>
      <c r="F827" s="1">
        <f t="shared" si="27"/>
        <v>2</v>
      </c>
    </row>
    <row r="828" spans="1:6">
      <c r="A828" s="1">
        <v>18</v>
      </c>
      <c r="B828" s="1" t="s">
        <v>246</v>
      </c>
      <c r="C828" s="1">
        <v>3966</v>
      </c>
      <c r="D828" s="1" t="s">
        <v>245</v>
      </c>
      <c r="E828" s="1">
        <f t="shared" si="26"/>
        <v>3</v>
      </c>
      <c r="F828" s="1">
        <f t="shared" si="27"/>
        <v>2</v>
      </c>
    </row>
    <row r="829" spans="1:6">
      <c r="A829" s="1">
        <v>18</v>
      </c>
      <c r="B829" s="1" t="s">
        <v>246</v>
      </c>
      <c r="C829" s="1">
        <v>4165</v>
      </c>
      <c r="D829" s="1" t="s">
        <v>245</v>
      </c>
      <c r="E829" s="1">
        <f t="shared" si="26"/>
        <v>3</v>
      </c>
      <c r="F829" s="1">
        <f t="shared" si="27"/>
        <v>2</v>
      </c>
    </row>
    <row r="830" spans="1:6">
      <c r="A830" s="1">
        <v>36</v>
      </c>
      <c r="B830" s="1" t="s">
        <v>248</v>
      </c>
      <c r="C830" s="1">
        <v>8335</v>
      </c>
      <c r="D830" s="1" t="s">
        <v>245</v>
      </c>
      <c r="E830" s="1">
        <f t="shared" si="26"/>
        <v>3</v>
      </c>
      <c r="F830" s="1">
        <f t="shared" si="27"/>
        <v>3</v>
      </c>
    </row>
    <row r="831" spans="1:6">
      <c r="A831" s="1">
        <v>48</v>
      </c>
      <c r="B831" s="1" t="s">
        <v>248</v>
      </c>
      <c r="C831" s="1">
        <v>6681</v>
      </c>
      <c r="D831" s="1" t="s">
        <v>245</v>
      </c>
      <c r="E831" s="1">
        <f t="shared" si="26"/>
        <v>3</v>
      </c>
      <c r="F831" s="1">
        <f t="shared" si="27"/>
        <v>3</v>
      </c>
    </row>
    <row r="832" spans="1:6">
      <c r="A832" s="1">
        <v>24</v>
      </c>
      <c r="B832" s="1" t="s">
        <v>246</v>
      </c>
      <c r="C832" s="1">
        <v>2375</v>
      </c>
      <c r="D832" s="1" t="s">
        <v>245</v>
      </c>
      <c r="E832" s="1">
        <f t="shared" si="26"/>
        <v>3</v>
      </c>
      <c r="F832" s="1">
        <f t="shared" si="27"/>
        <v>2</v>
      </c>
    </row>
    <row r="833" spans="1:6">
      <c r="A833" s="1">
        <v>18</v>
      </c>
      <c r="B833" s="1" t="s">
        <v>246</v>
      </c>
      <c r="C833" s="1">
        <v>1216</v>
      </c>
      <c r="D833" s="1" t="s">
        <v>243</v>
      </c>
      <c r="E833" s="1">
        <f t="shared" si="26"/>
        <v>2</v>
      </c>
      <c r="F833" s="1">
        <f t="shared" si="27"/>
        <v>2</v>
      </c>
    </row>
    <row r="834" spans="1:6">
      <c r="A834" s="1">
        <v>45</v>
      </c>
      <c r="B834" s="1" t="s">
        <v>248</v>
      </c>
      <c r="C834" s="1">
        <v>11816</v>
      </c>
      <c r="D834" s="1" t="s">
        <v>245</v>
      </c>
      <c r="E834" s="1">
        <f t="shared" ref="E834:E897" si="28">IF(D834=$J$39,1,IF(D834=$K$39,2,3))</f>
        <v>3</v>
      </c>
      <c r="F834" s="1">
        <f t="shared" ref="F834:F897" si="29">IF(B834=$I$40,1,IF(B834=$I$41,2,3))</f>
        <v>3</v>
      </c>
    </row>
    <row r="835" spans="1:6">
      <c r="A835" s="1">
        <v>24</v>
      </c>
      <c r="B835" s="1" t="s">
        <v>246</v>
      </c>
      <c r="C835" s="1">
        <v>5084</v>
      </c>
      <c r="D835" s="1" t="s">
        <v>245</v>
      </c>
      <c r="E835" s="1">
        <f t="shared" si="28"/>
        <v>3</v>
      </c>
      <c r="F835" s="1">
        <f t="shared" si="29"/>
        <v>2</v>
      </c>
    </row>
    <row r="836" spans="1:6">
      <c r="A836" s="1">
        <v>15</v>
      </c>
      <c r="B836" s="1" t="s">
        <v>246</v>
      </c>
      <c r="C836" s="1">
        <v>2327</v>
      </c>
      <c r="D836" s="1" t="s">
        <v>245</v>
      </c>
      <c r="E836" s="1">
        <f t="shared" si="28"/>
        <v>3</v>
      </c>
      <c r="F836" s="1">
        <f t="shared" si="29"/>
        <v>2</v>
      </c>
    </row>
    <row r="837" spans="1:6">
      <c r="A837" s="1">
        <v>12</v>
      </c>
      <c r="B837" s="1" t="s">
        <v>247</v>
      </c>
      <c r="C837" s="1">
        <v>1082</v>
      </c>
      <c r="D837" s="1" t="s">
        <v>243</v>
      </c>
      <c r="E837" s="1">
        <f t="shared" si="28"/>
        <v>2</v>
      </c>
      <c r="F837" s="1">
        <f t="shared" si="29"/>
        <v>1</v>
      </c>
    </row>
    <row r="838" spans="1:6">
      <c r="A838" s="1">
        <v>12</v>
      </c>
      <c r="B838" s="1" t="s">
        <v>247</v>
      </c>
      <c r="C838" s="1">
        <v>886</v>
      </c>
      <c r="D838" s="1" t="s">
        <v>244</v>
      </c>
      <c r="E838" s="1">
        <f t="shared" si="28"/>
        <v>1</v>
      </c>
      <c r="F838" s="1">
        <f t="shared" si="29"/>
        <v>1</v>
      </c>
    </row>
    <row r="839" spans="1:6">
      <c r="A839" s="1">
        <v>4</v>
      </c>
      <c r="B839" s="1" t="s">
        <v>247</v>
      </c>
      <c r="C839" s="1">
        <v>601</v>
      </c>
      <c r="D839" s="1" t="s">
        <v>244</v>
      </c>
      <c r="E839" s="1">
        <f t="shared" si="28"/>
        <v>1</v>
      </c>
      <c r="F839" s="1">
        <f t="shared" si="29"/>
        <v>1</v>
      </c>
    </row>
    <row r="840" spans="1:6">
      <c r="A840" s="1">
        <v>24</v>
      </c>
      <c r="B840" s="1" t="s">
        <v>246</v>
      </c>
      <c r="C840" s="1">
        <v>2957</v>
      </c>
      <c r="D840" s="1" t="s">
        <v>245</v>
      </c>
      <c r="E840" s="1">
        <f t="shared" si="28"/>
        <v>3</v>
      </c>
      <c r="F840" s="1">
        <f t="shared" si="29"/>
        <v>2</v>
      </c>
    </row>
    <row r="841" spans="1:6">
      <c r="A841" s="1">
        <v>24</v>
      </c>
      <c r="B841" s="1" t="s">
        <v>246</v>
      </c>
      <c r="C841" s="1">
        <v>2611</v>
      </c>
      <c r="D841" s="1" t="s">
        <v>245</v>
      </c>
      <c r="E841" s="1">
        <f t="shared" si="28"/>
        <v>3</v>
      </c>
      <c r="F841" s="1">
        <f t="shared" si="29"/>
        <v>2</v>
      </c>
    </row>
    <row r="842" spans="1:6">
      <c r="A842" s="1">
        <v>36</v>
      </c>
      <c r="B842" s="1" t="s">
        <v>248</v>
      </c>
      <c r="C842" s="1">
        <v>5179</v>
      </c>
      <c r="D842" s="1" t="s">
        <v>245</v>
      </c>
      <c r="E842" s="1">
        <f t="shared" si="28"/>
        <v>3</v>
      </c>
      <c r="F842" s="1">
        <f t="shared" si="29"/>
        <v>3</v>
      </c>
    </row>
    <row r="843" spans="1:6">
      <c r="A843" s="1">
        <v>21</v>
      </c>
      <c r="B843" s="1" t="s">
        <v>246</v>
      </c>
      <c r="C843" s="1">
        <v>2993</v>
      </c>
      <c r="D843" s="1" t="s">
        <v>245</v>
      </c>
      <c r="E843" s="1">
        <f t="shared" si="28"/>
        <v>3</v>
      </c>
      <c r="F843" s="1">
        <f t="shared" si="29"/>
        <v>2</v>
      </c>
    </row>
    <row r="844" spans="1:6">
      <c r="A844" s="1">
        <v>18</v>
      </c>
      <c r="B844" s="1" t="s">
        <v>246</v>
      </c>
      <c r="C844" s="1">
        <v>1943</v>
      </c>
      <c r="D844" s="1" t="s">
        <v>243</v>
      </c>
      <c r="E844" s="1">
        <f t="shared" si="28"/>
        <v>2</v>
      </c>
      <c r="F844" s="1">
        <f t="shared" si="29"/>
        <v>2</v>
      </c>
    </row>
    <row r="845" spans="1:6">
      <c r="A845" s="1">
        <v>24</v>
      </c>
      <c r="B845" s="1" t="s">
        <v>246</v>
      </c>
      <c r="C845" s="1">
        <v>1559</v>
      </c>
      <c r="D845" s="1" t="s">
        <v>243</v>
      </c>
      <c r="E845" s="1">
        <f t="shared" si="28"/>
        <v>2</v>
      </c>
      <c r="F845" s="1">
        <f t="shared" si="29"/>
        <v>2</v>
      </c>
    </row>
    <row r="846" spans="1:6">
      <c r="A846" s="1">
        <v>18</v>
      </c>
      <c r="B846" s="1" t="s">
        <v>246</v>
      </c>
      <c r="C846" s="1">
        <v>3422</v>
      </c>
      <c r="D846" s="1" t="s">
        <v>245</v>
      </c>
      <c r="E846" s="1">
        <f t="shared" si="28"/>
        <v>3</v>
      </c>
      <c r="F846" s="1">
        <f t="shared" si="29"/>
        <v>2</v>
      </c>
    </row>
    <row r="847" spans="1:6">
      <c r="A847" s="1">
        <v>21</v>
      </c>
      <c r="B847" s="1" t="s">
        <v>246</v>
      </c>
      <c r="C847" s="1">
        <v>3976</v>
      </c>
      <c r="D847" s="1" t="s">
        <v>245</v>
      </c>
      <c r="E847" s="1">
        <f t="shared" si="28"/>
        <v>3</v>
      </c>
      <c r="F847" s="1">
        <f t="shared" si="29"/>
        <v>2</v>
      </c>
    </row>
    <row r="848" spans="1:6">
      <c r="A848" s="1">
        <v>18</v>
      </c>
      <c r="B848" s="1" t="s">
        <v>246</v>
      </c>
      <c r="C848" s="1">
        <v>6761</v>
      </c>
      <c r="D848" s="1" t="s">
        <v>245</v>
      </c>
      <c r="E848" s="1">
        <f t="shared" si="28"/>
        <v>3</v>
      </c>
      <c r="F848" s="1">
        <f t="shared" si="29"/>
        <v>2</v>
      </c>
    </row>
    <row r="849" spans="1:6">
      <c r="A849" s="1">
        <v>24</v>
      </c>
      <c r="B849" s="1" t="s">
        <v>246</v>
      </c>
      <c r="C849" s="1">
        <v>1249</v>
      </c>
      <c r="D849" s="1" t="s">
        <v>243</v>
      </c>
      <c r="E849" s="1">
        <f t="shared" si="28"/>
        <v>2</v>
      </c>
      <c r="F849" s="1">
        <f t="shared" si="29"/>
        <v>2</v>
      </c>
    </row>
    <row r="850" spans="1:6">
      <c r="A850" s="1">
        <v>9</v>
      </c>
      <c r="B850" s="1" t="s">
        <v>247</v>
      </c>
      <c r="C850" s="1">
        <v>1364</v>
      </c>
      <c r="D850" s="1" t="s">
        <v>243</v>
      </c>
      <c r="E850" s="1">
        <f t="shared" si="28"/>
        <v>2</v>
      </c>
      <c r="F850" s="1">
        <f t="shared" si="29"/>
        <v>1</v>
      </c>
    </row>
    <row r="851" spans="1:6">
      <c r="A851" s="1">
        <v>12</v>
      </c>
      <c r="B851" s="1" t="s">
        <v>247</v>
      </c>
      <c r="C851" s="1">
        <v>709</v>
      </c>
      <c r="D851" s="1" t="s">
        <v>244</v>
      </c>
      <c r="E851" s="1">
        <f t="shared" si="28"/>
        <v>1</v>
      </c>
      <c r="F851" s="1">
        <f t="shared" si="29"/>
        <v>1</v>
      </c>
    </row>
    <row r="852" spans="1:6">
      <c r="A852" s="1">
        <v>20</v>
      </c>
      <c r="B852" s="1" t="s">
        <v>246</v>
      </c>
      <c r="C852" s="1">
        <v>2235</v>
      </c>
      <c r="D852" s="1" t="s">
        <v>245</v>
      </c>
      <c r="E852" s="1">
        <f t="shared" si="28"/>
        <v>3</v>
      </c>
      <c r="F852" s="1">
        <f t="shared" si="29"/>
        <v>2</v>
      </c>
    </row>
    <row r="853" spans="1:6">
      <c r="A853" s="1">
        <v>24</v>
      </c>
      <c r="B853" s="1" t="s">
        <v>246</v>
      </c>
      <c r="C853" s="1">
        <v>4042</v>
      </c>
      <c r="D853" s="1" t="s">
        <v>245</v>
      </c>
      <c r="E853" s="1">
        <f t="shared" si="28"/>
        <v>3</v>
      </c>
      <c r="F853" s="1">
        <f t="shared" si="29"/>
        <v>2</v>
      </c>
    </row>
    <row r="854" spans="1:6">
      <c r="A854" s="1">
        <v>15</v>
      </c>
      <c r="B854" s="1" t="s">
        <v>246</v>
      </c>
      <c r="C854" s="1">
        <v>1471</v>
      </c>
      <c r="D854" s="1" t="s">
        <v>243</v>
      </c>
      <c r="E854" s="1">
        <f t="shared" si="28"/>
        <v>2</v>
      </c>
      <c r="F854" s="1">
        <f t="shared" si="29"/>
        <v>2</v>
      </c>
    </row>
    <row r="855" spans="1:6">
      <c r="A855" s="1">
        <v>18</v>
      </c>
      <c r="B855" s="1" t="s">
        <v>246</v>
      </c>
      <c r="C855" s="1">
        <v>1442</v>
      </c>
      <c r="D855" s="1" t="s">
        <v>243</v>
      </c>
      <c r="E855" s="1">
        <f t="shared" si="28"/>
        <v>2</v>
      </c>
      <c r="F855" s="1">
        <f t="shared" si="29"/>
        <v>2</v>
      </c>
    </row>
    <row r="856" spans="1:6">
      <c r="A856" s="1">
        <v>36</v>
      </c>
      <c r="B856" s="1" t="s">
        <v>248</v>
      </c>
      <c r="C856" s="1">
        <v>10875</v>
      </c>
      <c r="D856" s="1" t="s">
        <v>245</v>
      </c>
      <c r="E856" s="1">
        <f t="shared" si="28"/>
        <v>3</v>
      </c>
      <c r="F856" s="1">
        <f t="shared" si="29"/>
        <v>3</v>
      </c>
    </row>
    <row r="857" spans="1:6">
      <c r="A857" s="1">
        <v>24</v>
      </c>
      <c r="B857" s="1" t="s">
        <v>246</v>
      </c>
      <c r="C857" s="1">
        <v>1474</v>
      </c>
      <c r="D857" s="1" t="s">
        <v>243</v>
      </c>
      <c r="E857" s="1">
        <f t="shared" si="28"/>
        <v>2</v>
      </c>
      <c r="F857" s="1">
        <f t="shared" si="29"/>
        <v>2</v>
      </c>
    </row>
    <row r="858" spans="1:6">
      <c r="A858" s="1">
        <v>10</v>
      </c>
      <c r="B858" s="1" t="s">
        <v>247</v>
      </c>
      <c r="C858" s="1">
        <v>894</v>
      </c>
      <c r="D858" s="1" t="s">
        <v>244</v>
      </c>
      <c r="E858" s="1">
        <f t="shared" si="28"/>
        <v>1</v>
      </c>
      <c r="F858" s="1">
        <f t="shared" si="29"/>
        <v>1</v>
      </c>
    </row>
    <row r="859" spans="1:6">
      <c r="A859" s="1">
        <v>15</v>
      </c>
      <c r="B859" s="1" t="s">
        <v>246</v>
      </c>
      <c r="C859" s="1">
        <v>3343</v>
      </c>
      <c r="D859" s="1" t="s">
        <v>245</v>
      </c>
      <c r="E859" s="1">
        <f t="shared" si="28"/>
        <v>3</v>
      </c>
      <c r="F859" s="1">
        <f t="shared" si="29"/>
        <v>2</v>
      </c>
    </row>
    <row r="860" spans="1:6">
      <c r="A860" s="1">
        <v>15</v>
      </c>
      <c r="B860" s="1" t="s">
        <v>246</v>
      </c>
      <c r="C860" s="1">
        <v>3959</v>
      </c>
      <c r="D860" s="1" t="s">
        <v>245</v>
      </c>
      <c r="E860" s="1">
        <f t="shared" si="28"/>
        <v>3</v>
      </c>
      <c r="F860" s="1">
        <f t="shared" si="29"/>
        <v>2</v>
      </c>
    </row>
    <row r="861" spans="1:6">
      <c r="A861" s="1">
        <v>9</v>
      </c>
      <c r="B861" s="1" t="s">
        <v>247</v>
      </c>
      <c r="C861" s="1">
        <v>3577</v>
      </c>
      <c r="D861" s="1" t="s">
        <v>245</v>
      </c>
      <c r="E861" s="1">
        <f t="shared" si="28"/>
        <v>3</v>
      </c>
      <c r="F861" s="1">
        <f t="shared" si="29"/>
        <v>1</v>
      </c>
    </row>
    <row r="862" spans="1:6">
      <c r="A862" s="1">
        <v>24</v>
      </c>
      <c r="B862" s="1" t="s">
        <v>246</v>
      </c>
      <c r="C862" s="1">
        <v>5804</v>
      </c>
      <c r="D862" s="1" t="s">
        <v>245</v>
      </c>
      <c r="E862" s="1">
        <f t="shared" si="28"/>
        <v>3</v>
      </c>
      <c r="F862" s="1">
        <f t="shared" si="29"/>
        <v>2</v>
      </c>
    </row>
    <row r="863" spans="1:6">
      <c r="A863" s="1">
        <v>18</v>
      </c>
      <c r="B863" s="1" t="s">
        <v>246</v>
      </c>
      <c r="C863" s="1">
        <v>2169</v>
      </c>
      <c r="D863" s="1" t="s">
        <v>245</v>
      </c>
      <c r="E863" s="1">
        <f t="shared" si="28"/>
        <v>3</v>
      </c>
      <c r="F863" s="1">
        <f t="shared" si="29"/>
        <v>2</v>
      </c>
    </row>
    <row r="864" spans="1:6">
      <c r="A864" s="1">
        <v>24</v>
      </c>
      <c r="B864" s="1" t="s">
        <v>246</v>
      </c>
      <c r="C864" s="1">
        <v>2439</v>
      </c>
      <c r="D864" s="1" t="s">
        <v>245</v>
      </c>
      <c r="E864" s="1">
        <f t="shared" si="28"/>
        <v>3</v>
      </c>
      <c r="F864" s="1">
        <f t="shared" si="29"/>
        <v>2</v>
      </c>
    </row>
    <row r="865" spans="1:6">
      <c r="A865" s="1">
        <v>27</v>
      </c>
      <c r="B865" s="1" t="s">
        <v>248</v>
      </c>
      <c r="C865" s="1">
        <v>4526</v>
      </c>
      <c r="D865" s="1" t="s">
        <v>245</v>
      </c>
      <c r="E865" s="1">
        <f t="shared" si="28"/>
        <v>3</v>
      </c>
      <c r="F865" s="1">
        <f t="shared" si="29"/>
        <v>3</v>
      </c>
    </row>
    <row r="866" spans="1:6">
      <c r="A866" s="1">
        <v>10</v>
      </c>
      <c r="B866" s="1" t="s">
        <v>247</v>
      </c>
      <c r="C866" s="1">
        <v>2210</v>
      </c>
      <c r="D866" s="1" t="s">
        <v>245</v>
      </c>
      <c r="E866" s="1">
        <f t="shared" si="28"/>
        <v>3</v>
      </c>
      <c r="F866" s="1">
        <f t="shared" si="29"/>
        <v>1</v>
      </c>
    </row>
    <row r="867" spans="1:6">
      <c r="A867" s="1">
        <v>15</v>
      </c>
      <c r="B867" s="1" t="s">
        <v>246</v>
      </c>
      <c r="C867" s="1">
        <v>2221</v>
      </c>
      <c r="D867" s="1" t="s">
        <v>245</v>
      </c>
      <c r="E867" s="1">
        <f t="shared" si="28"/>
        <v>3</v>
      </c>
      <c r="F867" s="1">
        <f t="shared" si="29"/>
        <v>2</v>
      </c>
    </row>
    <row r="868" spans="1:6">
      <c r="A868" s="1">
        <v>18</v>
      </c>
      <c r="B868" s="1" t="s">
        <v>246</v>
      </c>
      <c r="C868" s="1">
        <v>2389</v>
      </c>
      <c r="D868" s="1" t="s">
        <v>245</v>
      </c>
      <c r="E868" s="1">
        <f t="shared" si="28"/>
        <v>3</v>
      </c>
      <c r="F868" s="1">
        <f t="shared" si="29"/>
        <v>2</v>
      </c>
    </row>
    <row r="869" spans="1:6">
      <c r="A869" s="1">
        <v>12</v>
      </c>
      <c r="B869" s="1" t="s">
        <v>247</v>
      </c>
      <c r="C869" s="1">
        <v>3331</v>
      </c>
      <c r="D869" s="1" t="s">
        <v>245</v>
      </c>
      <c r="E869" s="1">
        <f t="shared" si="28"/>
        <v>3</v>
      </c>
      <c r="F869" s="1">
        <f t="shared" si="29"/>
        <v>1</v>
      </c>
    </row>
    <row r="870" spans="1:6">
      <c r="A870" s="1">
        <v>36</v>
      </c>
      <c r="B870" s="1" t="s">
        <v>248</v>
      </c>
      <c r="C870" s="1">
        <v>7409</v>
      </c>
      <c r="D870" s="1" t="s">
        <v>245</v>
      </c>
      <c r="E870" s="1">
        <f t="shared" si="28"/>
        <v>3</v>
      </c>
      <c r="F870" s="1">
        <f t="shared" si="29"/>
        <v>3</v>
      </c>
    </row>
    <row r="871" spans="1:6">
      <c r="A871" s="1">
        <v>12</v>
      </c>
      <c r="B871" s="1" t="s">
        <v>247</v>
      </c>
      <c r="C871" s="1">
        <v>652</v>
      </c>
      <c r="D871" s="1" t="s">
        <v>244</v>
      </c>
      <c r="E871" s="1">
        <f t="shared" si="28"/>
        <v>1</v>
      </c>
      <c r="F871" s="1">
        <f t="shared" si="29"/>
        <v>1</v>
      </c>
    </row>
    <row r="872" spans="1:6">
      <c r="A872" s="1">
        <v>36</v>
      </c>
      <c r="B872" s="1" t="s">
        <v>248</v>
      </c>
      <c r="C872" s="1">
        <v>7678</v>
      </c>
      <c r="D872" s="1" t="s">
        <v>245</v>
      </c>
      <c r="E872" s="1">
        <f t="shared" si="28"/>
        <v>3</v>
      </c>
      <c r="F872" s="1">
        <f t="shared" si="29"/>
        <v>3</v>
      </c>
    </row>
    <row r="873" spans="1:6">
      <c r="A873" s="1">
        <v>6</v>
      </c>
      <c r="B873" s="1" t="s">
        <v>247</v>
      </c>
      <c r="C873" s="1">
        <v>1343</v>
      </c>
      <c r="D873" s="1" t="s">
        <v>243</v>
      </c>
      <c r="E873" s="1">
        <f t="shared" si="28"/>
        <v>2</v>
      </c>
      <c r="F873" s="1">
        <f t="shared" si="29"/>
        <v>1</v>
      </c>
    </row>
    <row r="874" spans="1:6">
      <c r="A874" s="1">
        <v>24</v>
      </c>
      <c r="B874" s="1" t="s">
        <v>246</v>
      </c>
      <c r="C874" s="1">
        <v>1382</v>
      </c>
      <c r="D874" s="1" t="s">
        <v>243</v>
      </c>
      <c r="E874" s="1">
        <f t="shared" si="28"/>
        <v>2</v>
      </c>
      <c r="F874" s="1">
        <f t="shared" si="29"/>
        <v>2</v>
      </c>
    </row>
    <row r="875" spans="1:6">
      <c r="A875" s="1">
        <v>15</v>
      </c>
      <c r="B875" s="1" t="s">
        <v>246</v>
      </c>
      <c r="C875" s="1">
        <v>874</v>
      </c>
      <c r="D875" s="1" t="s">
        <v>244</v>
      </c>
      <c r="E875" s="1">
        <f t="shared" si="28"/>
        <v>1</v>
      </c>
      <c r="F875" s="1">
        <f t="shared" si="29"/>
        <v>2</v>
      </c>
    </row>
    <row r="876" spans="1:6">
      <c r="A876" s="1">
        <v>12</v>
      </c>
      <c r="B876" s="1" t="s">
        <v>247</v>
      </c>
      <c r="C876" s="1">
        <v>3590</v>
      </c>
      <c r="D876" s="1" t="s">
        <v>245</v>
      </c>
      <c r="E876" s="1">
        <f t="shared" si="28"/>
        <v>3</v>
      </c>
      <c r="F876" s="1">
        <f t="shared" si="29"/>
        <v>1</v>
      </c>
    </row>
    <row r="877" spans="1:6">
      <c r="A877" s="1">
        <v>11</v>
      </c>
      <c r="B877" s="1" t="s">
        <v>247</v>
      </c>
      <c r="C877" s="1">
        <v>1322</v>
      </c>
      <c r="D877" s="1" t="s">
        <v>243</v>
      </c>
      <c r="E877" s="1">
        <f t="shared" si="28"/>
        <v>2</v>
      </c>
      <c r="F877" s="1">
        <f t="shared" si="29"/>
        <v>1</v>
      </c>
    </row>
    <row r="878" spans="1:6">
      <c r="A878" s="1">
        <v>18</v>
      </c>
      <c r="B878" s="1" t="s">
        <v>246</v>
      </c>
      <c r="C878" s="1">
        <v>1940</v>
      </c>
      <c r="D878" s="1" t="s">
        <v>243</v>
      </c>
      <c r="E878" s="1">
        <f t="shared" si="28"/>
        <v>2</v>
      </c>
      <c r="F878" s="1">
        <f t="shared" si="29"/>
        <v>2</v>
      </c>
    </row>
    <row r="879" spans="1:6">
      <c r="A879" s="1">
        <v>36</v>
      </c>
      <c r="B879" s="1" t="s">
        <v>248</v>
      </c>
      <c r="C879" s="1">
        <v>3595</v>
      </c>
      <c r="D879" s="1" t="s">
        <v>245</v>
      </c>
      <c r="E879" s="1">
        <f t="shared" si="28"/>
        <v>3</v>
      </c>
      <c r="F879" s="1">
        <f t="shared" si="29"/>
        <v>3</v>
      </c>
    </row>
    <row r="880" spans="1:6">
      <c r="A880" s="1">
        <v>9</v>
      </c>
      <c r="B880" s="1" t="s">
        <v>247</v>
      </c>
      <c r="C880" s="1">
        <v>1422</v>
      </c>
      <c r="D880" s="1" t="s">
        <v>243</v>
      </c>
      <c r="E880" s="1">
        <f t="shared" si="28"/>
        <v>2</v>
      </c>
      <c r="F880" s="1">
        <f t="shared" si="29"/>
        <v>1</v>
      </c>
    </row>
    <row r="881" spans="1:6">
      <c r="A881" s="1">
        <v>30</v>
      </c>
      <c r="B881" s="1" t="s">
        <v>248</v>
      </c>
      <c r="C881" s="1">
        <v>6742</v>
      </c>
      <c r="D881" s="1" t="s">
        <v>245</v>
      </c>
      <c r="E881" s="1">
        <f t="shared" si="28"/>
        <v>3</v>
      </c>
      <c r="F881" s="1">
        <f t="shared" si="29"/>
        <v>3</v>
      </c>
    </row>
    <row r="882" spans="1:6">
      <c r="A882" s="1">
        <v>24</v>
      </c>
      <c r="B882" s="1" t="s">
        <v>246</v>
      </c>
      <c r="C882" s="1">
        <v>7814</v>
      </c>
      <c r="D882" s="1" t="s">
        <v>245</v>
      </c>
      <c r="E882" s="1">
        <f t="shared" si="28"/>
        <v>3</v>
      </c>
      <c r="F882" s="1">
        <f t="shared" si="29"/>
        <v>2</v>
      </c>
    </row>
    <row r="883" spans="1:6">
      <c r="A883" s="1">
        <v>24</v>
      </c>
      <c r="B883" s="1" t="s">
        <v>246</v>
      </c>
      <c r="C883" s="1">
        <v>9277</v>
      </c>
      <c r="D883" s="1" t="s">
        <v>245</v>
      </c>
      <c r="E883" s="1">
        <f t="shared" si="28"/>
        <v>3</v>
      </c>
      <c r="F883" s="1">
        <f t="shared" si="29"/>
        <v>2</v>
      </c>
    </row>
    <row r="884" spans="1:6">
      <c r="A884" s="1">
        <v>30</v>
      </c>
      <c r="B884" s="1" t="s">
        <v>248</v>
      </c>
      <c r="C884" s="1">
        <v>2181</v>
      </c>
      <c r="D884" s="1" t="s">
        <v>245</v>
      </c>
      <c r="E884" s="1">
        <f t="shared" si="28"/>
        <v>3</v>
      </c>
      <c r="F884" s="1">
        <f t="shared" si="29"/>
        <v>3</v>
      </c>
    </row>
    <row r="885" spans="1:6">
      <c r="A885" s="1">
        <v>18</v>
      </c>
      <c r="B885" s="1" t="s">
        <v>246</v>
      </c>
      <c r="C885" s="1">
        <v>1098</v>
      </c>
      <c r="D885" s="1" t="s">
        <v>243</v>
      </c>
      <c r="E885" s="1">
        <f t="shared" si="28"/>
        <v>2</v>
      </c>
      <c r="F885" s="1">
        <f t="shared" si="29"/>
        <v>2</v>
      </c>
    </row>
    <row r="886" spans="1:6">
      <c r="A886" s="1">
        <v>24</v>
      </c>
      <c r="B886" s="1" t="s">
        <v>246</v>
      </c>
      <c r="C886" s="1">
        <v>4057</v>
      </c>
      <c r="D886" s="1" t="s">
        <v>245</v>
      </c>
      <c r="E886" s="1">
        <f t="shared" si="28"/>
        <v>3</v>
      </c>
      <c r="F886" s="1">
        <f t="shared" si="29"/>
        <v>2</v>
      </c>
    </row>
    <row r="887" spans="1:6">
      <c r="A887" s="1">
        <v>12</v>
      </c>
      <c r="B887" s="1" t="s">
        <v>247</v>
      </c>
      <c r="C887" s="1">
        <v>795</v>
      </c>
      <c r="D887" s="1" t="s">
        <v>244</v>
      </c>
      <c r="E887" s="1">
        <f t="shared" si="28"/>
        <v>1</v>
      </c>
      <c r="F887" s="1">
        <f t="shared" si="29"/>
        <v>1</v>
      </c>
    </row>
    <row r="888" spans="1:6">
      <c r="A888" s="1">
        <v>24</v>
      </c>
      <c r="B888" s="1" t="s">
        <v>246</v>
      </c>
      <c r="C888" s="1">
        <v>2825</v>
      </c>
      <c r="D888" s="1" t="s">
        <v>245</v>
      </c>
      <c r="E888" s="1">
        <f t="shared" si="28"/>
        <v>3</v>
      </c>
      <c r="F888" s="1">
        <f t="shared" si="29"/>
        <v>2</v>
      </c>
    </row>
    <row r="889" spans="1:6">
      <c r="A889" s="1">
        <v>48</v>
      </c>
      <c r="B889" s="1" t="s">
        <v>248</v>
      </c>
      <c r="C889" s="1">
        <v>15672</v>
      </c>
      <c r="D889" s="1" t="s">
        <v>245</v>
      </c>
      <c r="E889" s="1">
        <f t="shared" si="28"/>
        <v>3</v>
      </c>
      <c r="F889" s="1">
        <f t="shared" si="29"/>
        <v>3</v>
      </c>
    </row>
    <row r="890" spans="1:6">
      <c r="A890" s="1">
        <v>36</v>
      </c>
      <c r="B890" s="1" t="s">
        <v>248</v>
      </c>
      <c r="C890" s="1">
        <v>6614</v>
      </c>
      <c r="D890" s="1" t="s">
        <v>245</v>
      </c>
      <c r="E890" s="1">
        <f t="shared" si="28"/>
        <v>3</v>
      </c>
      <c r="F890" s="1">
        <f t="shared" si="29"/>
        <v>3</v>
      </c>
    </row>
    <row r="891" spans="1:6">
      <c r="A891" s="1">
        <v>28</v>
      </c>
      <c r="B891" s="1" t="s">
        <v>248</v>
      </c>
      <c r="C891" s="1">
        <v>7824</v>
      </c>
      <c r="D891" s="1" t="s">
        <v>245</v>
      </c>
      <c r="E891" s="1">
        <f t="shared" si="28"/>
        <v>3</v>
      </c>
      <c r="F891" s="1">
        <f t="shared" si="29"/>
        <v>3</v>
      </c>
    </row>
    <row r="892" spans="1:6">
      <c r="A892" s="1">
        <v>27</v>
      </c>
      <c r="B892" s="1" t="s">
        <v>248</v>
      </c>
      <c r="C892" s="1">
        <v>2442</v>
      </c>
      <c r="D892" s="1" t="s">
        <v>245</v>
      </c>
      <c r="E892" s="1">
        <f t="shared" si="28"/>
        <v>3</v>
      </c>
      <c r="F892" s="1">
        <f t="shared" si="29"/>
        <v>3</v>
      </c>
    </row>
    <row r="893" spans="1:6">
      <c r="A893" s="1">
        <v>15</v>
      </c>
      <c r="B893" s="1" t="s">
        <v>246</v>
      </c>
      <c r="C893" s="1">
        <v>1829</v>
      </c>
      <c r="D893" s="1" t="s">
        <v>243</v>
      </c>
      <c r="E893" s="1">
        <f t="shared" si="28"/>
        <v>2</v>
      </c>
      <c r="F893" s="1">
        <f t="shared" si="29"/>
        <v>2</v>
      </c>
    </row>
    <row r="894" spans="1:6">
      <c r="A894" s="1">
        <v>12</v>
      </c>
      <c r="B894" s="1" t="s">
        <v>247</v>
      </c>
      <c r="C894" s="1">
        <v>2171</v>
      </c>
      <c r="D894" s="1" t="s">
        <v>245</v>
      </c>
      <c r="E894" s="1">
        <f t="shared" si="28"/>
        <v>3</v>
      </c>
      <c r="F894" s="1">
        <f t="shared" si="29"/>
        <v>1</v>
      </c>
    </row>
    <row r="895" spans="1:6">
      <c r="A895" s="1">
        <v>36</v>
      </c>
      <c r="B895" s="1" t="s">
        <v>248</v>
      </c>
      <c r="C895" s="1">
        <v>5800</v>
      </c>
      <c r="D895" s="1" t="s">
        <v>245</v>
      </c>
      <c r="E895" s="1">
        <f t="shared" si="28"/>
        <v>3</v>
      </c>
      <c r="F895" s="1">
        <f t="shared" si="29"/>
        <v>3</v>
      </c>
    </row>
    <row r="896" spans="1:6">
      <c r="A896" s="1">
        <v>18</v>
      </c>
      <c r="B896" s="1" t="s">
        <v>246</v>
      </c>
      <c r="C896" s="1">
        <v>1169</v>
      </c>
      <c r="D896" s="1" t="s">
        <v>243</v>
      </c>
      <c r="E896" s="1">
        <f t="shared" si="28"/>
        <v>2</v>
      </c>
      <c r="F896" s="1">
        <f t="shared" si="29"/>
        <v>2</v>
      </c>
    </row>
    <row r="897" spans="1:6">
      <c r="A897" s="1">
        <v>36</v>
      </c>
      <c r="B897" s="1" t="s">
        <v>248</v>
      </c>
      <c r="C897" s="1">
        <v>8947</v>
      </c>
      <c r="D897" s="1" t="s">
        <v>245</v>
      </c>
      <c r="E897" s="1">
        <f t="shared" si="28"/>
        <v>3</v>
      </c>
      <c r="F897" s="1">
        <f t="shared" si="29"/>
        <v>3</v>
      </c>
    </row>
    <row r="898" spans="1:6">
      <c r="A898" s="1">
        <v>21</v>
      </c>
      <c r="B898" s="1" t="s">
        <v>246</v>
      </c>
      <c r="C898" s="1">
        <v>2606</v>
      </c>
      <c r="D898" s="1" t="s">
        <v>245</v>
      </c>
      <c r="E898" s="1">
        <f t="shared" ref="E898:E961" si="30">IF(D898=$J$39,1,IF(D898=$K$39,2,3))</f>
        <v>3</v>
      </c>
      <c r="F898" s="1">
        <f t="shared" ref="F898:F961" si="31">IF(B898=$I$40,1,IF(B898=$I$41,2,3))</f>
        <v>2</v>
      </c>
    </row>
    <row r="899" spans="1:6">
      <c r="A899" s="1">
        <v>12</v>
      </c>
      <c r="B899" s="1" t="s">
        <v>247</v>
      </c>
      <c r="C899" s="1">
        <v>1592</v>
      </c>
      <c r="D899" s="1" t="s">
        <v>243</v>
      </c>
      <c r="E899" s="1">
        <f t="shared" si="30"/>
        <v>2</v>
      </c>
      <c r="F899" s="1">
        <f t="shared" si="31"/>
        <v>1</v>
      </c>
    </row>
    <row r="900" spans="1:6">
      <c r="A900" s="1">
        <v>15</v>
      </c>
      <c r="B900" s="1" t="s">
        <v>246</v>
      </c>
      <c r="C900" s="1">
        <v>2186</v>
      </c>
      <c r="D900" s="1" t="s">
        <v>245</v>
      </c>
      <c r="E900" s="1">
        <f t="shared" si="30"/>
        <v>3</v>
      </c>
      <c r="F900" s="1">
        <f t="shared" si="31"/>
        <v>2</v>
      </c>
    </row>
    <row r="901" spans="1:6">
      <c r="A901" s="1">
        <v>18</v>
      </c>
      <c r="B901" s="1" t="s">
        <v>246</v>
      </c>
      <c r="C901" s="1">
        <v>4153</v>
      </c>
      <c r="D901" s="1" t="s">
        <v>245</v>
      </c>
      <c r="E901" s="1">
        <f t="shared" si="30"/>
        <v>3</v>
      </c>
      <c r="F901" s="1">
        <f t="shared" si="31"/>
        <v>2</v>
      </c>
    </row>
    <row r="902" spans="1:6">
      <c r="A902" s="1">
        <v>16</v>
      </c>
      <c r="B902" s="1" t="s">
        <v>246</v>
      </c>
      <c r="C902" s="1">
        <v>2625</v>
      </c>
      <c r="D902" s="1" t="s">
        <v>245</v>
      </c>
      <c r="E902" s="1">
        <f t="shared" si="30"/>
        <v>3</v>
      </c>
      <c r="F902" s="1">
        <f t="shared" si="31"/>
        <v>2</v>
      </c>
    </row>
    <row r="903" spans="1:6">
      <c r="A903" s="1">
        <v>20</v>
      </c>
      <c r="B903" s="1" t="s">
        <v>246</v>
      </c>
      <c r="C903" s="1">
        <v>3485</v>
      </c>
      <c r="D903" s="1" t="s">
        <v>245</v>
      </c>
      <c r="E903" s="1">
        <f t="shared" si="30"/>
        <v>3</v>
      </c>
      <c r="F903" s="1">
        <f t="shared" si="31"/>
        <v>2</v>
      </c>
    </row>
    <row r="904" spans="1:6">
      <c r="A904" s="1">
        <v>36</v>
      </c>
      <c r="B904" s="1" t="s">
        <v>248</v>
      </c>
      <c r="C904" s="1">
        <v>10477</v>
      </c>
      <c r="D904" s="1" t="s">
        <v>245</v>
      </c>
      <c r="E904" s="1">
        <f t="shared" si="30"/>
        <v>3</v>
      </c>
      <c r="F904" s="1">
        <f t="shared" si="31"/>
        <v>3</v>
      </c>
    </row>
    <row r="905" spans="1:6">
      <c r="A905" s="1">
        <v>15</v>
      </c>
      <c r="B905" s="1" t="s">
        <v>246</v>
      </c>
      <c r="C905" s="1">
        <v>1386</v>
      </c>
      <c r="D905" s="1" t="s">
        <v>243</v>
      </c>
      <c r="E905" s="1">
        <f t="shared" si="30"/>
        <v>2</v>
      </c>
      <c r="F905" s="1">
        <f t="shared" si="31"/>
        <v>2</v>
      </c>
    </row>
    <row r="906" spans="1:6">
      <c r="A906" s="1">
        <v>24</v>
      </c>
      <c r="B906" s="1" t="s">
        <v>246</v>
      </c>
      <c r="C906" s="1">
        <v>1278</v>
      </c>
      <c r="D906" s="1" t="s">
        <v>243</v>
      </c>
      <c r="E906" s="1">
        <f t="shared" si="30"/>
        <v>2</v>
      </c>
      <c r="F906" s="1">
        <f t="shared" si="31"/>
        <v>2</v>
      </c>
    </row>
    <row r="907" spans="1:6">
      <c r="A907" s="1">
        <v>12</v>
      </c>
      <c r="B907" s="1" t="s">
        <v>247</v>
      </c>
      <c r="C907" s="1">
        <v>1107</v>
      </c>
      <c r="D907" s="1" t="s">
        <v>243</v>
      </c>
      <c r="E907" s="1">
        <f t="shared" si="30"/>
        <v>2</v>
      </c>
      <c r="F907" s="1">
        <f t="shared" si="31"/>
        <v>1</v>
      </c>
    </row>
    <row r="908" spans="1:6">
      <c r="A908" s="1">
        <v>21</v>
      </c>
      <c r="B908" s="1" t="s">
        <v>246</v>
      </c>
      <c r="C908" s="1">
        <v>3763</v>
      </c>
      <c r="D908" s="1" t="s">
        <v>245</v>
      </c>
      <c r="E908" s="1">
        <f t="shared" si="30"/>
        <v>3</v>
      </c>
      <c r="F908" s="1">
        <f t="shared" si="31"/>
        <v>2</v>
      </c>
    </row>
    <row r="909" spans="1:6">
      <c r="A909" s="1">
        <v>36</v>
      </c>
      <c r="B909" s="1" t="s">
        <v>248</v>
      </c>
      <c r="C909" s="1">
        <v>3711</v>
      </c>
      <c r="D909" s="1" t="s">
        <v>245</v>
      </c>
      <c r="E909" s="1">
        <f t="shared" si="30"/>
        <v>3</v>
      </c>
      <c r="F909" s="1">
        <f t="shared" si="31"/>
        <v>3</v>
      </c>
    </row>
    <row r="910" spans="1:6">
      <c r="A910" s="1">
        <v>15</v>
      </c>
      <c r="B910" s="1" t="s">
        <v>246</v>
      </c>
      <c r="C910" s="1">
        <v>3594</v>
      </c>
      <c r="D910" s="1" t="s">
        <v>245</v>
      </c>
      <c r="E910" s="1">
        <f t="shared" si="30"/>
        <v>3</v>
      </c>
      <c r="F910" s="1">
        <f t="shared" si="31"/>
        <v>2</v>
      </c>
    </row>
    <row r="911" spans="1:6">
      <c r="A911" s="1">
        <v>9</v>
      </c>
      <c r="B911" s="1" t="s">
        <v>247</v>
      </c>
      <c r="C911" s="1">
        <v>3195</v>
      </c>
      <c r="D911" s="1" t="s">
        <v>245</v>
      </c>
      <c r="E911" s="1">
        <f t="shared" si="30"/>
        <v>3</v>
      </c>
      <c r="F911" s="1">
        <f t="shared" si="31"/>
        <v>1</v>
      </c>
    </row>
    <row r="912" spans="1:6">
      <c r="A912" s="1">
        <v>36</v>
      </c>
      <c r="B912" s="1" t="s">
        <v>248</v>
      </c>
      <c r="C912" s="1">
        <v>4454</v>
      </c>
      <c r="D912" s="1" t="s">
        <v>245</v>
      </c>
      <c r="E912" s="1">
        <f t="shared" si="30"/>
        <v>3</v>
      </c>
      <c r="F912" s="1">
        <f t="shared" si="31"/>
        <v>3</v>
      </c>
    </row>
    <row r="913" spans="1:6">
      <c r="A913" s="1">
        <v>24</v>
      </c>
      <c r="B913" s="1" t="s">
        <v>246</v>
      </c>
      <c r="C913" s="1">
        <v>4736</v>
      </c>
      <c r="D913" s="1" t="s">
        <v>245</v>
      </c>
      <c r="E913" s="1">
        <f t="shared" si="30"/>
        <v>3</v>
      </c>
      <c r="F913" s="1">
        <f t="shared" si="31"/>
        <v>2</v>
      </c>
    </row>
    <row r="914" spans="1:6">
      <c r="A914" s="1">
        <v>30</v>
      </c>
      <c r="B914" s="1" t="s">
        <v>248</v>
      </c>
      <c r="C914" s="1">
        <v>2991</v>
      </c>
      <c r="D914" s="1" t="s">
        <v>245</v>
      </c>
      <c r="E914" s="1">
        <f t="shared" si="30"/>
        <v>3</v>
      </c>
      <c r="F914" s="1">
        <f t="shared" si="31"/>
        <v>3</v>
      </c>
    </row>
    <row r="915" spans="1:6">
      <c r="A915" s="1">
        <v>11</v>
      </c>
      <c r="B915" s="1" t="s">
        <v>247</v>
      </c>
      <c r="C915" s="1">
        <v>2142</v>
      </c>
      <c r="D915" s="1" t="s">
        <v>245</v>
      </c>
      <c r="E915" s="1">
        <f t="shared" si="30"/>
        <v>3</v>
      </c>
      <c r="F915" s="1">
        <f t="shared" si="31"/>
        <v>1</v>
      </c>
    </row>
    <row r="916" spans="1:6">
      <c r="A916" s="1">
        <v>24</v>
      </c>
      <c r="B916" s="1" t="s">
        <v>246</v>
      </c>
      <c r="C916" s="1">
        <v>3161</v>
      </c>
      <c r="D916" s="1" t="s">
        <v>245</v>
      </c>
      <c r="E916" s="1">
        <f t="shared" si="30"/>
        <v>3</v>
      </c>
      <c r="F916" s="1">
        <f t="shared" si="31"/>
        <v>2</v>
      </c>
    </row>
    <row r="917" spans="1:6">
      <c r="A917" s="1">
        <v>48</v>
      </c>
      <c r="B917" s="1" t="s">
        <v>248</v>
      </c>
      <c r="C917" s="1">
        <v>18424</v>
      </c>
      <c r="D917" s="1" t="s">
        <v>245</v>
      </c>
      <c r="E917" s="1">
        <f t="shared" si="30"/>
        <v>3</v>
      </c>
      <c r="F917" s="1">
        <f t="shared" si="31"/>
        <v>3</v>
      </c>
    </row>
    <row r="918" spans="1:6">
      <c r="A918" s="1">
        <v>10</v>
      </c>
      <c r="B918" s="1" t="s">
        <v>247</v>
      </c>
      <c r="C918" s="1">
        <v>2848</v>
      </c>
      <c r="D918" s="1" t="s">
        <v>245</v>
      </c>
      <c r="E918" s="1">
        <f t="shared" si="30"/>
        <v>3</v>
      </c>
      <c r="F918" s="1">
        <f t="shared" si="31"/>
        <v>1</v>
      </c>
    </row>
    <row r="919" spans="1:6">
      <c r="A919" s="1">
        <v>6</v>
      </c>
      <c r="B919" s="1" t="s">
        <v>247</v>
      </c>
      <c r="C919" s="1">
        <v>14896</v>
      </c>
      <c r="D919" s="1" t="s">
        <v>245</v>
      </c>
      <c r="E919" s="1">
        <f t="shared" si="30"/>
        <v>3</v>
      </c>
      <c r="F919" s="1">
        <f t="shared" si="31"/>
        <v>1</v>
      </c>
    </row>
    <row r="920" spans="1:6">
      <c r="A920" s="1">
        <v>24</v>
      </c>
      <c r="B920" s="1" t="s">
        <v>246</v>
      </c>
      <c r="C920" s="1">
        <v>2359</v>
      </c>
      <c r="D920" s="1" t="s">
        <v>245</v>
      </c>
      <c r="E920" s="1">
        <f t="shared" si="30"/>
        <v>3</v>
      </c>
      <c r="F920" s="1">
        <f t="shared" si="31"/>
        <v>2</v>
      </c>
    </row>
    <row r="921" spans="1:6">
      <c r="A921" s="1">
        <v>24</v>
      </c>
      <c r="B921" s="1" t="s">
        <v>246</v>
      </c>
      <c r="C921" s="1">
        <v>3345</v>
      </c>
      <c r="D921" s="1" t="s">
        <v>245</v>
      </c>
      <c r="E921" s="1">
        <f t="shared" si="30"/>
        <v>3</v>
      </c>
      <c r="F921" s="1">
        <f t="shared" si="31"/>
        <v>2</v>
      </c>
    </row>
    <row r="922" spans="1:6">
      <c r="A922" s="1">
        <v>18</v>
      </c>
      <c r="B922" s="1" t="s">
        <v>246</v>
      </c>
      <c r="C922" s="1">
        <v>1817</v>
      </c>
      <c r="D922" s="1" t="s">
        <v>243</v>
      </c>
      <c r="E922" s="1">
        <f t="shared" si="30"/>
        <v>2</v>
      </c>
      <c r="F922" s="1">
        <f t="shared" si="31"/>
        <v>2</v>
      </c>
    </row>
    <row r="923" spans="1:6">
      <c r="A923" s="1">
        <v>48</v>
      </c>
      <c r="B923" s="1" t="s">
        <v>248</v>
      </c>
      <c r="C923" s="1">
        <v>12749</v>
      </c>
      <c r="D923" s="1" t="s">
        <v>245</v>
      </c>
      <c r="E923" s="1">
        <f t="shared" si="30"/>
        <v>3</v>
      </c>
      <c r="F923" s="1">
        <f t="shared" si="31"/>
        <v>3</v>
      </c>
    </row>
    <row r="924" spans="1:6">
      <c r="A924" s="1">
        <v>9</v>
      </c>
      <c r="B924" s="1" t="s">
        <v>247</v>
      </c>
      <c r="C924" s="1">
        <v>1366</v>
      </c>
      <c r="D924" s="1" t="s">
        <v>243</v>
      </c>
      <c r="E924" s="1">
        <f t="shared" si="30"/>
        <v>2</v>
      </c>
      <c r="F924" s="1">
        <f t="shared" si="31"/>
        <v>1</v>
      </c>
    </row>
    <row r="925" spans="1:6">
      <c r="A925" s="1">
        <v>12</v>
      </c>
      <c r="B925" s="1" t="s">
        <v>247</v>
      </c>
      <c r="C925" s="1">
        <v>2002</v>
      </c>
      <c r="D925" s="1" t="s">
        <v>245</v>
      </c>
      <c r="E925" s="1">
        <f t="shared" si="30"/>
        <v>3</v>
      </c>
      <c r="F925" s="1">
        <f t="shared" si="31"/>
        <v>1</v>
      </c>
    </row>
    <row r="926" spans="1:6">
      <c r="A926" s="1">
        <v>24</v>
      </c>
      <c r="B926" s="1" t="s">
        <v>246</v>
      </c>
      <c r="C926" s="1">
        <v>6872</v>
      </c>
      <c r="D926" s="1" t="s">
        <v>245</v>
      </c>
      <c r="E926" s="1">
        <f t="shared" si="30"/>
        <v>3</v>
      </c>
      <c r="F926" s="1">
        <f t="shared" si="31"/>
        <v>2</v>
      </c>
    </row>
    <row r="927" spans="1:6">
      <c r="A927" s="1">
        <v>12</v>
      </c>
      <c r="B927" s="1" t="s">
        <v>247</v>
      </c>
      <c r="C927" s="1">
        <v>697</v>
      </c>
      <c r="D927" s="1" t="s">
        <v>244</v>
      </c>
      <c r="E927" s="1">
        <f t="shared" si="30"/>
        <v>1</v>
      </c>
      <c r="F927" s="1">
        <f t="shared" si="31"/>
        <v>1</v>
      </c>
    </row>
    <row r="928" spans="1:6">
      <c r="A928" s="1">
        <v>18</v>
      </c>
      <c r="B928" s="1" t="s">
        <v>246</v>
      </c>
      <c r="C928" s="1">
        <v>1049</v>
      </c>
      <c r="D928" s="1" t="s">
        <v>243</v>
      </c>
      <c r="E928" s="1">
        <f t="shared" si="30"/>
        <v>2</v>
      </c>
      <c r="F928" s="1">
        <f t="shared" si="31"/>
        <v>2</v>
      </c>
    </row>
    <row r="929" spans="1:6">
      <c r="A929" s="1">
        <v>48</v>
      </c>
      <c r="B929" s="1" t="s">
        <v>248</v>
      </c>
      <c r="C929" s="1">
        <v>10297</v>
      </c>
      <c r="D929" s="1" t="s">
        <v>245</v>
      </c>
      <c r="E929" s="1">
        <f t="shared" si="30"/>
        <v>3</v>
      </c>
      <c r="F929" s="1">
        <f t="shared" si="31"/>
        <v>3</v>
      </c>
    </row>
    <row r="930" spans="1:6">
      <c r="A930" s="1">
        <v>30</v>
      </c>
      <c r="B930" s="1" t="s">
        <v>248</v>
      </c>
      <c r="C930" s="1">
        <v>1867</v>
      </c>
      <c r="D930" s="1" t="s">
        <v>243</v>
      </c>
      <c r="E930" s="1">
        <f t="shared" si="30"/>
        <v>2</v>
      </c>
      <c r="F930" s="1">
        <f t="shared" si="31"/>
        <v>3</v>
      </c>
    </row>
    <row r="931" spans="1:6">
      <c r="A931" s="1">
        <v>12</v>
      </c>
      <c r="B931" s="1" t="s">
        <v>247</v>
      </c>
      <c r="C931" s="1">
        <v>1344</v>
      </c>
      <c r="D931" s="1" t="s">
        <v>243</v>
      </c>
      <c r="E931" s="1">
        <f t="shared" si="30"/>
        <v>2</v>
      </c>
      <c r="F931" s="1">
        <f t="shared" si="31"/>
        <v>1</v>
      </c>
    </row>
    <row r="932" spans="1:6">
      <c r="A932" s="1">
        <v>24</v>
      </c>
      <c r="B932" s="1" t="s">
        <v>246</v>
      </c>
      <c r="C932" s="1">
        <v>1747</v>
      </c>
      <c r="D932" s="1" t="s">
        <v>243</v>
      </c>
      <c r="E932" s="1">
        <f t="shared" si="30"/>
        <v>2</v>
      </c>
      <c r="F932" s="1">
        <f t="shared" si="31"/>
        <v>2</v>
      </c>
    </row>
    <row r="933" spans="1:6">
      <c r="A933" s="1">
        <v>9</v>
      </c>
      <c r="B933" s="1" t="s">
        <v>247</v>
      </c>
      <c r="C933" s="1">
        <v>1670</v>
      </c>
      <c r="D933" s="1" t="s">
        <v>243</v>
      </c>
      <c r="E933" s="1">
        <f t="shared" si="30"/>
        <v>2</v>
      </c>
      <c r="F933" s="1">
        <f t="shared" si="31"/>
        <v>1</v>
      </c>
    </row>
    <row r="934" spans="1:6">
      <c r="A934" s="1">
        <v>9</v>
      </c>
      <c r="B934" s="1" t="s">
        <v>247</v>
      </c>
      <c r="C934" s="1">
        <v>1224</v>
      </c>
      <c r="D934" s="1" t="s">
        <v>243</v>
      </c>
      <c r="E934" s="1">
        <f t="shared" si="30"/>
        <v>2</v>
      </c>
      <c r="F934" s="1">
        <f t="shared" si="31"/>
        <v>1</v>
      </c>
    </row>
    <row r="935" spans="1:6">
      <c r="A935" s="1">
        <v>12</v>
      </c>
      <c r="B935" s="1" t="s">
        <v>247</v>
      </c>
      <c r="C935" s="1">
        <v>522</v>
      </c>
      <c r="D935" s="1" t="s">
        <v>244</v>
      </c>
      <c r="E935" s="1">
        <f t="shared" si="30"/>
        <v>1</v>
      </c>
      <c r="F935" s="1">
        <f t="shared" si="31"/>
        <v>1</v>
      </c>
    </row>
    <row r="936" spans="1:6">
      <c r="A936" s="1">
        <v>12</v>
      </c>
      <c r="B936" s="1" t="s">
        <v>247</v>
      </c>
      <c r="C936" s="1">
        <v>1498</v>
      </c>
      <c r="D936" s="1" t="s">
        <v>243</v>
      </c>
      <c r="E936" s="1">
        <f t="shared" si="30"/>
        <v>2</v>
      </c>
      <c r="F936" s="1">
        <f t="shared" si="31"/>
        <v>1</v>
      </c>
    </row>
    <row r="937" spans="1:6">
      <c r="A937" s="1">
        <v>30</v>
      </c>
      <c r="B937" s="1" t="s">
        <v>248</v>
      </c>
      <c r="C937" s="1">
        <v>1919</v>
      </c>
      <c r="D937" s="1" t="s">
        <v>243</v>
      </c>
      <c r="E937" s="1">
        <f t="shared" si="30"/>
        <v>2</v>
      </c>
      <c r="F937" s="1">
        <f t="shared" si="31"/>
        <v>3</v>
      </c>
    </row>
    <row r="938" spans="1:6">
      <c r="A938" s="1">
        <v>9</v>
      </c>
      <c r="B938" s="1" t="s">
        <v>247</v>
      </c>
      <c r="C938" s="1">
        <v>745</v>
      </c>
      <c r="D938" s="1" t="s">
        <v>244</v>
      </c>
      <c r="E938" s="1">
        <f t="shared" si="30"/>
        <v>1</v>
      </c>
      <c r="F938" s="1">
        <f t="shared" si="31"/>
        <v>1</v>
      </c>
    </row>
    <row r="939" spans="1:6">
      <c r="A939" s="1">
        <v>6</v>
      </c>
      <c r="B939" s="1" t="s">
        <v>247</v>
      </c>
      <c r="C939" s="1">
        <v>2063</v>
      </c>
      <c r="D939" s="1" t="s">
        <v>245</v>
      </c>
      <c r="E939" s="1">
        <f t="shared" si="30"/>
        <v>3</v>
      </c>
      <c r="F939" s="1">
        <f t="shared" si="31"/>
        <v>1</v>
      </c>
    </row>
    <row r="940" spans="1:6">
      <c r="A940" s="1">
        <v>60</v>
      </c>
      <c r="B940" s="1" t="s">
        <v>248</v>
      </c>
      <c r="C940" s="1">
        <v>6288</v>
      </c>
      <c r="D940" s="1" t="s">
        <v>245</v>
      </c>
      <c r="E940" s="1">
        <f t="shared" si="30"/>
        <v>3</v>
      </c>
      <c r="F940" s="1">
        <f t="shared" si="31"/>
        <v>3</v>
      </c>
    </row>
    <row r="941" spans="1:6">
      <c r="A941" s="1">
        <v>24</v>
      </c>
      <c r="B941" s="1" t="s">
        <v>246</v>
      </c>
      <c r="C941" s="1">
        <v>6842</v>
      </c>
      <c r="D941" s="1" t="s">
        <v>245</v>
      </c>
      <c r="E941" s="1">
        <f t="shared" si="30"/>
        <v>3</v>
      </c>
      <c r="F941" s="1">
        <f t="shared" si="31"/>
        <v>2</v>
      </c>
    </row>
    <row r="942" spans="1:6">
      <c r="A942" s="1">
        <v>12</v>
      </c>
      <c r="B942" s="1" t="s">
        <v>247</v>
      </c>
      <c r="C942" s="1">
        <v>3527</v>
      </c>
      <c r="D942" s="1" t="s">
        <v>245</v>
      </c>
      <c r="E942" s="1">
        <f t="shared" si="30"/>
        <v>3</v>
      </c>
      <c r="F942" s="1">
        <f t="shared" si="31"/>
        <v>1</v>
      </c>
    </row>
    <row r="943" spans="1:6">
      <c r="A943" s="1">
        <v>10</v>
      </c>
      <c r="B943" s="1" t="s">
        <v>247</v>
      </c>
      <c r="C943" s="1">
        <v>1546</v>
      </c>
      <c r="D943" s="1" t="s">
        <v>243</v>
      </c>
      <c r="E943" s="1">
        <f t="shared" si="30"/>
        <v>2</v>
      </c>
      <c r="F943" s="1">
        <f t="shared" si="31"/>
        <v>1</v>
      </c>
    </row>
    <row r="944" spans="1:6">
      <c r="A944" s="1">
        <v>24</v>
      </c>
      <c r="B944" s="1" t="s">
        <v>246</v>
      </c>
      <c r="C944" s="1">
        <v>929</v>
      </c>
      <c r="D944" s="1" t="s">
        <v>244</v>
      </c>
      <c r="E944" s="1">
        <f t="shared" si="30"/>
        <v>1</v>
      </c>
      <c r="F944" s="1">
        <f t="shared" si="31"/>
        <v>2</v>
      </c>
    </row>
    <row r="945" spans="1:6">
      <c r="A945" s="1">
        <v>4</v>
      </c>
      <c r="B945" s="1" t="s">
        <v>247</v>
      </c>
      <c r="C945" s="1">
        <v>1455</v>
      </c>
      <c r="D945" s="1" t="s">
        <v>243</v>
      </c>
      <c r="E945" s="1">
        <f t="shared" si="30"/>
        <v>2</v>
      </c>
      <c r="F945" s="1">
        <f t="shared" si="31"/>
        <v>1</v>
      </c>
    </row>
    <row r="946" spans="1:6">
      <c r="A946" s="1">
        <v>15</v>
      </c>
      <c r="B946" s="1" t="s">
        <v>246</v>
      </c>
      <c r="C946" s="1">
        <v>1845</v>
      </c>
      <c r="D946" s="1" t="s">
        <v>243</v>
      </c>
      <c r="E946" s="1">
        <f t="shared" si="30"/>
        <v>2</v>
      </c>
      <c r="F946" s="1">
        <f t="shared" si="31"/>
        <v>2</v>
      </c>
    </row>
    <row r="947" spans="1:6">
      <c r="A947" s="1">
        <v>48</v>
      </c>
      <c r="B947" s="1" t="s">
        <v>248</v>
      </c>
      <c r="C947" s="1">
        <v>8358</v>
      </c>
      <c r="D947" s="1" t="s">
        <v>245</v>
      </c>
      <c r="E947" s="1">
        <f t="shared" si="30"/>
        <v>3</v>
      </c>
      <c r="F947" s="1">
        <f t="shared" si="31"/>
        <v>3</v>
      </c>
    </row>
    <row r="948" spans="1:6">
      <c r="A948" s="1">
        <v>24</v>
      </c>
      <c r="B948" s="1" t="s">
        <v>246</v>
      </c>
      <c r="C948" s="1">
        <v>3349</v>
      </c>
      <c r="D948" s="1" t="s">
        <v>245</v>
      </c>
      <c r="E948" s="1">
        <f t="shared" si="30"/>
        <v>3</v>
      </c>
      <c r="F948" s="1">
        <f t="shared" si="31"/>
        <v>2</v>
      </c>
    </row>
    <row r="949" spans="1:6">
      <c r="A949" s="1">
        <v>12</v>
      </c>
      <c r="B949" s="1" t="s">
        <v>247</v>
      </c>
      <c r="C949" s="1">
        <v>2859</v>
      </c>
      <c r="D949" s="1" t="s">
        <v>245</v>
      </c>
      <c r="E949" s="1">
        <f t="shared" si="30"/>
        <v>3</v>
      </c>
      <c r="F949" s="1">
        <f t="shared" si="31"/>
        <v>1</v>
      </c>
    </row>
    <row r="950" spans="1:6">
      <c r="A950" s="1">
        <v>18</v>
      </c>
      <c r="B950" s="1" t="s">
        <v>246</v>
      </c>
      <c r="C950" s="1">
        <v>1533</v>
      </c>
      <c r="D950" s="1" t="s">
        <v>243</v>
      </c>
      <c r="E950" s="1">
        <f t="shared" si="30"/>
        <v>2</v>
      </c>
      <c r="F950" s="1">
        <f t="shared" si="31"/>
        <v>2</v>
      </c>
    </row>
    <row r="951" spans="1:6">
      <c r="A951" s="1">
        <v>24</v>
      </c>
      <c r="B951" s="1" t="s">
        <v>246</v>
      </c>
      <c r="C951" s="1">
        <v>3621</v>
      </c>
      <c r="D951" s="1" t="s">
        <v>245</v>
      </c>
      <c r="E951" s="1">
        <f t="shared" si="30"/>
        <v>3</v>
      </c>
      <c r="F951" s="1">
        <f t="shared" si="31"/>
        <v>2</v>
      </c>
    </row>
    <row r="952" spans="1:6">
      <c r="A952" s="1">
        <v>18</v>
      </c>
      <c r="B952" s="1" t="s">
        <v>246</v>
      </c>
      <c r="C952" s="1">
        <v>3590</v>
      </c>
      <c r="D952" s="1" t="s">
        <v>245</v>
      </c>
      <c r="E952" s="1">
        <f t="shared" si="30"/>
        <v>3</v>
      </c>
      <c r="F952" s="1">
        <f t="shared" si="31"/>
        <v>2</v>
      </c>
    </row>
    <row r="953" spans="1:6">
      <c r="A953" s="1">
        <v>36</v>
      </c>
      <c r="B953" s="1" t="s">
        <v>248</v>
      </c>
      <c r="C953" s="1">
        <v>2145</v>
      </c>
      <c r="D953" s="1" t="s">
        <v>245</v>
      </c>
      <c r="E953" s="1">
        <f t="shared" si="30"/>
        <v>3</v>
      </c>
      <c r="F953" s="1">
        <f t="shared" si="31"/>
        <v>3</v>
      </c>
    </row>
    <row r="954" spans="1:6">
      <c r="A954" s="1">
        <v>24</v>
      </c>
      <c r="B954" s="1" t="s">
        <v>246</v>
      </c>
      <c r="C954" s="1">
        <v>4113</v>
      </c>
      <c r="D954" s="1" t="s">
        <v>245</v>
      </c>
      <c r="E954" s="1">
        <f t="shared" si="30"/>
        <v>3</v>
      </c>
      <c r="F954" s="1">
        <f t="shared" si="31"/>
        <v>2</v>
      </c>
    </row>
    <row r="955" spans="1:6">
      <c r="A955" s="1">
        <v>36</v>
      </c>
      <c r="B955" s="1" t="s">
        <v>248</v>
      </c>
      <c r="C955" s="1">
        <v>10974</v>
      </c>
      <c r="D955" s="1" t="s">
        <v>245</v>
      </c>
      <c r="E955" s="1">
        <f t="shared" si="30"/>
        <v>3</v>
      </c>
      <c r="F955" s="1">
        <f t="shared" si="31"/>
        <v>3</v>
      </c>
    </row>
    <row r="956" spans="1:6">
      <c r="A956" s="1">
        <v>12</v>
      </c>
      <c r="B956" s="1" t="s">
        <v>247</v>
      </c>
      <c r="C956" s="1">
        <v>1893</v>
      </c>
      <c r="D956" s="1" t="s">
        <v>243</v>
      </c>
      <c r="E956" s="1">
        <f t="shared" si="30"/>
        <v>2</v>
      </c>
      <c r="F956" s="1">
        <f t="shared" si="31"/>
        <v>1</v>
      </c>
    </row>
    <row r="957" spans="1:6">
      <c r="A957" s="1">
        <v>24</v>
      </c>
      <c r="B957" s="1" t="s">
        <v>246</v>
      </c>
      <c r="C957" s="1">
        <v>1231</v>
      </c>
      <c r="D957" s="1" t="s">
        <v>243</v>
      </c>
      <c r="E957" s="1">
        <f t="shared" si="30"/>
        <v>2</v>
      </c>
      <c r="F957" s="1">
        <f t="shared" si="31"/>
        <v>2</v>
      </c>
    </row>
    <row r="958" spans="1:6">
      <c r="A958" s="1">
        <v>30</v>
      </c>
      <c r="B958" s="1" t="s">
        <v>248</v>
      </c>
      <c r="C958" s="1">
        <v>3656</v>
      </c>
      <c r="D958" s="1" t="s">
        <v>245</v>
      </c>
      <c r="E958" s="1">
        <f t="shared" si="30"/>
        <v>3</v>
      </c>
      <c r="F958" s="1">
        <f t="shared" si="31"/>
        <v>3</v>
      </c>
    </row>
    <row r="959" spans="1:6">
      <c r="A959" s="1">
        <v>9</v>
      </c>
      <c r="B959" s="1" t="s">
        <v>247</v>
      </c>
      <c r="C959" s="1">
        <v>1154</v>
      </c>
      <c r="D959" s="1" t="s">
        <v>243</v>
      </c>
      <c r="E959" s="1">
        <f t="shared" si="30"/>
        <v>2</v>
      </c>
      <c r="F959" s="1">
        <f t="shared" si="31"/>
        <v>1</v>
      </c>
    </row>
    <row r="960" spans="1:6">
      <c r="A960" s="1">
        <v>28</v>
      </c>
      <c r="B960" s="1" t="s">
        <v>248</v>
      </c>
      <c r="C960" s="1">
        <v>4006</v>
      </c>
      <c r="D960" s="1" t="s">
        <v>245</v>
      </c>
      <c r="E960" s="1">
        <f t="shared" si="30"/>
        <v>3</v>
      </c>
      <c r="F960" s="1">
        <f t="shared" si="31"/>
        <v>3</v>
      </c>
    </row>
    <row r="961" spans="1:6">
      <c r="A961" s="1">
        <v>24</v>
      </c>
      <c r="B961" s="1" t="s">
        <v>246</v>
      </c>
      <c r="C961" s="1">
        <v>3069</v>
      </c>
      <c r="D961" s="1" t="s">
        <v>245</v>
      </c>
      <c r="E961" s="1">
        <f t="shared" si="30"/>
        <v>3</v>
      </c>
      <c r="F961" s="1">
        <f t="shared" si="31"/>
        <v>2</v>
      </c>
    </row>
    <row r="962" spans="1:6">
      <c r="A962" s="1">
        <v>6</v>
      </c>
      <c r="B962" s="1" t="s">
        <v>247</v>
      </c>
      <c r="C962" s="1">
        <v>1740</v>
      </c>
      <c r="D962" s="1" t="s">
        <v>243</v>
      </c>
      <c r="E962" s="1">
        <f t="shared" ref="E962:E1001" si="32">IF(D962=$J$39,1,IF(D962=$K$39,2,3))</f>
        <v>2</v>
      </c>
      <c r="F962" s="1">
        <f t="shared" ref="F962:F1001" si="33">IF(B962=$I$40,1,IF(B962=$I$41,2,3))</f>
        <v>1</v>
      </c>
    </row>
    <row r="963" spans="1:6">
      <c r="A963" s="1">
        <v>21</v>
      </c>
      <c r="B963" s="1" t="s">
        <v>246</v>
      </c>
      <c r="C963" s="1">
        <v>2353</v>
      </c>
      <c r="D963" s="1" t="s">
        <v>245</v>
      </c>
      <c r="E963" s="1">
        <f t="shared" si="32"/>
        <v>3</v>
      </c>
      <c r="F963" s="1">
        <f t="shared" si="33"/>
        <v>2</v>
      </c>
    </row>
    <row r="964" spans="1:6">
      <c r="A964" s="1">
        <v>15</v>
      </c>
      <c r="B964" s="1" t="s">
        <v>246</v>
      </c>
      <c r="C964" s="1">
        <v>3556</v>
      </c>
      <c r="D964" s="1" t="s">
        <v>245</v>
      </c>
      <c r="E964" s="1">
        <f t="shared" si="32"/>
        <v>3</v>
      </c>
      <c r="F964" s="1">
        <f t="shared" si="33"/>
        <v>2</v>
      </c>
    </row>
    <row r="965" spans="1:6">
      <c r="A965" s="1">
        <v>24</v>
      </c>
      <c r="B965" s="1" t="s">
        <v>246</v>
      </c>
      <c r="C965" s="1">
        <v>2397</v>
      </c>
      <c r="D965" s="1" t="s">
        <v>245</v>
      </c>
      <c r="E965" s="1">
        <f t="shared" si="32"/>
        <v>3</v>
      </c>
      <c r="F965" s="1">
        <f t="shared" si="33"/>
        <v>2</v>
      </c>
    </row>
    <row r="966" spans="1:6">
      <c r="A966" s="1">
        <v>6</v>
      </c>
      <c r="B966" s="1" t="s">
        <v>247</v>
      </c>
      <c r="C966" s="1">
        <v>454</v>
      </c>
      <c r="D966" s="1" t="s">
        <v>244</v>
      </c>
      <c r="E966" s="1">
        <f t="shared" si="32"/>
        <v>1</v>
      </c>
      <c r="F966" s="1">
        <f t="shared" si="33"/>
        <v>1</v>
      </c>
    </row>
    <row r="967" spans="1:6">
      <c r="A967" s="1">
        <v>30</v>
      </c>
      <c r="B967" s="1" t="s">
        <v>248</v>
      </c>
      <c r="C967" s="1">
        <v>1715</v>
      </c>
      <c r="D967" s="1" t="s">
        <v>243</v>
      </c>
      <c r="E967" s="1">
        <f t="shared" si="32"/>
        <v>2</v>
      </c>
      <c r="F967" s="1">
        <f t="shared" si="33"/>
        <v>3</v>
      </c>
    </row>
    <row r="968" spans="1:6">
      <c r="A968" s="1">
        <v>27</v>
      </c>
      <c r="B968" s="1" t="s">
        <v>248</v>
      </c>
      <c r="C968" s="1">
        <v>2520</v>
      </c>
      <c r="D968" s="1" t="s">
        <v>245</v>
      </c>
      <c r="E968" s="1">
        <f t="shared" si="32"/>
        <v>3</v>
      </c>
      <c r="F968" s="1">
        <f t="shared" si="33"/>
        <v>3</v>
      </c>
    </row>
    <row r="969" spans="1:6">
      <c r="A969" s="1">
        <v>15</v>
      </c>
      <c r="B969" s="1" t="s">
        <v>246</v>
      </c>
      <c r="C969" s="1">
        <v>3568</v>
      </c>
      <c r="D969" s="1" t="s">
        <v>245</v>
      </c>
      <c r="E969" s="1">
        <f t="shared" si="32"/>
        <v>3</v>
      </c>
      <c r="F969" s="1">
        <f t="shared" si="33"/>
        <v>2</v>
      </c>
    </row>
    <row r="970" spans="1:6">
      <c r="A970" s="1">
        <v>42</v>
      </c>
      <c r="B970" s="1" t="s">
        <v>248</v>
      </c>
      <c r="C970" s="1">
        <v>7166</v>
      </c>
      <c r="D970" s="1" t="s">
        <v>245</v>
      </c>
      <c r="E970" s="1">
        <f t="shared" si="32"/>
        <v>3</v>
      </c>
      <c r="F970" s="1">
        <f t="shared" si="33"/>
        <v>3</v>
      </c>
    </row>
    <row r="971" spans="1:6">
      <c r="A971" s="1">
        <v>11</v>
      </c>
      <c r="B971" s="1" t="s">
        <v>247</v>
      </c>
      <c r="C971" s="1">
        <v>3939</v>
      </c>
      <c r="D971" s="1" t="s">
        <v>245</v>
      </c>
      <c r="E971" s="1">
        <f t="shared" si="32"/>
        <v>3</v>
      </c>
      <c r="F971" s="1">
        <f t="shared" si="33"/>
        <v>1</v>
      </c>
    </row>
    <row r="972" spans="1:6">
      <c r="A972" s="1">
        <v>15</v>
      </c>
      <c r="B972" s="1" t="s">
        <v>246</v>
      </c>
      <c r="C972" s="1">
        <v>1514</v>
      </c>
      <c r="D972" s="1" t="s">
        <v>243</v>
      </c>
      <c r="E972" s="1">
        <f t="shared" si="32"/>
        <v>2</v>
      </c>
      <c r="F972" s="1">
        <f t="shared" si="33"/>
        <v>2</v>
      </c>
    </row>
    <row r="973" spans="1:6">
      <c r="A973" s="1">
        <v>24</v>
      </c>
      <c r="B973" s="1" t="s">
        <v>246</v>
      </c>
      <c r="C973" s="1">
        <v>7393</v>
      </c>
      <c r="D973" s="1" t="s">
        <v>245</v>
      </c>
      <c r="E973" s="1">
        <f t="shared" si="32"/>
        <v>3</v>
      </c>
      <c r="F973" s="1">
        <f t="shared" si="33"/>
        <v>2</v>
      </c>
    </row>
    <row r="974" spans="1:6">
      <c r="A974" s="1">
        <v>24</v>
      </c>
      <c r="B974" s="1" t="s">
        <v>246</v>
      </c>
      <c r="C974" s="1">
        <v>1193</v>
      </c>
      <c r="D974" s="1" t="s">
        <v>243</v>
      </c>
      <c r="E974" s="1">
        <f t="shared" si="32"/>
        <v>2</v>
      </c>
      <c r="F974" s="1">
        <f t="shared" si="33"/>
        <v>2</v>
      </c>
    </row>
    <row r="975" spans="1:6">
      <c r="A975" s="1">
        <v>60</v>
      </c>
      <c r="B975" s="1" t="s">
        <v>248</v>
      </c>
      <c r="C975" s="1">
        <v>7297</v>
      </c>
      <c r="D975" s="1" t="s">
        <v>245</v>
      </c>
      <c r="E975" s="1">
        <f t="shared" si="32"/>
        <v>3</v>
      </c>
      <c r="F975" s="1">
        <f t="shared" si="33"/>
        <v>3</v>
      </c>
    </row>
    <row r="976" spans="1:6">
      <c r="A976" s="1">
        <v>30</v>
      </c>
      <c r="B976" s="1" t="s">
        <v>248</v>
      </c>
      <c r="C976" s="1">
        <v>2831</v>
      </c>
      <c r="D976" s="1" t="s">
        <v>245</v>
      </c>
      <c r="E976" s="1">
        <f t="shared" si="32"/>
        <v>3</v>
      </c>
      <c r="F976" s="1">
        <f t="shared" si="33"/>
        <v>3</v>
      </c>
    </row>
    <row r="977" spans="1:6">
      <c r="A977" s="1">
        <v>24</v>
      </c>
      <c r="B977" s="1" t="s">
        <v>246</v>
      </c>
      <c r="C977" s="1">
        <v>1258</v>
      </c>
      <c r="D977" s="1" t="s">
        <v>243</v>
      </c>
      <c r="E977" s="1">
        <f t="shared" si="32"/>
        <v>2</v>
      </c>
      <c r="F977" s="1">
        <f t="shared" si="33"/>
        <v>2</v>
      </c>
    </row>
    <row r="978" spans="1:6">
      <c r="A978" s="1">
        <v>6</v>
      </c>
      <c r="B978" s="1" t="s">
        <v>247</v>
      </c>
      <c r="C978" s="1">
        <v>753</v>
      </c>
      <c r="D978" s="1" t="s">
        <v>244</v>
      </c>
      <c r="E978" s="1">
        <f t="shared" si="32"/>
        <v>1</v>
      </c>
      <c r="F978" s="1">
        <f t="shared" si="33"/>
        <v>1</v>
      </c>
    </row>
    <row r="979" spans="1:6">
      <c r="A979" s="1">
        <v>18</v>
      </c>
      <c r="B979" s="1" t="s">
        <v>246</v>
      </c>
      <c r="C979" s="1">
        <v>2427</v>
      </c>
      <c r="D979" s="1" t="s">
        <v>245</v>
      </c>
      <c r="E979" s="1">
        <f t="shared" si="32"/>
        <v>3</v>
      </c>
      <c r="F979" s="1">
        <f t="shared" si="33"/>
        <v>2</v>
      </c>
    </row>
    <row r="980" spans="1:6">
      <c r="A980" s="1">
        <v>24</v>
      </c>
      <c r="B980" s="1" t="s">
        <v>246</v>
      </c>
      <c r="C980" s="1">
        <v>2538</v>
      </c>
      <c r="D980" s="1" t="s">
        <v>245</v>
      </c>
      <c r="E980" s="1">
        <f t="shared" si="32"/>
        <v>3</v>
      </c>
      <c r="F980" s="1">
        <f t="shared" si="33"/>
        <v>2</v>
      </c>
    </row>
    <row r="981" spans="1:6">
      <c r="A981" s="1">
        <v>15</v>
      </c>
      <c r="B981" s="1" t="s">
        <v>246</v>
      </c>
      <c r="C981" s="1">
        <v>1264</v>
      </c>
      <c r="D981" s="1" t="s">
        <v>243</v>
      </c>
      <c r="E981" s="1">
        <f t="shared" si="32"/>
        <v>2</v>
      </c>
      <c r="F981" s="1">
        <f t="shared" si="33"/>
        <v>2</v>
      </c>
    </row>
    <row r="982" spans="1:6">
      <c r="A982" s="1">
        <v>30</v>
      </c>
      <c r="B982" s="1" t="s">
        <v>248</v>
      </c>
      <c r="C982" s="1">
        <v>8386</v>
      </c>
      <c r="D982" s="1" t="s">
        <v>245</v>
      </c>
      <c r="E982" s="1">
        <f t="shared" si="32"/>
        <v>3</v>
      </c>
      <c r="F982" s="1">
        <f t="shared" si="33"/>
        <v>3</v>
      </c>
    </row>
    <row r="983" spans="1:6">
      <c r="A983" s="1">
        <v>48</v>
      </c>
      <c r="B983" s="1" t="s">
        <v>248</v>
      </c>
      <c r="C983" s="1">
        <v>4844</v>
      </c>
      <c r="D983" s="1" t="s">
        <v>245</v>
      </c>
      <c r="E983" s="1">
        <f t="shared" si="32"/>
        <v>3</v>
      </c>
      <c r="F983" s="1">
        <f t="shared" si="33"/>
        <v>3</v>
      </c>
    </row>
    <row r="984" spans="1:6">
      <c r="A984" s="1">
        <v>21</v>
      </c>
      <c r="B984" s="1" t="s">
        <v>246</v>
      </c>
      <c r="C984" s="1">
        <v>2923</v>
      </c>
      <c r="D984" s="1" t="s">
        <v>245</v>
      </c>
      <c r="E984" s="1">
        <f t="shared" si="32"/>
        <v>3</v>
      </c>
      <c r="F984" s="1">
        <f t="shared" si="33"/>
        <v>2</v>
      </c>
    </row>
    <row r="985" spans="1:6">
      <c r="A985" s="1">
        <v>36</v>
      </c>
      <c r="B985" s="1" t="s">
        <v>248</v>
      </c>
      <c r="C985" s="1">
        <v>8229</v>
      </c>
      <c r="D985" s="1" t="s">
        <v>245</v>
      </c>
      <c r="E985" s="1">
        <f t="shared" si="32"/>
        <v>3</v>
      </c>
      <c r="F985" s="1">
        <f t="shared" si="33"/>
        <v>3</v>
      </c>
    </row>
    <row r="986" spans="1:6">
      <c r="A986" s="1">
        <v>24</v>
      </c>
      <c r="B986" s="1" t="s">
        <v>246</v>
      </c>
      <c r="C986" s="1">
        <v>2028</v>
      </c>
      <c r="D986" s="1" t="s">
        <v>245</v>
      </c>
      <c r="E986" s="1">
        <f t="shared" si="32"/>
        <v>3</v>
      </c>
      <c r="F986" s="1">
        <f t="shared" si="33"/>
        <v>2</v>
      </c>
    </row>
    <row r="987" spans="1:6">
      <c r="A987" s="1">
        <v>15</v>
      </c>
      <c r="B987" s="1" t="s">
        <v>246</v>
      </c>
      <c r="C987" s="1">
        <v>1433</v>
      </c>
      <c r="D987" s="1" t="s">
        <v>243</v>
      </c>
      <c r="E987" s="1">
        <f t="shared" si="32"/>
        <v>2</v>
      </c>
      <c r="F987" s="1">
        <f t="shared" si="33"/>
        <v>2</v>
      </c>
    </row>
    <row r="988" spans="1:6">
      <c r="A988" s="1">
        <v>42</v>
      </c>
      <c r="B988" s="1" t="s">
        <v>248</v>
      </c>
      <c r="C988" s="1">
        <v>6289</v>
      </c>
      <c r="D988" s="1" t="s">
        <v>245</v>
      </c>
      <c r="E988" s="1">
        <f t="shared" si="32"/>
        <v>3</v>
      </c>
      <c r="F988" s="1">
        <f t="shared" si="33"/>
        <v>3</v>
      </c>
    </row>
    <row r="989" spans="1:6">
      <c r="A989" s="1">
        <v>13</v>
      </c>
      <c r="B989" s="1" t="s">
        <v>246</v>
      </c>
      <c r="C989" s="1">
        <v>1409</v>
      </c>
      <c r="D989" s="1" t="s">
        <v>243</v>
      </c>
      <c r="E989" s="1">
        <f t="shared" si="32"/>
        <v>2</v>
      </c>
      <c r="F989" s="1">
        <f t="shared" si="33"/>
        <v>2</v>
      </c>
    </row>
    <row r="990" spans="1:6">
      <c r="A990" s="1">
        <v>24</v>
      </c>
      <c r="B990" s="1" t="s">
        <v>246</v>
      </c>
      <c r="C990" s="1">
        <v>6579</v>
      </c>
      <c r="D990" s="1" t="s">
        <v>245</v>
      </c>
      <c r="E990" s="1">
        <f t="shared" si="32"/>
        <v>3</v>
      </c>
      <c r="F990" s="1">
        <f t="shared" si="33"/>
        <v>2</v>
      </c>
    </row>
    <row r="991" spans="1:6">
      <c r="A991" s="1">
        <v>24</v>
      </c>
      <c r="B991" s="1" t="s">
        <v>246</v>
      </c>
      <c r="C991" s="1">
        <v>1743</v>
      </c>
      <c r="D991" s="1" t="s">
        <v>243</v>
      </c>
      <c r="E991" s="1">
        <f t="shared" si="32"/>
        <v>2</v>
      </c>
      <c r="F991" s="1">
        <f t="shared" si="33"/>
        <v>2</v>
      </c>
    </row>
    <row r="992" spans="1:6">
      <c r="A992" s="1">
        <v>12</v>
      </c>
      <c r="B992" s="1" t="s">
        <v>247</v>
      </c>
      <c r="C992" s="1">
        <v>3565</v>
      </c>
      <c r="D992" s="1" t="s">
        <v>245</v>
      </c>
      <c r="E992" s="1">
        <f t="shared" si="32"/>
        <v>3</v>
      </c>
      <c r="F992" s="1">
        <f t="shared" si="33"/>
        <v>1</v>
      </c>
    </row>
    <row r="993" spans="1:6">
      <c r="A993" s="1">
        <v>15</v>
      </c>
      <c r="B993" s="1" t="s">
        <v>246</v>
      </c>
      <c r="C993" s="1">
        <v>1569</v>
      </c>
      <c r="D993" s="1" t="s">
        <v>243</v>
      </c>
      <c r="E993" s="1">
        <f t="shared" si="32"/>
        <v>2</v>
      </c>
      <c r="F993" s="1">
        <f t="shared" si="33"/>
        <v>2</v>
      </c>
    </row>
    <row r="994" spans="1:6">
      <c r="A994" s="1">
        <v>18</v>
      </c>
      <c r="B994" s="1" t="s">
        <v>246</v>
      </c>
      <c r="C994" s="1">
        <v>1936</v>
      </c>
      <c r="D994" s="1" t="s">
        <v>243</v>
      </c>
      <c r="E994" s="1">
        <f t="shared" si="32"/>
        <v>2</v>
      </c>
      <c r="F994" s="1">
        <f t="shared" si="33"/>
        <v>2</v>
      </c>
    </row>
    <row r="995" spans="1:6">
      <c r="A995" s="1">
        <v>36</v>
      </c>
      <c r="B995" s="1" t="s">
        <v>248</v>
      </c>
      <c r="C995" s="1">
        <v>3959</v>
      </c>
      <c r="D995" s="1" t="s">
        <v>245</v>
      </c>
      <c r="E995" s="1">
        <f t="shared" si="32"/>
        <v>3</v>
      </c>
      <c r="F995" s="1">
        <f t="shared" si="33"/>
        <v>3</v>
      </c>
    </row>
    <row r="996" spans="1:6">
      <c r="A996" s="1">
        <v>12</v>
      </c>
      <c r="B996" s="1" t="s">
        <v>247</v>
      </c>
      <c r="C996" s="1">
        <v>2390</v>
      </c>
      <c r="D996" s="1" t="s">
        <v>245</v>
      </c>
      <c r="E996" s="1">
        <f t="shared" si="32"/>
        <v>3</v>
      </c>
      <c r="F996" s="1">
        <f t="shared" si="33"/>
        <v>1</v>
      </c>
    </row>
    <row r="997" spans="1:6">
      <c r="A997" s="1">
        <v>12</v>
      </c>
      <c r="B997" s="1" t="s">
        <v>247</v>
      </c>
      <c r="C997" s="1">
        <v>1736</v>
      </c>
      <c r="D997" s="1" t="s">
        <v>243</v>
      </c>
      <c r="E997" s="1">
        <f t="shared" si="32"/>
        <v>2</v>
      </c>
      <c r="F997" s="1">
        <f t="shared" si="33"/>
        <v>1</v>
      </c>
    </row>
    <row r="998" spans="1:6">
      <c r="A998" s="1">
        <v>30</v>
      </c>
      <c r="B998" s="1" t="s">
        <v>248</v>
      </c>
      <c r="C998" s="1">
        <v>3857</v>
      </c>
      <c r="D998" s="1" t="s">
        <v>245</v>
      </c>
      <c r="E998" s="1">
        <f t="shared" si="32"/>
        <v>3</v>
      </c>
      <c r="F998" s="1">
        <f t="shared" si="33"/>
        <v>3</v>
      </c>
    </row>
    <row r="999" spans="1:6">
      <c r="A999" s="1">
        <v>12</v>
      </c>
      <c r="B999" s="1" t="s">
        <v>247</v>
      </c>
      <c r="C999" s="1">
        <v>804</v>
      </c>
      <c r="D999" s="1" t="s">
        <v>244</v>
      </c>
      <c r="E999" s="1">
        <f t="shared" si="32"/>
        <v>1</v>
      </c>
      <c r="F999" s="1">
        <f t="shared" si="33"/>
        <v>1</v>
      </c>
    </row>
    <row r="1000" spans="1:6">
      <c r="A1000" s="1">
        <v>45</v>
      </c>
      <c r="B1000" s="1" t="s">
        <v>248</v>
      </c>
      <c r="C1000" s="1">
        <v>1845</v>
      </c>
      <c r="D1000" s="1" t="s">
        <v>243</v>
      </c>
      <c r="E1000" s="1">
        <f t="shared" si="32"/>
        <v>2</v>
      </c>
      <c r="F1000" s="1">
        <f t="shared" si="33"/>
        <v>3</v>
      </c>
    </row>
    <row r="1001" spans="1:6">
      <c r="A1001" s="1">
        <v>45</v>
      </c>
      <c r="B1001" s="1" t="s">
        <v>248</v>
      </c>
      <c r="C1001" s="1">
        <v>4576</v>
      </c>
      <c r="D1001" s="1" t="s">
        <v>245</v>
      </c>
      <c r="E1001" s="1">
        <f t="shared" si="32"/>
        <v>3</v>
      </c>
      <c r="F1001" s="1">
        <f t="shared" si="33"/>
        <v>3</v>
      </c>
    </row>
  </sheetData>
  <mergeCells count="1">
    <mergeCell ref="I46:N4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K28"/>
  <sheetViews>
    <sheetView showGridLines="0" workbookViewId="0">
      <selection activeCell="C33" sqref="C33"/>
    </sheetView>
  </sheetViews>
  <sheetFormatPr baseColWidth="10" defaultRowHeight="11.25"/>
  <cols>
    <col min="1" max="1" width="5.5" customWidth="1"/>
    <col min="3" max="3" width="12.33203125" bestFit="1" customWidth="1"/>
    <col min="4" max="4" width="6.33203125" customWidth="1"/>
    <col min="5" max="8" width="12.5" customWidth="1"/>
    <col min="9" max="9" width="17.6640625" bestFit="1" customWidth="1"/>
    <col min="10" max="11" width="12.5" customWidth="1"/>
    <col min="12" max="12" width="5" customWidth="1"/>
  </cols>
  <sheetData>
    <row r="2" spans="2:11">
      <c r="B2" s="1" t="s">
        <v>138</v>
      </c>
      <c r="C2" s="1">
        <f>'var. ordinales - paires C et D'!L57</f>
        <v>338350</v>
      </c>
      <c r="E2" s="234" t="s">
        <v>274</v>
      </c>
      <c r="F2" s="234"/>
      <c r="G2" s="234"/>
      <c r="H2" s="234"/>
      <c r="I2" s="234"/>
      <c r="J2" s="234"/>
      <c r="K2" s="234"/>
    </row>
    <row r="3" spans="2:11">
      <c r="B3" s="1" t="s">
        <v>184</v>
      </c>
      <c r="C3" s="1">
        <f>'var. ordinales - paires C et D'!N57</f>
        <v>49938</v>
      </c>
      <c r="E3" s="88" t="s">
        <v>254</v>
      </c>
      <c r="F3" s="88" t="s">
        <v>255</v>
      </c>
      <c r="G3" s="88" t="s">
        <v>256</v>
      </c>
      <c r="H3" s="88" t="s">
        <v>257</v>
      </c>
      <c r="I3" s="125" t="s">
        <v>272</v>
      </c>
      <c r="J3" s="125" t="s">
        <v>271</v>
      </c>
      <c r="K3" s="125" t="s">
        <v>273</v>
      </c>
    </row>
    <row r="4" spans="2:11">
      <c r="E4" s="2" t="s">
        <v>260</v>
      </c>
      <c r="F4" s="112">
        <v>93</v>
      </c>
      <c r="G4" s="112">
        <v>618</v>
      </c>
      <c r="H4" s="1">
        <v>0</v>
      </c>
      <c r="I4" s="1">
        <f>$C$3*G4</f>
        <v>30861684</v>
      </c>
      <c r="J4" s="1">
        <f>$C$2*H4</f>
        <v>0</v>
      </c>
      <c r="K4" s="132">
        <f>F4*(I4-J4)^2</f>
        <v>8.8577249156374608E+16</v>
      </c>
    </row>
    <row r="5" spans="2:11">
      <c r="B5" s="1" t="s">
        <v>270</v>
      </c>
      <c r="C5" s="32">
        <f>(C2-C3)/(C2+C3)</f>
        <v>0.74277855612328991</v>
      </c>
      <c r="E5" s="2" t="s">
        <v>259</v>
      </c>
      <c r="F5" s="112">
        <v>161</v>
      </c>
      <c r="G5" s="112">
        <v>463</v>
      </c>
      <c r="H5" s="1">
        <v>23</v>
      </c>
      <c r="I5" s="1">
        <f t="shared" ref="I5:I12" si="0">$C$3*G5</f>
        <v>23121294</v>
      </c>
      <c r="J5" s="1">
        <f t="shared" ref="J5:J12" si="1">$C$2*H5</f>
        <v>7782050</v>
      </c>
      <c r="K5" s="132">
        <f t="shared" ref="K5:K12" si="2">F5*(I5-J5)^2</f>
        <v>3.7882077445137296E+16</v>
      </c>
    </row>
    <row r="6" spans="2:11">
      <c r="E6" s="2" t="s">
        <v>261</v>
      </c>
      <c r="F6" s="112">
        <v>105</v>
      </c>
      <c r="G6" s="112">
        <v>0</v>
      </c>
      <c r="H6" s="1">
        <v>178</v>
      </c>
      <c r="I6" s="1">
        <f t="shared" si="0"/>
        <v>0</v>
      </c>
      <c r="J6" s="1">
        <f t="shared" si="1"/>
        <v>60226300</v>
      </c>
      <c r="K6" s="132">
        <f t="shared" si="2"/>
        <v>3.8085675722744998E+17</v>
      </c>
    </row>
    <row r="7" spans="2:11">
      <c r="B7" s="1" t="s">
        <v>188</v>
      </c>
      <c r="C7" s="32">
        <f>16/(C2+C3)^4 *SUM(K4:K12)</f>
        <v>6.9236599303811399E-4</v>
      </c>
      <c r="E7" s="2" t="s">
        <v>262</v>
      </c>
      <c r="F7" s="112">
        <v>22</v>
      </c>
      <c r="G7" s="112">
        <v>229</v>
      </c>
      <c r="H7" s="1">
        <v>266</v>
      </c>
      <c r="I7" s="1">
        <f t="shared" si="0"/>
        <v>11435802</v>
      </c>
      <c r="J7" s="1">
        <f t="shared" si="1"/>
        <v>90001100</v>
      </c>
      <c r="K7" s="132">
        <f t="shared" si="2"/>
        <v>1.357951330962337E+17</v>
      </c>
    </row>
    <row r="8" spans="2:11">
      <c r="B8" s="1" t="s">
        <v>189</v>
      </c>
      <c r="C8" s="32">
        <f>SQRT(C7)</f>
        <v>2.6312848440222393E-2</v>
      </c>
      <c r="E8" s="2" t="s">
        <v>263</v>
      </c>
      <c r="F8" s="112">
        <v>146</v>
      </c>
      <c r="G8" s="112">
        <v>313</v>
      </c>
      <c r="H8" s="1">
        <v>106</v>
      </c>
      <c r="I8" s="1">
        <f t="shared" si="0"/>
        <v>15630594</v>
      </c>
      <c r="J8" s="1">
        <f t="shared" si="1"/>
        <v>35865100</v>
      </c>
      <c r="K8" s="132">
        <f t="shared" si="2"/>
        <v>5.9777544027349256E+16</v>
      </c>
    </row>
    <row r="9" spans="2:11">
      <c r="E9" s="2" t="s">
        <v>264</v>
      </c>
      <c r="F9" s="112">
        <v>243</v>
      </c>
      <c r="G9" s="112">
        <v>254</v>
      </c>
      <c r="H9" s="1">
        <v>10</v>
      </c>
      <c r="I9" s="1">
        <f t="shared" si="0"/>
        <v>12684252</v>
      </c>
      <c r="J9" s="1">
        <f t="shared" si="1"/>
        <v>3383500</v>
      </c>
      <c r="K9" s="132">
        <f t="shared" si="2"/>
        <v>2.1020469027017472E+16</v>
      </c>
    </row>
    <row r="10" spans="2:11">
      <c r="B10" s="1" t="s">
        <v>111</v>
      </c>
      <c r="C10" s="1">
        <f>NORMSINV(0.95)</f>
        <v>1.6448536269514715</v>
      </c>
      <c r="E10" s="2" t="s">
        <v>265</v>
      </c>
      <c r="F10" s="112">
        <v>1</v>
      </c>
      <c r="G10" s="112">
        <v>0</v>
      </c>
      <c r="H10" s="1">
        <v>655</v>
      </c>
      <c r="I10" s="1">
        <f t="shared" si="0"/>
        <v>0</v>
      </c>
      <c r="J10" s="1">
        <f t="shared" si="1"/>
        <v>221619250</v>
      </c>
      <c r="K10" s="132">
        <f t="shared" si="2"/>
        <v>4.9115091970562496E+16</v>
      </c>
    </row>
    <row r="11" spans="2:11">
      <c r="E11" s="2" t="s">
        <v>266</v>
      </c>
      <c r="F11" s="112">
        <v>9</v>
      </c>
      <c r="G11" s="112">
        <v>115</v>
      </c>
      <c r="H11" s="1">
        <v>348</v>
      </c>
      <c r="I11" s="1">
        <f t="shared" si="0"/>
        <v>5742870</v>
      </c>
      <c r="J11" s="1">
        <f t="shared" si="1"/>
        <v>117745800</v>
      </c>
      <c r="K11" s="132">
        <f t="shared" si="2"/>
        <v>1.129019069572641E+17</v>
      </c>
    </row>
    <row r="12" spans="2:11">
      <c r="B12" s="199" t="s">
        <v>190</v>
      </c>
      <c r="C12" s="199"/>
      <c r="E12" s="2" t="s">
        <v>267</v>
      </c>
      <c r="F12" s="112">
        <v>220</v>
      </c>
      <c r="G12" s="112">
        <v>422</v>
      </c>
      <c r="H12" s="1">
        <v>0</v>
      </c>
      <c r="I12" s="1">
        <f t="shared" si="0"/>
        <v>21073836</v>
      </c>
      <c r="J12" s="1">
        <f t="shared" si="1"/>
        <v>0</v>
      </c>
      <c r="K12" s="132">
        <f t="shared" si="2"/>
        <v>9.770344402607712E+16</v>
      </c>
    </row>
    <row r="13" spans="2:11">
      <c r="B13" s="1" t="s">
        <v>220</v>
      </c>
      <c r="C13" s="32">
        <f>C5-C10*C8</f>
        <v>0.69949777193096574</v>
      </c>
      <c r="E13" s="19"/>
      <c r="F13" s="19"/>
      <c r="G13" s="129"/>
      <c r="H13" s="130"/>
      <c r="J13" s="1" t="s">
        <v>95</v>
      </c>
      <c r="K13" s="1">
        <f>SUM(K4:K12)</f>
        <v>9.8362967293346611E+17</v>
      </c>
    </row>
    <row r="14" spans="2:11">
      <c r="B14" s="1" t="s">
        <v>221</v>
      </c>
      <c r="C14" s="32">
        <f>C5+C10*C8</f>
        <v>0.78605934031561409</v>
      </c>
    </row>
    <row r="15" spans="2:11">
      <c r="C15" s="26"/>
    </row>
    <row r="16" spans="2:11">
      <c r="C16" s="26"/>
    </row>
    <row r="17" spans="2:11">
      <c r="C17" s="26"/>
      <c r="E17" s="234" t="s">
        <v>275</v>
      </c>
      <c r="F17" s="234"/>
      <c r="G17" s="234"/>
      <c r="H17" s="234"/>
      <c r="I17" s="234"/>
      <c r="J17" s="234"/>
      <c r="K17" s="119"/>
    </row>
    <row r="18" spans="2:11">
      <c r="C18" s="26"/>
      <c r="E18" s="88" t="s">
        <v>254</v>
      </c>
      <c r="F18" s="88" t="s">
        <v>255</v>
      </c>
      <c r="G18" s="88" t="s">
        <v>256</v>
      </c>
      <c r="H18" s="88" t="s">
        <v>257</v>
      </c>
      <c r="I18" s="125" t="s">
        <v>276</v>
      </c>
      <c r="J18" s="125" t="s">
        <v>277</v>
      </c>
      <c r="K18" s="119"/>
    </row>
    <row r="19" spans="2:11">
      <c r="B19" s="1" t="s">
        <v>278</v>
      </c>
      <c r="C19" s="32">
        <f>4/(C2+C3)^2*(J28-(C2-C3)^2/1000)</f>
        <v>1.2650809708597383E-3</v>
      </c>
      <c r="E19" s="2" t="s">
        <v>260</v>
      </c>
      <c r="F19" s="112">
        <v>93</v>
      </c>
      <c r="G19" s="112">
        <v>618</v>
      </c>
      <c r="H19" s="1">
        <v>0</v>
      </c>
      <c r="I19" s="1">
        <f>(G19-H19)^2</f>
        <v>381924</v>
      </c>
      <c r="J19" s="1">
        <f>F19*I19</f>
        <v>35518932</v>
      </c>
      <c r="K19" s="133"/>
    </row>
    <row r="20" spans="2:11">
      <c r="B20" s="1" t="s">
        <v>279</v>
      </c>
      <c r="C20" s="32">
        <f>SQRT(C19)</f>
        <v>3.5567976760841183E-2</v>
      </c>
      <c r="E20" s="2" t="s">
        <v>259</v>
      </c>
      <c r="F20" s="112">
        <v>161</v>
      </c>
      <c r="G20" s="112">
        <v>463</v>
      </c>
      <c r="H20" s="1">
        <v>23</v>
      </c>
      <c r="I20" s="1">
        <f t="shared" ref="I20:I27" si="3">(G20-H20)^2</f>
        <v>193600</v>
      </c>
      <c r="J20" s="1">
        <f t="shared" ref="J20:J27" si="4">F20*I20</f>
        <v>31169600</v>
      </c>
      <c r="K20" s="133"/>
    </row>
    <row r="21" spans="2:11">
      <c r="C21" s="26"/>
      <c r="E21" s="2" t="s">
        <v>261</v>
      </c>
      <c r="F21" s="112">
        <v>105</v>
      </c>
      <c r="G21" s="112">
        <v>0</v>
      </c>
      <c r="H21" s="1">
        <v>178</v>
      </c>
      <c r="I21" s="1">
        <f t="shared" si="3"/>
        <v>31684</v>
      </c>
      <c r="J21" s="1">
        <f t="shared" si="4"/>
        <v>3326820</v>
      </c>
      <c r="K21" s="133"/>
    </row>
    <row r="22" spans="2:11">
      <c r="B22" s="200" t="s">
        <v>191</v>
      </c>
      <c r="C22" s="200"/>
      <c r="E22" s="2" t="s">
        <v>262</v>
      </c>
      <c r="F22" s="112">
        <v>22</v>
      </c>
      <c r="G22" s="112">
        <v>229</v>
      </c>
      <c r="H22" s="1">
        <v>266</v>
      </c>
      <c r="I22" s="1">
        <f t="shared" si="3"/>
        <v>1369</v>
      </c>
      <c r="J22" s="1">
        <f t="shared" si="4"/>
        <v>30118</v>
      </c>
      <c r="K22" s="133"/>
    </row>
    <row r="23" spans="2:11">
      <c r="B23" s="1" t="s">
        <v>104</v>
      </c>
      <c r="C23" s="32">
        <f>C5/C20</f>
        <v>20.883351367375422</v>
      </c>
      <c r="E23" s="2" t="s">
        <v>263</v>
      </c>
      <c r="F23" s="112">
        <v>146</v>
      </c>
      <c r="G23" s="112">
        <v>313</v>
      </c>
      <c r="H23" s="1">
        <v>106</v>
      </c>
      <c r="I23" s="1">
        <f t="shared" si="3"/>
        <v>42849</v>
      </c>
      <c r="J23" s="1">
        <f t="shared" si="4"/>
        <v>6255954</v>
      </c>
      <c r="K23" s="133"/>
    </row>
    <row r="24" spans="2:11">
      <c r="B24" s="1" t="s">
        <v>85</v>
      </c>
      <c r="C24" s="32">
        <f>2*(1-NORMSDIST(ABS(C23)))</f>
        <v>0</v>
      </c>
      <c r="E24" s="2" t="s">
        <v>264</v>
      </c>
      <c r="F24" s="112">
        <v>243</v>
      </c>
      <c r="G24" s="112">
        <v>254</v>
      </c>
      <c r="H24" s="1">
        <v>10</v>
      </c>
      <c r="I24" s="1">
        <f t="shared" si="3"/>
        <v>59536</v>
      </c>
      <c r="J24" s="1">
        <f t="shared" si="4"/>
        <v>14467248</v>
      </c>
      <c r="K24" s="133"/>
    </row>
    <row r="25" spans="2:11">
      <c r="E25" s="2" t="s">
        <v>265</v>
      </c>
      <c r="F25" s="112">
        <v>1</v>
      </c>
      <c r="G25" s="112">
        <v>0</v>
      </c>
      <c r="H25" s="1">
        <v>655</v>
      </c>
      <c r="I25" s="1">
        <f t="shared" si="3"/>
        <v>429025</v>
      </c>
      <c r="J25" s="1">
        <f t="shared" si="4"/>
        <v>429025</v>
      </c>
      <c r="K25" s="133"/>
    </row>
    <row r="26" spans="2:11">
      <c r="E26" s="2" t="s">
        <v>266</v>
      </c>
      <c r="F26" s="112">
        <v>9</v>
      </c>
      <c r="G26" s="112">
        <v>115</v>
      </c>
      <c r="H26" s="1">
        <v>348</v>
      </c>
      <c r="I26" s="1">
        <f t="shared" si="3"/>
        <v>54289</v>
      </c>
      <c r="J26" s="1">
        <f t="shared" si="4"/>
        <v>488601</v>
      </c>
      <c r="K26" s="133"/>
    </row>
    <row r="27" spans="2:11">
      <c r="E27" s="2" t="s">
        <v>267</v>
      </c>
      <c r="F27" s="112">
        <v>220</v>
      </c>
      <c r="G27" s="112">
        <v>422</v>
      </c>
      <c r="H27" s="1">
        <v>0</v>
      </c>
      <c r="I27" s="1">
        <f t="shared" si="3"/>
        <v>178084</v>
      </c>
      <c r="J27" s="1">
        <f t="shared" si="4"/>
        <v>39178480</v>
      </c>
      <c r="K27" s="133"/>
    </row>
    <row r="28" spans="2:11">
      <c r="E28" s="19"/>
      <c r="F28" s="19"/>
      <c r="G28" s="129"/>
      <c r="H28" s="130"/>
      <c r="I28" s="1" t="s">
        <v>95</v>
      </c>
      <c r="J28" s="21">
        <f>SUM(J19:J27)</f>
        <v>130864778</v>
      </c>
      <c r="K28" s="19"/>
    </row>
  </sheetData>
  <mergeCells count="4">
    <mergeCell ref="E2:K2"/>
    <mergeCell ref="B12:C12"/>
    <mergeCell ref="E17:J17"/>
    <mergeCell ref="B22:C2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38"/>
  <sheetViews>
    <sheetView showGridLines="0" workbookViewId="0">
      <selection activeCell="B3" sqref="B3:C7"/>
    </sheetView>
  </sheetViews>
  <sheetFormatPr baseColWidth="10" defaultRowHeight="11.25"/>
  <cols>
    <col min="1" max="1" width="4.5" customWidth="1"/>
    <col min="4" max="4" width="5.5" customWidth="1"/>
    <col min="5" max="5" width="18.33203125" bestFit="1" customWidth="1"/>
    <col min="9" max="9" width="14.5" customWidth="1"/>
    <col min="10" max="10" width="12.33203125" bestFit="1" customWidth="1"/>
    <col min="11" max="11" width="4.33203125" customWidth="1"/>
    <col min="13" max="13" width="4.1640625" customWidth="1"/>
  </cols>
  <sheetData>
    <row r="2" spans="2:12">
      <c r="E2" s="226" t="s">
        <v>283</v>
      </c>
      <c r="F2" s="226"/>
      <c r="G2" s="226"/>
      <c r="H2" s="226"/>
      <c r="I2" s="226"/>
      <c r="J2" s="226"/>
      <c r="K2" s="139"/>
    </row>
    <row r="3" spans="2:12">
      <c r="B3" s="1" t="s">
        <v>138</v>
      </c>
      <c r="C3" s="1">
        <f>'var. ordinales - paires C et D'!L57</f>
        <v>338350</v>
      </c>
      <c r="E3" t="s">
        <v>284</v>
      </c>
      <c r="F3" s="124" t="s">
        <v>6</v>
      </c>
    </row>
    <row r="4" spans="2:12">
      <c r="B4" s="1" t="s">
        <v>184</v>
      </c>
      <c r="C4" s="1">
        <f>'var. ordinales - paires C et D'!N57</f>
        <v>49938</v>
      </c>
      <c r="E4" s="122" t="s">
        <v>2</v>
      </c>
      <c r="F4" s="2" t="s">
        <v>244</v>
      </c>
      <c r="G4" s="2" t="s">
        <v>243</v>
      </c>
      <c r="H4" s="2" t="s">
        <v>245</v>
      </c>
      <c r="I4" s="135" t="s">
        <v>290</v>
      </c>
      <c r="J4" s="136" t="s">
        <v>286</v>
      </c>
      <c r="L4" s="137" t="s">
        <v>287</v>
      </c>
    </row>
    <row r="5" spans="2:12">
      <c r="E5" s="2" t="s">
        <v>247</v>
      </c>
      <c r="F5" s="1">
        <v>93</v>
      </c>
      <c r="G5" s="1">
        <v>161</v>
      </c>
      <c r="H5" s="1">
        <v>105</v>
      </c>
      <c r="I5" s="110">
        <v>359</v>
      </c>
      <c r="J5" s="110">
        <f>I5^2</f>
        <v>128881</v>
      </c>
      <c r="L5" s="1">
        <f>$C$7*I5</f>
        <v>202498976</v>
      </c>
    </row>
    <row r="6" spans="2:12">
      <c r="B6" s="1" t="s">
        <v>280</v>
      </c>
      <c r="C6" s="1">
        <f>I8^2-J8</f>
        <v>649298</v>
      </c>
      <c r="E6" s="2" t="s">
        <v>246</v>
      </c>
      <c r="F6" s="1">
        <v>22</v>
      </c>
      <c r="G6" s="1">
        <v>146</v>
      </c>
      <c r="H6" s="1">
        <v>243</v>
      </c>
      <c r="I6" s="110">
        <v>411</v>
      </c>
      <c r="J6" s="110">
        <f>I6^2</f>
        <v>168921</v>
      </c>
      <c r="L6" s="1">
        <f>$C$7*I6</f>
        <v>231830304</v>
      </c>
    </row>
    <row r="7" spans="2:12">
      <c r="B7" s="1" t="s">
        <v>281</v>
      </c>
      <c r="C7" s="1">
        <f>I8^2-I9</f>
        <v>564064</v>
      </c>
      <c r="E7" s="2" t="s">
        <v>248</v>
      </c>
      <c r="F7" s="1">
        <v>1</v>
      </c>
      <c r="G7" s="1">
        <v>9</v>
      </c>
      <c r="H7" s="1">
        <v>220</v>
      </c>
      <c r="I7" s="110">
        <v>230</v>
      </c>
      <c r="J7" s="110">
        <f>I7^2</f>
        <v>52900</v>
      </c>
      <c r="L7" s="1">
        <f>$C$7*I7</f>
        <v>129734720</v>
      </c>
    </row>
    <row r="8" spans="2:12">
      <c r="E8" s="135" t="s">
        <v>289</v>
      </c>
      <c r="F8" s="110">
        <v>116</v>
      </c>
      <c r="G8" s="110">
        <v>316</v>
      </c>
      <c r="H8" s="110">
        <v>568</v>
      </c>
      <c r="I8" s="110">
        <v>1000</v>
      </c>
      <c r="J8" s="138">
        <f>SUM(J5:J7)</f>
        <v>350702</v>
      </c>
    </row>
    <row r="9" spans="2:12">
      <c r="B9" s="1" t="s">
        <v>282</v>
      </c>
      <c r="C9" s="32">
        <f>(C3-C4)/SQRT(C6*C7)</f>
        <v>0.47657044122465758</v>
      </c>
      <c r="E9" s="136" t="s">
        <v>285</v>
      </c>
      <c r="F9" s="110">
        <f>F8^2</f>
        <v>13456</v>
      </c>
      <c r="G9" s="110">
        <f>G8^2</f>
        <v>99856</v>
      </c>
      <c r="H9" s="110">
        <f>H8^2</f>
        <v>322624</v>
      </c>
      <c r="I9" s="134">
        <f>SUM(F9:H9)</f>
        <v>435936</v>
      </c>
      <c r="J9" s="1"/>
    </row>
    <row r="11" spans="2:12">
      <c r="E11" s="137" t="s">
        <v>288</v>
      </c>
      <c r="F11" s="1">
        <f>$C$6*F8</f>
        <v>75318568</v>
      </c>
      <c r="G11" s="1">
        <f>$C$6*G8</f>
        <v>205178168</v>
      </c>
      <c r="H11" s="1">
        <f>$C$6*H8</f>
        <v>368801264</v>
      </c>
    </row>
    <row r="13" spans="2:12">
      <c r="B13" s="1" t="s">
        <v>188</v>
      </c>
      <c r="C13" s="32">
        <f>1/(C6*C7)^2*(J24-1000^3*C9^2*(C6+C7)^2)</f>
        <v>4.4793348850117503E-4</v>
      </c>
      <c r="E13" s="235" t="s">
        <v>291</v>
      </c>
      <c r="F13" s="235"/>
      <c r="G13" s="235"/>
      <c r="H13" s="235"/>
      <c r="I13" s="235"/>
      <c r="J13" s="235"/>
    </row>
    <row r="14" spans="2:12">
      <c r="B14" s="1" t="s">
        <v>189</v>
      </c>
      <c r="C14" s="32">
        <f>SQRT(C13)</f>
        <v>2.1164439243721415E-2</v>
      </c>
      <c r="E14" s="88" t="s">
        <v>254</v>
      </c>
      <c r="F14" s="88" t="s">
        <v>255</v>
      </c>
      <c r="G14" s="88" t="s">
        <v>256</v>
      </c>
      <c r="H14" s="88" t="s">
        <v>257</v>
      </c>
      <c r="I14" s="125" t="s">
        <v>292</v>
      </c>
      <c r="J14" s="125" t="s">
        <v>294</v>
      </c>
    </row>
    <row r="15" spans="2:12">
      <c r="C15" s="26"/>
      <c r="E15" s="2" t="s">
        <v>260</v>
      </c>
      <c r="F15" s="112">
        <v>93</v>
      </c>
      <c r="G15" s="112">
        <v>618</v>
      </c>
      <c r="H15" s="1">
        <v>0</v>
      </c>
      <c r="I15" s="1">
        <f>L5+F11</f>
        <v>277817544</v>
      </c>
      <c r="J15" s="141">
        <f>F15*(2*SQRT($C$6*$C$7)*(G15-H15)+$C$9*I15)^2</f>
        <v>7.208549965961968E+19</v>
      </c>
    </row>
    <row r="16" spans="2:12">
      <c r="B16" s="1" t="s">
        <v>111</v>
      </c>
      <c r="C16" s="32">
        <f>NORMSINV(0.95)</f>
        <v>1.6448536269514715</v>
      </c>
      <c r="E16" s="2" t="s">
        <v>259</v>
      </c>
      <c r="F16" s="112">
        <v>161</v>
      </c>
      <c r="G16" s="112">
        <v>463</v>
      </c>
      <c r="H16" s="1">
        <v>23</v>
      </c>
      <c r="I16" s="1">
        <f>L5+G11</f>
        <v>407677144</v>
      </c>
      <c r="J16" s="141">
        <f t="shared" ref="J16:J23" si="0">F16*(2*SQRT($C$6*$C$7)*(G16-H16)+$C$9*I16)^2</f>
        <v>8.505742853667976E+19</v>
      </c>
    </row>
    <row r="17" spans="2:10">
      <c r="E17" s="2" t="s">
        <v>261</v>
      </c>
      <c r="F17" s="112">
        <v>105</v>
      </c>
      <c r="G17" s="112">
        <v>0</v>
      </c>
      <c r="H17" s="1">
        <v>178</v>
      </c>
      <c r="I17" s="1">
        <f>L5+H11</f>
        <v>571300240</v>
      </c>
      <c r="J17" s="141">
        <f t="shared" si="0"/>
        <v>3.3899267393795411E+17</v>
      </c>
    </row>
    <row r="18" spans="2:10">
      <c r="B18" s="199" t="s">
        <v>190</v>
      </c>
      <c r="C18" s="199"/>
      <c r="E18" s="2" t="s">
        <v>262</v>
      </c>
      <c r="F18" s="112">
        <v>22</v>
      </c>
      <c r="G18" s="112">
        <v>229</v>
      </c>
      <c r="H18" s="1">
        <v>266</v>
      </c>
      <c r="I18" s="1">
        <f>L6+F11</f>
        <v>307148872</v>
      </c>
      <c r="J18" s="141">
        <f t="shared" si="0"/>
        <v>2.2707210264720336E+17</v>
      </c>
    </row>
    <row r="19" spans="2:10">
      <c r="B19" s="1" t="s">
        <v>220</v>
      </c>
      <c r="C19" s="32">
        <f>C9-C16*C14</f>
        <v>0.44175803657222834</v>
      </c>
      <c r="E19" s="2" t="s">
        <v>263</v>
      </c>
      <c r="F19" s="112">
        <v>146</v>
      </c>
      <c r="G19" s="112">
        <v>313</v>
      </c>
      <c r="H19" s="1">
        <v>106</v>
      </c>
      <c r="I19" s="1">
        <f>L6+G11</f>
        <v>437008472</v>
      </c>
      <c r="J19" s="141">
        <f t="shared" si="0"/>
        <v>3.0734072623268758E+19</v>
      </c>
    </row>
    <row r="20" spans="2:10">
      <c r="B20" s="1" t="s">
        <v>221</v>
      </c>
      <c r="C20" s="32">
        <f>C9+C16*C14</f>
        <v>0.51138284587708682</v>
      </c>
      <c r="E20" s="2" t="s">
        <v>264</v>
      </c>
      <c r="F20" s="112">
        <v>243</v>
      </c>
      <c r="G20" s="112">
        <v>254</v>
      </c>
      <c r="H20" s="1">
        <v>10</v>
      </c>
      <c r="I20" s="1">
        <f>L6+H11</f>
        <v>600631568</v>
      </c>
      <c r="J20" s="141">
        <f t="shared" si="0"/>
        <v>8.218897751515811E+19</v>
      </c>
    </row>
    <row r="21" spans="2:10">
      <c r="E21" s="2" t="s">
        <v>265</v>
      </c>
      <c r="F21" s="112">
        <v>1</v>
      </c>
      <c r="G21" s="112">
        <v>0</v>
      </c>
      <c r="H21" s="1">
        <v>655</v>
      </c>
      <c r="I21" s="1">
        <f>L7+F11</f>
        <v>205053288</v>
      </c>
      <c r="J21" s="141">
        <f t="shared" si="0"/>
        <v>4.8311742384471091E+17</v>
      </c>
    </row>
    <row r="22" spans="2:10">
      <c r="E22" s="2" t="s">
        <v>266</v>
      </c>
      <c r="F22" s="112">
        <v>9</v>
      </c>
      <c r="G22" s="112">
        <v>115</v>
      </c>
      <c r="H22" s="1">
        <v>348</v>
      </c>
      <c r="I22" s="1">
        <f>L7+G11</f>
        <v>334912888</v>
      </c>
      <c r="J22" s="141">
        <f t="shared" si="0"/>
        <v>1.3484767842138426E+17</v>
      </c>
    </row>
    <row r="23" spans="2:10">
      <c r="E23" s="2" t="s">
        <v>267</v>
      </c>
      <c r="F23" s="112">
        <v>220</v>
      </c>
      <c r="G23" s="112">
        <v>422</v>
      </c>
      <c r="H23" s="1">
        <v>0</v>
      </c>
      <c r="I23" s="1">
        <f>L7+H11</f>
        <v>498535984</v>
      </c>
      <c r="J23" s="141">
        <f t="shared" si="0"/>
        <v>1.2320984697905709E+20</v>
      </c>
    </row>
    <row r="24" spans="2:10">
      <c r="E24" s="19"/>
      <c r="F24" s="19"/>
      <c r="G24" s="129"/>
      <c r="H24" s="130"/>
      <c r="I24" s="1" t="s">
        <v>95</v>
      </c>
      <c r="J24" s="142">
        <f>SUM(J15:J23)</f>
        <v>3.9445985519263469E+20</v>
      </c>
    </row>
    <row r="27" spans="2:10">
      <c r="B27" s="1" t="s">
        <v>296</v>
      </c>
      <c r="C27" s="32">
        <f>4*((I38-1/1000*(C3-C4)^2)/(C6*C7))</f>
        <v>5.2077941939905777E-4</v>
      </c>
      <c r="E27" s="235" t="s">
        <v>293</v>
      </c>
      <c r="F27" s="235"/>
      <c r="G27" s="235"/>
      <c r="H27" s="235"/>
      <c r="I27" s="235"/>
      <c r="J27" s="119"/>
    </row>
    <row r="28" spans="2:10">
      <c r="B28" s="1" t="s">
        <v>297</v>
      </c>
      <c r="C28" s="32">
        <f>SQRT(C27)</f>
        <v>2.2820592003693897E-2</v>
      </c>
      <c r="E28" s="88" t="s">
        <v>254</v>
      </c>
      <c r="F28" s="88" t="s">
        <v>255</v>
      </c>
      <c r="G28" s="88" t="s">
        <v>256</v>
      </c>
      <c r="H28" s="88" t="s">
        <v>257</v>
      </c>
      <c r="I28" s="125" t="s">
        <v>295</v>
      </c>
      <c r="J28" s="119"/>
    </row>
    <row r="29" spans="2:10">
      <c r="C29" s="26"/>
      <c r="E29" s="2" t="s">
        <v>260</v>
      </c>
      <c r="F29" s="112">
        <v>93</v>
      </c>
      <c r="G29" s="112">
        <v>618</v>
      </c>
      <c r="H29" s="1">
        <v>0</v>
      </c>
      <c r="I29" s="1">
        <f>F29*(G29-H29)^2</f>
        <v>35518932</v>
      </c>
      <c r="J29" s="19"/>
    </row>
    <row r="30" spans="2:10">
      <c r="C30" s="26"/>
      <c r="E30" s="2" t="s">
        <v>259</v>
      </c>
      <c r="F30" s="112">
        <v>161</v>
      </c>
      <c r="G30" s="112">
        <v>463</v>
      </c>
      <c r="H30" s="1">
        <v>23</v>
      </c>
      <c r="I30" s="1">
        <f t="shared" ref="I30:I37" si="1">F30*(G30-H30)^2</f>
        <v>31169600</v>
      </c>
      <c r="J30" s="19"/>
    </row>
    <row r="31" spans="2:10">
      <c r="B31" s="1" t="s">
        <v>104</v>
      </c>
      <c r="C31" s="32">
        <f>C9/C28</f>
        <v>20.883351367375422</v>
      </c>
      <c r="E31" s="2" t="s">
        <v>261</v>
      </c>
      <c r="F31" s="112">
        <v>105</v>
      </c>
      <c r="G31" s="112">
        <v>0</v>
      </c>
      <c r="H31" s="1">
        <v>178</v>
      </c>
      <c r="I31" s="1">
        <f t="shared" si="1"/>
        <v>3326820</v>
      </c>
      <c r="J31" s="19"/>
    </row>
    <row r="32" spans="2:10">
      <c r="B32" s="1" t="s">
        <v>85</v>
      </c>
      <c r="C32" s="32">
        <f>2*(1-NORMSDIST(ABS(C31)))</f>
        <v>0</v>
      </c>
      <c r="E32" s="2" t="s">
        <v>262</v>
      </c>
      <c r="F32" s="112">
        <v>22</v>
      </c>
      <c r="G32" s="112">
        <v>229</v>
      </c>
      <c r="H32" s="1">
        <v>266</v>
      </c>
      <c r="I32" s="1">
        <f t="shared" si="1"/>
        <v>30118</v>
      </c>
      <c r="J32" s="19"/>
    </row>
    <row r="33" spans="5:10">
      <c r="E33" s="2" t="s">
        <v>263</v>
      </c>
      <c r="F33" s="112">
        <v>146</v>
      </c>
      <c r="G33" s="112">
        <v>313</v>
      </c>
      <c r="H33" s="1">
        <v>106</v>
      </c>
      <c r="I33" s="1">
        <f t="shared" si="1"/>
        <v>6255954</v>
      </c>
      <c r="J33" s="19"/>
    </row>
    <row r="34" spans="5:10">
      <c r="E34" s="2" t="s">
        <v>264</v>
      </c>
      <c r="F34" s="112">
        <v>243</v>
      </c>
      <c r="G34" s="112">
        <v>254</v>
      </c>
      <c r="H34" s="1">
        <v>10</v>
      </c>
      <c r="I34" s="1">
        <f t="shared" si="1"/>
        <v>14467248</v>
      </c>
      <c r="J34" s="19"/>
    </row>
    <row r="35" spans="5:10">
      <c r="E35" s="2" t="s">
        <v>265</v>
      </c>
      <c r="F35" s="112">
        <v>1</v>
      </c>
      <c r="G35" s="112">
        <v>0</v>
      </c>
      <c r="H35" s="1">
        <v>655</v>
      </c>
      <c r="I35" s="1">
        <f t="shared" si="1"/>
        <v>429025</v>
      </c>
      <c r="J35" s="19"/>
    </row>
    <row r="36" spans="5:10">
      <c r="E36" s="2" t="s">
        <v>266</v>
      </c>
      <c r="F36" s="112">
        <v>9</v>
      </c>
      <c r="G36" s="112">
        <v>115</v>
      </c>
      <c r="H36" s="1">
        <v>348</v>
      </c>
      <c r="I36" s="1">
        <f t="shared" si="1"/>
        <v>488601</v>
      </c>
      <c r="J36" s="19"/>
    </row>
    <row r="37" spans="5:10">
      <c r="E37" s="2" t="s">
        <v>267</v>
      </c>
      <c r="F37" s="112">
        <v>220</v>
      </c>
      <c r="G37" s="112">
        <v>422</v>
      </c>
      <c r="H37" s="1">
        <v>0</v>
      </c>
      <c r="I37" s="1">
        <f t="shared" si="1"/>
        <v>39178480</v>
      </c>
      <c r="J37" s="19"/>
    </row>
    <row r="38" spans="5:10">
      <c r="E38" s="1"/>
      <c r="F38" s="1"/>
      <c r="G38" s="140"/>
      <c r="H38" s="1" t="s">
        <v>95</v>
      </c>
      <c r="I38" s="21">
        <f>SUM(I29:I37)</f>
        <v>130864778</v>
      </c>
      <c r="J38" s="63"/>
    </row>
  </sheetData>
  <mergeCells count="4">
    <mergeCell ref="E2:J2"/>
    <mergeCell ref="E13:J13"/>
    <mergeCell ref="B18:C18"/>
    <mergeCell ref="E27:I2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21"/>
  <sheetViews>
    <sheetView showGridLines="0" workbookViewId="0">
      <selection activeCell="B15" sqref="B15:C17"/>
    </sheetView>
  </sheetViews>
  <sheetFormatPr baseColWidth="10" defaultRowHeight="11.25"/>
  <cols>
    <col min="1" max="1" width="4.33203125" customWidth="1"/>
    <col min="4" max="4" width="8.1640625" customWidth="1"/>
    <col min="10" max="10" width="5.83203125" customWidth="1"/>
  </cols>
  <sheetData>
    <row r="2" spans="2:9">
      <c r="B2" s="1" t="s">
        <v>138</v>
      </c>
      <c r="C2" s="1">
        <v>338350</v>
      </c>
      <c r="E2" s="235" t="s">
        <v>274</v>
      </c>
      <c r="F2" s="235"/>
      <c r="G2" s="235"/>
      <c r="H2" s="235"/>
      <c r="I2" s="235"/>
    </row>
    <row r="3" spans="2:9">
      <c r="B3" s="1" t="s">
        <v>184</v>
      </c>
      <c r="C3" s="1">
        <v>49938</v>
      </c>
      <c r="E3" s="88" t="s">
        <v>254</v>
      </c>
      <c r="F3" s="88" t="s">
        <v>255</v>
      </c>
      <c r="G3" s="88" t="s">
        <v>256</v>
      </c>
      <c r="H3" s="88" t="s">
        <v>257</v>
      </c>
      <c r="I3" s="125" t="s">
        <v>295</v>
      </c>
    </row>
    <row r="4" spans="2:9">
      <c r="E4" s="2" t="s">
        <v>260</v>
      </c>
      <c r="F4" s="112">
        <v>93</v>
      </c>
      <c r="G4" s="112">
        <v>618</v>
      </c>
      <c r="H4" s="1">
        <v>0</v>
      </c>
      <c r="I4" s="1">
        <f>F4*(G4-H4)^2</f>
        <v>35518932</v>
      </c>
    </row>
    <row r="5" spans="2:9">
      <c r="B5" s="1" t="s">
        <v>299</v>
      </c>
      <c r="C5" s="1">
        <f>MIN(3,3)</f>
        <v>3</v>
      </c>
      <c r="E5" s="2" t="s">
        <v>259</v>
      </c>
      <c r="F5" s="112">
        <v>161</v>
      </c>
      <c r="G5" s="112">
        <v>463</v>
      </c>
      <c r="H5" s="1">
        <v>23</v>
      </c>
      <c r="I5" s="1">
        <f t="shared" ref="I5:I12" si="0">F5*(G5-H5)^2</f>
        <v>31169600</v>
      </c>
    </row>
    <row r="6" spans="2:9">
      <c r="B6" s="21" t="s">
        <v>168</v>
      </c>
      <c r="C6" s="1">
        <v>1000</v>
      </c>
      <c r="E6" s="2" t="s">
        <v>261</v>
      </c>
      <c r="F6" s="112">
        <v>105</v>
      </c>
      <c r="G6" s="112">
        <v>0</v>
      </c>
      <c r="H6" s="1">
        <v>178</v>
      </c>
      <c r="I6" s="1">
        <f t="shared" si="0"/>
        <v>3326820</v>
      </c>
    </row>
    <row r="7" spans="2:9">
      <c r="E7" s="2" t="s">
        <v>262</v>
      </c>
      <c r="F7" s="112">
        <v>22</v>
      </c>
      <c r="G7" s="112">
        <v>229</v>
      </c>
      <c r="H7" s="1">
        <v>266</v>
      </c>
      <c r="I7" s="1">
        <f t="shared" si="0"/>
        <v>30118</v>
      </c>
    </row>
    <row r="8" spans="2:9">
      <c r="B8" s="1" t="s">
        <v>298</v>
      </c>
      <c r="C8" s="1">
        <f>(C5*(C2-C3))/(C6^2*(C5-1))</f>
        <v>0.432618</v>
      </c>
      <c r="E8" s="2" t="s">
        <v>263</v>
      </c>
      <c r="F8" s="112">
        <v>146</v>
      </c>
      <c r="G8" s="112">
        <v>313</v>
      </c>
      <c r="H8" s="1">
        <v>106</v>
      </c>
      <c r="I8" s="1">
        <f t="shared" si="0"/>
        <v>6255954</v>
      </c>
    </row>
    <row r="9" spans="2:9">
      <c r="E9" s="2" t="s">
        <v>264</v>
      </c>
      <c r="F9" s="112">
        <v>243</v>
      </c>
      <c r="G9" s="112">
        <v>254</v>
      </c>
      <c r="H9" s="1">
        <v>10</v>
      </c>
      <c r="I9" s="1">
        <f t="shared" si="0"/>
        <v>14467248</v>
      </c>
    </row>
    <row r="10" spans="2:9">
      <c r="B10" s="32" t="s">
        <v>188</v>
      </c>
      <c r="C10" s="32">
        <f>(4*C5^2)/(C6^4*(C5-1)^2)*(I13-(C2-C3)^2/C6)</f>
        <v>4.2914966630399996E-4</v>
      </c>
      <c r="E10" s="2" t="s">
        <v>265</v>
      </c>
      <c r="F10" s="112">
        <v>1</v>
      </c>
      <c r="G10" s="112">
        <v>0</v>
      </c>
      <c r="H10" s="1">
        <v>655</v>
      </c>
      <c r="I10" s="1">
        <f t="shared" si="0"/>
        <v>429025</v>
      </c>
    </row>
    <row r="11" spans="2:9">
      <c r="B11" s="32" t="s">
        <v>189</v>
      </c>
      <c r="C11" s="32">
        <f>SQRT(C10)</f>
        <v>2.0715927840770251E-2</v>
      </c>
      <c r="E11" s="2" t="s">
        <v>266</v>
      </c>
      <c r="F11" s="112">
        <v>9</v>
      </c>
      <c r="G11" s="112">
        <v>115</v>
      </c>
      <c r="H11" s="1">
        <v>348</v>
      </c>
      <c r="I11" s="1">
        <f t="shared" si="0"/>
        <v>488601</v>
      </c>
    </row>
    <row r="12" spans="2:9">
      <c r="B12" s="26"/>
      <c r="C12" s="26"/>
      <c r="E12" s="2" t="s">
        <v>267</v>
      </c>
      <c r="F12" s="112">
        <v>220</v>
      </c>
      <c r="G12" s="112">
        <v>422</v>
      </c>
      <c r="H12" s="1">
        <v>0</v>
      </c>
      <c r="I12" s="1">
        <f t="shared" si="0"/>
        <v>39178480</v>
      </c>
    </row>
    <row r="13" spans="2:9">
      <c r="B13" s="32" t="s">
        <v>111</v>
      </c>
      <c r="C13" s="32">
        <f>NORMSINV(0.95)</f>
        <v>1.6448536269514715</v>
      </c>
      <c r="E13" s="1"/>
      <c r="F13" s="1"/>
      <c r="G13" s="140"/>
      <c r="H13" s="1" t="s">
        <v>95</v>
      </c>
      <c r="I13" s="21">
        <f>SUM(I4:I12)</f>
        <v>130864778</v>
      </c>
    </row>
    <row r="14" spans="2:9">
      <c r="B14" s="26"/>
      <c r="C14" s="26"/>
    </row>
    <row r="15" spans="2:9">
      <c r="B15" s="236" t="s">
        <v>190</v>
      </c>
      <c r="C15" s="236"/>
    </row>
    <row r="16" spans="2:9">
      <c r="B16" s="32" t="s">
        <v>220</v>
      </c>
      <c r="C16" s="32">
        <f>C8-C13*C11</f>
        <v>0.39854333095544409</v>
      </c>
    </row>
    <row r="17" spans="2:3">
      <c r="B17" s="32" t="s">
        <v>221</v>
      </c>
      <c r="C17" s="32">
        <f>C8+C13*C11</f>
        <v>0.46669266904455592</v>
      </c>
    </row>
    <row r="18" spans="2:3">
      <c r="B18" s="26"/>
      <c r="C18" s="26"/>
    </row>
    <row r="19" spans="2:3">
      <c r="B19" s="236" t="s">
        <v>191</v>
      </c>
      <c r="C19" s="236"/>
    </row>
    <row r="20" spans="2:3">
      <c r="B20" s="32" t="s">
        <v>104</v>
      </c>
      <c r="C20" s="32">
        <f>C8/C11</f>
        <v>20.883351367375422</v>
      </c>
    </row>
    <row r="21" spans="2:3">
      <c r="B21" s="32" t="s">
        <v>85</v>
      </c>
      <c r="C21" s="32">
        <f>2*(1-NORMSDIST(ABS(C20)))</f>
        <v>0</v>
      </c>
    </row>
  </sheetData>
  <mergeCells count="3">
    <mergeCell ref="E2:I2"/>
    <mergeCell ref="B15:C15"/>
    <mergeCell ref="B19:C1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37"/>
  <sheetViews>
    <sheetView showGridLines="0" workbookViewId="0">
      <selection activeCell="J51" sqref="J51"/>
    </sheetView>
  </sheetViews>
  <sheetFormatPr baseColWidth="10" defaultRowHeight="11.25"/>
  <cols>
    <col min="1" max="1" width="2.83203125" customWidth="1"/>
    <col min="3" max="3" width="12.5" bestFit="1" customWidth="1"/>
    <col min="4" max="4" width="3.33203125" customWidth="1"/>
    <col min="6" max="8" width="8.83203125" customWidth="1"/>
    <col min="9" max="12" width="11.1640625" customWidth="1"/>
    <col min="13" max="13" width="4" customWidth="1"/>
  </cols>
  <sheetData>
    <row r="2" spans="2:12">
      <c r="B2" s="1" t="s">
        <v>138</v>
      </c>
      <c r="C2" s="1">
        <v>338350</v>
      </c>
      <c r="E2" s="226" t="s">
        <v>143</v>
      </c>
      <c r="F2" s="226"/>
      <c r="G2" s="226"/>
      <c r="H2" s="226"/>
    </row>
    <row r="3" spans="2:12">
      <c r="B3" s="1" t="s">
        <v>184</v>
      </c>
      <c r="C3" s="1">
        <v>49938</v>
      </c>
      <c r="F3" s="124" t="s">
        <v>6</v>
      </c>
    </row>
    <row r="4" spans="2:12">
      <c r="E4" s="11" t="s">
        <v>2</v>
      </c>
      <c r="F4" s="1" t="s">
        <v>244</v>
      </c>
      <c r="G4" s="1" t="s">
        <v>243</v>
      </c>
      <c r="H4" s="1" t="s">
        <v>245</v>
      </c>
    </row>
    <row r="5" spans="2:12">
      <c r="B5" s="1" t="s">
        <v>281</v>
      </c>
      <c r="C5" s="1">
        <v>564064</v>
      </c>
      <c r="E5" s="1" t="s">
        <v>247</v>
      </c>
      <c r="F5" s="1">
        <v>93</v>
      </c>
      <c r="G5" s="1">
        <v>161</v>
      </c>
      <c r="H5" s="1">
        <v>105</v>
      </c>
    </row>
    <row r="6" spans="2:12">
      <c r="E6" s="1" t="s">
        <v>246</v>
      </c>
      <c r="F6" s="1">
        <v>22</v>
      </c>
      <c r="G6" s="1">
        <v>146</v>
      </c>
      <c r="H6" s="1">
        <v>243</v>
      </c>
    </row>
    <row r="7" spans="2:12">
      <c r="B7" s="1" t="s">
        <v>163</v>
      </c>
      <c r="C7" s="32">
        <f>(C2-C3)/C5</f>
        <v>0.51131077324558916</v>
      </c>
      <c r="E7" s="1" t="s">
        <v>248</v>
      </c>
      <c r="F7" s="1">
        <v>1</v>
      </c>
      <c r="G7" s="1">
        <v>9</v>
      </c>
      <c r="H7" s="1">
        <v>220</v>
      </c>
    </row>
    <row r="8" spans="2:12">
      <c r="E8" s="23" t="s">
        <v>289</v>
      </c>
      <c r="F8" s="1">
        <v>116</v>
      </c>
      <c r="G8" s="1">
        <v>316</v>
      </c>
      <c r="H8" s="1">
        <v>568</v>
      </c>
    </row>
    <row r="10" spans="2:12">
      <c r="E10" s="237" t="s">
        <v>291</v>
      </c>
      <c r="F10" s="237"/>
      <c r="G10" s="237"/>
      <c r="H10" s="237"/>
      <c r="I10" s="237"/>
      <c r="J10" s="237"/>
      <c r="K10" s="237"/>
      <c r="L10" s="237"/>
    </row>
    <row r="11" spans="2:12">
      <c r="B11" s="32" t="s">
        <v>188</v>
      </c>
      <c r="C11" s="32">
        <f>4/C5^4*L21</f>
        <v>5.2960736171511649E-4</v>
      </c>
      <c r="E11" s="1" t="s">
        <v>254</v>
      </c>
      <c r="F11" s="2" t="s">
        <v>255</v>
      </c>
      <c r="G11" s="2" t="s">
        <v>256</v>
      </c>
      <c r="H11" s="2" t="s">
        <v>257</v>
      </c>
      <c r="I11" s="2" t="s">
        <v>303</v>
      </c>
      <c r="J11" s="2" t="s">
        <v>294</v>
      </c>
      <c r="K11" s="137" t="s">
        <v>304</v>
      </c>
      <c r="L11" s="137" t="s">
        <v>305</v>
      </c>
    </row>
    <row r="12" spans="2:12">
      <c r="B12" s="32" t="s">
        <v>189</v>
      </c>
      <c r="C12" s="32">
        <f>SQRT(C11)</f>
        <v>2.3013199727876098E-2</v>
      </c>
      <c r="E12" s="1" t="s">
        <v>260</v>
      </c>
      <c r="F12" s="1">
        <v>93</v>
      </c>
      <c r="G12" s="1">
        <v>618</v>
      </c>
      <c r="H12" s="1">
        <v>0</v>
      </c>
      <c r="I12" s="1">
        <f>$C$5*(G12-H12)</f>
        <v>348591552</v>
      </c>
      <c r="J12" s="1">
        <f>($C$2-$C$3)*(1000-F8)</f>
        <v>254956208</v>
      </c>
      <c r="K12" s="132">
        <f>(I12-J12)^2</f>
        <v>8767577645998336</v>
      </c>
      <c r="L12" s="132">
        <f>F12*K12</f>
        <v>8.1538472107784525E+17</v>
      </c>
    </row>
    <row r="13" spans="2:12">
      <c r="B13" s="26"/>
      <c r="C13" s="26"/>
      <c r="E13" s="1" t="s">
        <v>259</v>
      </c>
      <c r="F13" s="1">
        <v>161</v>
      </c>
      <c r="G13" s="1">
        <v>463</v>
      </c>
      <c r="H13" s="1">
        <v>23</v>
      </c>
      <c r="I13" s="1">
        <f t="shared" ref="I13:I20" si="0">$C$5*(G13-H13)</f>
        <v>248188160</v>
      </c>
      <c r="J13" s="1">
        <f>($C$2-$C$3)*(1000-G8)</f>
        <v>197273808</v>
      </c>
      <c r="K13" s="132">
        <f t="shared" ref="K13:K20" si="1">(I13-J13)^2</f>
        <v>2592271239579904</v>
      </c>
      <c r="L13" s="132">
        <f t="shared" ref="L13:L20" si="2">F13*K13</f>
        <v>4.1735566957236454E+17</v>
      </c>
    </row>
    <row r="14" spans="2:12">
      <c r="B14" s="32" t="s">
        <v>111</v>
      </c>
      <c r="C14" s="32">
        <f>NORMSINV(0.95)</f>
        <v>1.6448536269514715</v>
      </c>
      <c r="E14" s="1" t="s">
        <v>261</v>
      </c>
      <c r="F14" s="1">
        <v>105</v>
      </c>
      <c r="G14" s="1">
        <v>0</v>
      </c>
      <c r="H14" s="1">
        <v>178</v>
      </c>
      <c r="I14" s="1">
        <f t="shared" si="0"/>
        <v>-100403392</v>
      </c>
      <c r="J14" s="1">
        <f>($C$2-$C$3)*(1000-H8)</f>
        <v>124593984</v>
      </c>
      <c r="K14" s="132">
        <f t="shared" si="1"/>
        <v>5.0623819206885376E+16</v>
      </c>
      <c r="L14" s="132">
        <f t="shared" si="2"/>
        <v>5.3155010167229645E+18</v>
      </c>
    </row>
    <row r="15" spans="2:12">
      <c r="B15" s="26"/>
      <c r="C15" s="26"/>
      <c r="E15" s="1" t="s">
        <v>262</v>
      </c>
      <c r="F15" s="1">
        <v>22</v>
      </c>
      <c r="G15" s="1">
        <v>229</v>
      </c>
      <c r="H15" s="1">
        <v>266</v>
      </c>
      <c r="I15" s="1">
        <f t="shared" si="0"/>
        <v>-20870368</v>
      </c>
      <c r="J15" s="1">
        <f>($C$2-$C$3)*(1000-F8)</f>
        <v>254956208</v>
      </c>
      <c r="K15" s="132">
        <f t="shared" si="1"/>
        <v>7.6080300027883776E+16</v>
      </c>
      <c r="L15" s="132">
        <f t="shared" si="2"/>
        <v>1.6737666006134431E+18</v>
      </c>
    </row>
    <row r="16" spans="2:12">
      <c r="B16" s="236" t="s">
        <v>190</v>
      </c>
      <c r="C16" s="236"/>
      <c r="E16" s="1" t="s">
        <v>263</v>
      </c>
      <c r="F16" s="1">
        <v>146</v>
      </c>
      <c r="G16" s="1">
        <v>313</v>
      </c>
      <c r="H16" s="1">
        <v>106</v>
      </c>
      <c r="I16" s="1">
        <f t="shared" si="0"/>
        <v>116761248</v>
      </c>
      <c r="J16" s="1">
        <f>($C$2-$C$3)*(1000-G8)</f>
        <v>197273808</v>
      </c>
      <c r="K16" s="132">
        <f t="shared" si="1"/>
        <v>6482272317753600</v>
      </c>
      <c r="L16" s="132">
        <f t="shared" si="2"/>
        <v>9.464117583920256E+17</v>
      </c>
    </row>
    <row r="17" spans="2:12">
      <c r="B17" s="32" t="s">
        <v>220</v>
      </c>
      <c r="C17" s="32">
        <f>C7-C14*C12</f>
        <v>0.47345742820543352</v>
      </c>
      <c r="E17" s="1" t="s">
        <v>264</v>
      </c>
      <c r="F17" s="1">
        <v>243</v>
      </c>
      <c r="G17" s="1">
        <v>254</v>
      </c>
      <c r="H17" s="1">
        <v>10</v>
      </c>
      <c r="I17" s="1">
        <f t="shared" si="0"/>
        <v>137631616</v>
      </c>
      <c r="J17" s="1">
        <f>($C$2-$C$3)*(1000-H8)</f>
        <v>124593984</v>
      </c>
      <c r="K17" s="132">
        <f t="shared" si="1"/>
        <v>169979848167424</v>
      </c>
      <c r="L17" s="132">
        <f t="shared" si="2"/>
        <v>4.1305103104684032E+16</v>
      </c>
    </row>
    <row r="18" spans="2:12">
      <c r="B18" s="32" t="s">
        <v>221</v>
      </c>
      <c r="C18" s="32">
        <f>C7+C14*C12</f>
        <v>0.54916411828574474</v>
      </c>
      <c r="E18" s="1" t="s">
        <v>265</v>
      </c>
      <c r="F18" s="1">
        <v>1</v>
      </c>
      <c r="G18" s="1">
        <v>0</v>
      </c>
      <c r="H18" s="1">
        <v>655</v>
      </c>
      <c r="I18" s="1">
        <f t="shared" si="0"/>
        <v>-369461920</v>
      </c>
      <c r="J18" s="1">
        <f>($C$2-$C$3)*(1000-F8)</f>
        <v>254956208</v>
      </c>
      <c r="K18" s="132">
        <f t="shared" si="1"/>
        <v>3.8989799857502438E+17</v>
      </c>
      <c r="L18" s="132">
        <f t="shared" si="2"/>
        <v>3.8989799857502438E+17</v>
      </c>
    </row>
    <row r="19" spans="2:12">
      <c r="E19" s="1" t="s">
        <v>266</v>
      </c>
      <c r="F19" s="1">
        <v>9</v>
      </c>
      <c r="G19" s="1">
        <v>115</v>
      </c>
      <c r="H19" s="1">
        <v>348</v>
      </c>
      <c r="I19" s="1">
        <f t="shared" si="0"/>
        <v>-131426912</v>
      </c>
      <c r="J19" s="1">
        <f>($C$2-$C$3)*(1000-G8)</f>
        <v>197273808</v>
      </c>
      <c r="K19" s="132">
        <f t="shared" si="1"/>
        <v>1.080441633285184E+17</v>
      </c>
      <c r="L19" s="132">
        <f t="shared" si="2"/>
        <v>9.723974699566656E+17</v>
      </c>
    </row>
    <row r="20" spans="2:12">
      <c r="E20" s="1" t="s">
        <v>267</v>
      </c>
      <c r="F20" s="1">
        <v>220</v>
      </c>
      <c r="G20" s="1">
        <v>422</v>
      </c>
      <c r="H20" s="1">
        <v>0</v>
      </c>
      <c r="I20" s="1">
        <f t="shared" si="0"/>
        <v>238035008</v>
      </c>
      <c r="J20" s="1">
        <f>($C$2-$C$3)*(1000-H8)</f>
        <v>124593984</v>
      </c>
      <c r="K20" s="132">
        <f t="shared" si="1"/>
        <v>1.2868865926168576E+16</v>
      </c>
      <c r="L20" s="132">
        <f t="shared" si="2"/>
        <v>2.8311505037570867E+18</v>
      </c>
    </row>
    <row r="21" spans="2:12">
      <c r="H21" s="19"/>
      <c r="I21" s="19"/>
      <c r="K21" s="1" t="s">
        <v>95</v>
      </c>
      <c r="L21" s="132">
        <f>SUM(L12:L20)</f>
        <v>1.3403170841772104E+19</v>
      </c>
    </row>
    <row r="23" spans="2:12">
      <c r="E23" s="238" t="s">
        <v>293</v>
      </c>
      <c r="F23" s="238"/>
      <c r="G23" s="238"/>
      <c r="H23" s="238"/>
      <c r="I23" s="238"/>
      <c r="J23" s="238"/>
      <c r="K23" s="146"/>
      <c r="L23" s="146"/>
    </row>
    <row r="24" spans="2:12">
      <c r="B24" s="200" t="s">
        <v>191</v>
      </c>
      <c r="C24" s="200"/>
      <c r="E24" s="1" t="s">
        <v>254</v>
      </c>
      <c r="F24" s="2" t="s">
        <v>255</v>
      </c>
      <c r="G24" s="2" t="s">
        <v>256</v>
      </c>
      <c r="H24" s="2" t="s">
        <v>257</v>
      </c>
      <c r="I24" s="2" t="s">
        <v>295</v>
      </c>
      <c r="J24" s="2" t="s">
        <v>302</v>
      </c>
      <c r="K24" s="145"/>
      <c r="L24" s="145"/>
    </row>
    <row r="25" spans="2:12">
      <c r="B25" s="32" t="s">
        <v>192</v>
      </c>
      <c r="C25" s="32">
        <f>4/C5^2*(J34-(C2-C3)^2/1000)</f>
        <v>5.9947281772453022E-4</v>
      </c>
      <c r="E25" s="1" t="s">
        <v>260</v>
      </c>
      <c r="F25" s="1">
        <v>93</v>
      </c>
      <c r="G25" s="1">
        <v>618</v>
      </c>
      <c r="H25" s="1">
        <v>0</v>
      </c>
      <c r="I25" s="1">
        <f>(G25-H25)^2</f>
        <v>381924</v>
      </c>
      <c r="J25" s="1">
        <f>F25*I25</f>
        <v>35518932</v>
      </c>
      <c r="K25" s="133"/>
      <c r="L25" s="133"/>
    </row>
    <row r="26" spans="2:12">
      <c r="B26" s="32" t="s">
        <v>297</v>
      </c>
      <c r="C26" s="32">
        <f>SQRT(C25)</f>
        <v>2.4484133999889197E-2</v>
      </c>
      <c r="E26" s="1" t="s">
        <v>259</v>
      </c>
      <c r="F26" s="1">
        <v>161</v>
      </c>
      <c r="G26" s="1">
        <v>463</v>
      </c>
      <c r="H26" s="1">
        <v>23</v>
      </c>
      <c r="I26" s="1">
        <f t="shared" ref="I26:I33" si="3">(G26-H26)^2</f>
        <v>193600</v>
      </c>
      <c r="J26" s="1">
        <f t="shared" ref="J26:J33" si="4">F26*I26</f>
        <v>31169600</v>
      </c>
      <c r="K26" s="133"/>
      <c r="L26" s="133"/>
    </row>
    <row r="27" spans="2:12">
      <c r="B27" s="26"/>
      <c r="C27" s="26"/>
      <c r="E27" s="1" t="s">
        <v>261</v>
      </c>
      <c r="F27" s="1">
        <v>105</v>
      </c>
      <c r="G27" s="1">
        <v>0</v>
      </c>
      <c r="H27" s="1">
        <v>178</v>
      </c>
      <c r="I27" s="1">
        <f t="shared" si="3"/>
        <v>31684</v>
      </c>
      <c r="J27" s="1">
        <f t="shared" si="4"/>
        <v>3326820</v>
      </c>
      <c r="K27" s="133"/>
      <c r="L27" s="133"/>
    </row>
    <row r="28" spans="2:12">
      <c r="B28" s="32" t="s">
        <v>104</v>
      </c>
      <c r="C28" s="32">
        <f>C7/C26</f>
        <v>20.883351367375422</v>
      </c>
      <c r="E28" s="1" t="s">
        <v>262</v>
      </c>
      <c r="F28" s="1">
        <v>22</v>
      </c>
      <c r="G28" s="1">
        <v>229</v>
      </c>
      <c r="H28" s="1">
        <v>266</v>
      </c>
      <c r="I28" s="1">
        <f t="shared" si="3"/>
        <v>1369</v>
      </c>
      <c r="J28" s="1">
        <f t="shared" si="4"/>
        <v>30118</v>
      </c>
      <c r="K28" s="133"/>
      <c r="L28" s="133"/>
    </row>
    <row r="29" spans="2:12">
      <c r="B29" s="1" t="s">
        <v>85</v>
      </c>
      <c r="C29" s="32">
        <f>2*(1-NORMSDIST(ABS(C28)))</f>
        <v>0</v>
      </c>
      <c r="E29" s="1" t="s">
        <v>263</v>
      </c>
      <c r="F29" s="1">
        <v>146</v>
      </c>
      <c r="G29" s="1">
        <v>313</v>
      </c>
      <c r="H29" s="1">
        <v>106</v>
      </c>
      <c r="I29" s="1">
        <f t="shared" si="3"/>
        <v>42849</v>
      </c>
      <c r="J29" s="1">
        <f t="shared" si="4"/>
        <v>6255954</v>
      </c>
      <c r="K29" s="133"/>
      <c r="L29" s="133"/>
    </row>
    <row r="30" spans="2:12">
      <c r="E30" s="1" t="s">
        <v>264</v>
      </c>
      <c r="F30" s="1">
        <v>243</v>
      </c>
      <c r="G30" s="1">
        <v>254</v>
      </c>
      <c r="H30" s="1">
        <v>10</v>
      </c>
      <c r="I30" s="1">
        <f t="shared" si="3"/>
        <v>59536</v>
      </c>
      <c r="J30" s="1">
        <f t="shared" si="4"/>
        <v>14467248</v>
      </c>
      <c r="K30" s="133"/>
      <c r="L30" s="133"/>
    </row>
    <row r="31" spans="2:12">
      <c r="E31" s="1" t="s">
        <v>265</v>
      </c>
      <c r="F31" s="1">
        <v>1</v>
      </c>
      <c r="G31" s="1">
        <v>0</v>
      </c>
      <c r="H31" s="1">
        <v>655</v>
      </c>
      <c r="I31" s="1">
        <f t="shared" si="3"/>
        <v>429025</v>
      </c>
      <c r="J31" s="1">
        <f t="shared" si="4"/>
        <v>429025</v>
      </c>
      <c r="K31" s="133"/>
      <c r="L31" s="133"/>
    </row>
    <row r="32" spans="2:12">
      <c r="E32" s="1" t="s">
        <v>266</v>
      </c>
      <c r="F32" s="1">
        <v>9</v>
      </c>
      <c r="G32" s="1">
        <v>115</v>
      </c>
      <c r="H32" s="1">
        <v>348</v>
      </c>
      <c r="I32" s="1">
        <f t="shared" si="3"/>
        <v>54289</v>
      </c>
      <c r="J32" s="1">
        <f t="shared" si="4"/>
        <v>488601</v>
      </c>
      <c r="K32" s="133"/>
      <c r="L32" s="133"/>
    </row>
    <row r="33" spans="5:14">
      <c r="E33" s="1" t="s">
        <v>267</v>
      </c>
      <c r="F33" s="1">
        <v>220</v>
      </c>
      <c r="G33" s="1">
        <v>422</v>
      </c>
      <c r="H33" s="1">
        <v>0</v>
      </c>
      <c r="I33" s="1">
        <f t="shared" si="3"/>
        <v>178084</v>
      </c>
      <c r="J33" s="1">
        <f t="shared" si="4"/>
        <v>39178480</v>
      </c>
      <c r="K33" s="133"/>
      <c r="L33" s="133"/>
    </row>
    <row r="34" spans="5:14">
      <c r="E34" s="1"/>
      <c r="F34" s="1"/>
      <c r="G34" s="1"/>
      <c r="H34" s="1"/>
      <c r="I34" s="1" t="s">
        <v>95</v>
      </c>
      <c r="J34" s="21">
        <f>SUM(J25:J33)</f>
        <v>130864778</v>
      </c>
      <c r="K34" s="19"/>
      <c r="L34" s="133"/>
    </row>
    <row r="37" spans="5:14">
      <c r="K37" s="26"/>
      <c r="L37" s="26"/>
      <c r="M37" s="26"/>
      <c r="N37" s="26"/>
    </row>
  </sheetData>
  <mergeCells count="5">
    <mergeCell ref="B24:C24"/>
    <mergeCell ref="E2:H2"/>
    <mergeCell ref="B16:C16"/>
    <mergeCell ref="E10:L10"/>
    <mergeCell ref="E23:J2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002"/>
  <sheetViews>
    <sheetView showGridLines="0" workbookViewId="0">
      <selection activeCell="F11" sqref="F11"/>
    </sheetView>
  </sheetViews>
  <sheetFormatPr baseColWidth="10" defaultRowHeight="11.25"/>
  <cols>
    <col min="5" max="5" width="7" customWidth="1"/>
    <col min="7" max="7" width="11.5" style="26" customWidth="1"/>
    <col min="8" max="8" width="4" customWidth="1"/>
  </cols>
  <sheetData>
    <row r="1" spans="1:7">
      <c r="B1" s="144" t="s">
        <v>300</v>
      </c>
      <c r="C1" s="143">
        <v>2</v>
      </c>
      <c r="D1" s="143">
        <v>7</v>
      </c>
    </row>
    <row r="2" spans="1:7">
      <c r="A2" s="7" t="s">
        <v>140</v>
      </c>
      <c r="B2" s="7" t="s">
        <v>141</v>
      </c>
      <c r="C2" s="7" t="s">
        <v>140</v>
      </c>
      <c r="D2" s="7" t="s">
        <v>141</v>
      </c>
    </row>
    <row r="3" spans="1:7">
      <c r="A3" s="1">
        <v>1</v>
      </c>
      <c r="B3" s="1">
        <v>1</v>
      </c>
      <c r="C3" s="1">
        <f>IF(A3=0,0,C$1)</f>
        <v>2</v>
      </c>
      <c r="D3" s="1">
        <f>IF(B3=0,0,D$1)</f>
        <v>7</v>
      </c>
    </row>
    <row r="4" spans="1:7">
      <c r="A4" s="1">
        <v>0</v>
      </c>
      <c r="B4" s="1">
        <v>1</v>
      </c>
      <c r="C4" s="1">
        <f t="shared" ref="C4:C67" si="0">IF(A4=0,0,C$1)</f>
        <v>0</v>
      </c>
      <c r="D4" s="1">
        <f t="shared" ref="D4:D67" si="1">IF(B4=0,0,D$1)</f>
        <v>7</v>
      </c>
      <c r="F4" s="1" t="s">
        <v>146</v>
      </c>
      <c r="G4" s="32">
        <f>CORREL(D3:D1002,C3:C1002)</f>
        <v>0.1074009093699877</v>
      </c>
    </row>
    <row r="5" spans="1:7">
      <c r="A5" s="1">
        <v>0</v>
      </c>
      <c r="B5" s="1">
        <v>1</v>
      </c>
      <c r="C5" s="1">
        <f t="shared" si="0"/>
        <v>0</v>
      </c>
      <c r="D5" s="1">
        <f t="shared" si="1"/>
        <v>7</v>
      </c>
    </row>
    <row r="6" spans="1:7">
      <c r="A6" s="1">
        <v>0</v>
      </c>
      <c r="B6" s="1">
        <v>1</v>
      </c>
      <c r="C6" s="1">
        <f t="shared" si="0"/>
        <v>0</v>
      </c>
      <c r="D6" s="1">
        <f t="shared" si="1"/>
        <v>7</v>
      </c>
      <c r="F6" s="1" t="s">
        <v>301</v>
      </c>
      <c r="G6" s="32">
        <f>(1000-1)*G4^2</f>
        <v>11.52342037816681</v>
      </c>
    </row>
    <row r="7" spans="1:7">
      <c r="A7" s="1">
        <v>0</v>
      </c>
      <c r="B7" s="1">
        <v>1</v>
      </c>
      <c r="C7" s="1">
        <f t="shared" si="0"/>
        <v>0</v>
      </c>
      <c r="D7" s="1">
        <f t="shared" si="1"/>
        <v>7</v>
      </c>
      <c r="F7" s="1" t="s">
        <v>85</v>
      </c>
      <c r="G7" s="32">
        <f>CHIDIST(G6,1)</f>
        <v>6.8724823330028057E-4</v>
      </c>
    </row>
    <row r="8" spans="1:7">
      <c r="A8" s="1">
        <v>1</v>
      </c>
      <c r="B8" s="1">
        <v>1</v>
      </c>
      <c r="C8" s="1">
        <f t="shared" si="0"/>
        <v>2</v>
      </c>
      <c r="D8" s="1">
        <f t="shared" si="1"/>
        <v>7</v>
      </c>
    </row>
    <row r="9" spans="1:7">
      <c r="A9" s="1">
        <v>0</v>
      </c>
      <c r="B9" s="1">
        <v>1</v>
      </c>
      <c r="C9" s="1">
        <f t="shared" si="0"/>
        <v>0</v>
      </c>
      <c r="D9" s="1">
        <f t="shared" si="1"/>
        <v>7</v>
      </c>
    </row>
    <row r="10" spans="1:7">
      <c r="A10" s="1">
        <v>1</v>
      </c>
      <c r="B10" s="1">
        <v>1</v>
      </c>
      <c r="C10" s="1">
        <f t="shared" si="0"/>
        <v>2</v>
      </c>
      <c r="D10" s="1">
        <f t="shared" si="1"/>
        <v>7</v>
      </c>
    </row>
    <row r="11" spans="1:7">
      <c r="A11" s="1">
        <v>0</v>
      </c>
      <c r="B11" s="1">
        <v>1</v>
      </c>
      <c r="C11" s="1">
        <f t="shared" si="0"/>
        <v>0</v>
      </c>
      <c r="D11" s="1">
        <f t="shared" si="1"/>
        <v>7</v>
      </c>
    </row>
    <row r="12" spans="1:7">
      <c r="A12" s="1">
        <v>0</v>
      </c>
      <c r="B12" s="1">
        <v>1</v>
      </c>
      <c r="C12" s="1">
        <f t="shared" si="0"/>
        <v>0</v>
      </c>
      <c r="D12" s="1">
        <f t="shared" si="1"/>
        <v>7</v>
      </c>
    </row>
    <row r="13" spans="1:7">
      <c r="A13" s="1">
        <v>0</v>
      </c>
      <c r="B13" s="1">
        <v>1</v>
      </c>
      <c r="C13" s="1">
        <f t="shared" si="0"/>
        <v>0</v>
      </c>
      <c r="D13" s="1">
        <f t="shared" si="1"/>
        <v>7</v>
      </c>
    </row>
    <row r="14" spans="1:7">
      <c r="A14" s="1">
        <v>0</v>
      </c>
      <c r="B14" s="1">
        <v>1</v>
      </c>
      <c r="C14" s="1">
        <f t="shared" si="0"/>
        <v>0</v>
      </c>
      <c r="D14" s="1">
        <f t="shared" si="1"/>
        <v>7</v>
      </c>
    </row>
    <row r="15" spans="1:7">
      <c r="A15" s="1">
        <v>1</v>
      </c>
      <c r="B15" s="1">
        <v>1</v>
      </c>
      <c r="C15" s="1">
        <f t="shared" si="0"/>
        <v>2</v>
      </c>
      <c r="D15" s="1">
        <f t="shared" si="1"/>
        <v>7</v>
      </c>
    </row>
    <row r="16" spans="1:7">
      <c r="A16" s="1">
        <v>0</v>
      </c>
      <c r="B16" s="1">
        <v>1</v>
      </c>
      <c r="C16" s="1">
        <f t="shared" si="0"/>
        <v>0</v>
      </c>
      <c r="D16" s="1">
        <f t="shared" si="1"/>
        <v>7</v>
      </c>
    </row>
    <row r="17" spans="1:4">
      <c r="A17" s="1">
        <v>0</v>
      </c>
      <c r="B17" s="1">
        <v>1</v>
      </c>
      <c r="C17" s="1">
        <f t="shared" si="0"/>
        <v>0</v>
      </c>
      <c r="D17" s="1">
        <f t="shared" si="1"/>
        <v>7</v>
      </c>
    </row>
    <row r="18" spans="1:4">
      <c r="A18" s="1">
        <v>0</v>
      </c>
      <c r="B18" s="1">
        <v>1</v>
      </c>
      <c r="C18" s="1">
        <f t="shared" si="0"/>
        <v>0</v>
      </c>
      <c r="D18" s="1">
        <f t="shared" si="1"/>
        <v>7</v>
      </c>
    </row>
    <row r="19" spans="1:4">
      <c r="A19" s="1">
        <v>0</v>
      </c>
      <c r="B19" s="1">
        <v>1</v>
      </c>
      <c r="C19" s="1">
        <f t="shared" si="0"/>
        <v>0</v>
      </c>
      <c r="D19" s="1">
        <f t="shared" si="1"/>
        <v>7</v>
      </c>
    </row>
    <row r="20" spans="1:4">
      <c r="A20" s="1">
        <v>0</v>
      </c>
      <c r="B20" s="1">
        <v>1</v>
      </c>
      <c r="C20" s="1">
        <f t="shared" si="0"/>
        <v>0</v>
      </c>
      <c r="D20" s="1">
        <f t="shared" si="1"/>
        <v>7</v>
      </c>
    </row>
    <row r="21" spans="1:4">
      <c r="A21" s="1">
        <v>1</v>
      </c>
      <c r="B21" s="1">
        <v>1</v>
      </c>
      <c r="C21" s="1">
        <f t="shared" si="0"/>
        <v>2</v>
      </c>
      <c r="D21" s="1">
        <f t="shared" si="1"/>
        <v>7</v>
      </c>
    </row>
    <row r="22" spans="1:4">
      <c r="A22" s="1">
        <v>1</v>
      </c>
      <c r="B22" s="1">
        <v>1</v>
      </c>
      <c r="C22" s="1">
        <f t="shared" si="0"/>
        <v>2</v>
      </c>
      <c r="D22" s="1">
        <f t="shared" si="1"/>
        <v>7</v>
      </c>
    </row>
    <row r="23" spans="1:4">
      <c r="A23" s="1">
        <v>1</v>
      </c>
      <c r="B23" s="1">
        <v>1</v>
      </c>
      <c r="C23" s="1">
        <f t="shared" si="0"/>
        <v>2</v>
      </c>
      <c r="D23" s="1">
        <f t="shared" si="1"/>
        <v>7</v>
      </c>
    </row>
    <row r="24" spans="1:4">
      <c r="A24" s="1">
        <v>0</v>
      </c>
      <c r="B24" s="1">
        <v>1</v>
      </c>
      <c r="C24" s="1">
        <f t="shared" si="0"/>
        <v>0</v>
      </c>
      <c r="D24" s="1">
        <f t="shared" si="1"/>
        <v>7</v>
      </c>
    </row>
    <row r="25" spans="1:4">
      <c r="A25" s="1">
        <v>0</v>
      </c>
      <c r="B25" s="1">
        <v>0</v>
      </c>
      <c r="C25" s="1">
        <f t="shared" si="0"/>
        <v>0</v>
      </c>
      <c r="D25" s="1">
        <f t="shared" si="1"/>
        <v>0</v>
      </c>
    </row>
    <row r="26" spans="1:4">
      <c r="A26" s="1">
        <v>0</v>
      </c>
      <c r="B26" s="1">
        <v>1</v>
      </c>
      <c r="C26" s="1">
        <f t="shared" si="0"/>
        <v>0</v>
      </c>
      <c r="D26" s="1">
        <f t="shared" si="1"/>
        <v>7</v>
      </c>
    </row>
    <row r="27" spans="1:4">
      <c r="A27" s="1">
        <v>0</v>
      </c>
      <c r="B27" s="1">
        <v>0</v>
      </c>
      <c r="C27" s="1">
        <f t="shared" si="0"/>
        <v>0</v>
      </c>
      <c r="D27" s="1">
        <f t="shared" si="1"/>
        <v>0</v>
      </c>
    </row>
    <row r="28" spans="1:4">
      <c r="A28" s="1">
        <v>1</v>
      </c>
      <c r="B28" s="1">
        <v>1</v>
      </c>
      <c r="C28" s="1">
        <f t="shared" si="0"/>
        <v>2</v>
      </c>
      <c r="D28" s="1">
        <f t="shared" si="1"/>
        <v>7</v>
      </c>
    </row>
    <row r="29" spans="1:4">
      <c r="A29" s="1">
        <v>0</v>
      </c>
      <c r="B29" s="1">
        <v>1</v>
      </c>
      <c r="C29" s="1">
        <f t="shared" si="0"/>
        <v>0</v>
      </c>
      <c r="D29" s="1">
        <f t="shared" si="1"/>
        <v>7</v>
      </c>
    </row>
    <row r="30" spans="1:4">
      <c r="A30" s="1">
        <v>0</v>
      </c>
      <c r="B30" s="1">
        <v>1</v>
      </c>
      <c r="C30" s="1">
        <f t="shared" si="0"/>
        <v>0</v>
      </c>
      <c r="D30" s="1">
        <f t="shared" si="1"/>
        <v>7</v>
      </c>
    </row>
    <row r="31" spans="1:4">
      <c r="A31" s="1">
        <v>0</v>
      </c>
      <c r="B31" s="1">
        <v>1</v>
      </c>
      <c r="C31" s="1">
        <f t="shared" si="0"/>
        <v>0</v>
      </c>
      <c r="D31" s="1">
        <f t="shared" si="1"/>
        <v>7</v>
      </c>
    </row>
    <row r="32" spans="1:4">
      <c r="A32" s="1">
        <v>1</v>
      </c>
      <c r="B32" s="1">
        <v>1</v>
      </c>
      <c r="C32" s="1">
        <f t="shared" si="0"/>
        <v>2</v>
      </c>
      <c r="D32" s="1">
        <f t="shared" si="1"/>
        <v>7</v>
      </c>
    </row>
    <row r="33" spans="1:4">
      <c r="A33" s="1">
        <v>1</v>
      </c>
      <c r="B33" s="1">
        <v>1</v>
      </c>
      <c r="C33" s="1">
        <f t="shared" si="0"/>
        <v>2</v>
      </c>
      <c r="D33" s="1">
        <f t="shared" si="1"/>
        <v>7</v>
      </c>
    </row>
    <row r="34" spans="1:4">
      <c r="A34" s="1">
        <v>0</v>
      </c>
      <c r="B34" s="1">
        <v>1</v>
      </c>
      <c r="C34" s="1">
        <f t="shared" si="0"/>
        <v>0</v>
      </c>
      <c r="D34" s="1">
        <f t="shared" si="1"/>
        <v>7</v>
      </c>
    </row>
    <row r="35" spans="1:4">
      <c r="A35" s="1">
        <v>1</v>
      </c>
      <c r="B35" s="1">
        <v>1</v>
      </c>
      <c r="C35" s="1">
        <f t="shared" si="0"/>
        <v>2</v>
      </c>
      <c r="D35" s="1">
        <f t="shared" si="1"/>
        <v>7</v>
      </c>
    </row>
    <row r="36" spans="1:4">
      <c r="A36" s="1">
        <v>0</v>
      </c>
      <c r="B36" s="1">
        <v>1</v>
      </c>
      <c r="C36" s="1">
        <f t="shared" si="0"/>
        <v>0</v>
      </c>
      <c r="D36" s="1">
        <f t="shared" si="1"/>
        <v>7</v>
      </c>
    </row>
    <row r="37" spans="1:4">
      <c r="A37" s="1">
        <v>1</v>
      </c>
      <c r="B37" s="1">
        <v>1</v>
      </c>
      <c r="C37" s="1">
        <f t="shared" si="0"/>
        <v>2</v>
      </c>
      <c r="D37" s="1">
        <f t="shared" si="1"/>
        <v>7</v>
      </c>
    </row>
    <row r="38" spans="1:4">
      <c r="A38" s="1">
        <v>0</v>
      </c>
      <c r="B38" s="1">
        <v>1</v>
      </c>
      <c r="C38" s="1">
        <f t="shared" si="0"/>
        <v>0</v>
      </c>
      <c r="D38" s="1">
        <f t="shared" si="1"/>
        <v>7</v>
      </c>
    </row>
    <row r="39" spans="1:4">
      <c r="A39" s="1">
        <v>1</v>
      </c>
      <c r="B39" s="1">
        <v>1</v>
      </c>
      <c r="C39" s="1">
        <f t="shared" si="0"/>
        <v>2</v>
      </c>
      <c r="D39" s="1">
        <f t="shared" si="1"/>
        <v>7</v>
      </c>
    </row>
    <row r="40" spans="1:4">
      <c r="A40" s="1">
        <v>0</v>
      </c>
      <c r="B40" s="1">
        <v>1</v>
      </c>
      <c r="C40" s="1">
        <f t="shared" si="0"/>
        <v>0</v>
      </c>
      <c r="D40" s="1">
        <f t="shared" si="1"/>
        <v>7</v>
      </c>
    </row>
    <row r="41" spans="1:4">
      <c r="A41" s="1">
        <v>1</v>
      </c>
      <c r="B41" s="1">
        <v>1</v>
      </c>
      <c r="C41" s="1">
        <f t="shared" si="0"/>
        <v>2</v>
      </c>
      <c r="D41" s="1">
        <f t="shared" si="1"/>
        <v>7</v>
      </c>
    </row>
    <row r="42" spans="1:4">
      <c r="A42" s="1">
        <v>0</v>
      </c>
      <c r="B42" s="1">
        <v>1</v>
      </c>
      <c r="C42" s="1">
        <f t="shared" si="0"/>
        <v>0</v>
      </c>
      <c r="D42" s="1">
        <f t="shared" si="1"/>
        <v>7</v>
      </c>
    </row>
    <row r="43" spans="1:4">
      <c r="A43" s="1">
        <v>0</v>
      </c>
      <c r="B43" s="1">
        <v>1</v>
      </c>
      <c r="C43" s="1">
        <f t="shared" si="0"/>
        <v>0</v>
      </c>
      <c r="D43" s="1">
        <f t="shared" si="1"/>
        <v>7</v>
      </c>
    </row>
    <row r="44" spans="1:4">
      <c r="A44" s="1">
        <v>1</v>
      </c>
      <c r="B44" s="1">
        <v>1</v>
      </c>
      <c r="C44" s="1">
        <f t="shared" si="0"/>
        <v>2</v>
      </c>
      <c r="D44" s="1">
        <f t="shared" si="1"/>
        <v>7</v>
      </c>
    </row>
    <row r="45" spans="1:4">
      <c r="A45" s="1">
        <v>1</v>
      </c>
      <c r="B45" s="1">
        <v>1</v>
      </c>
      <c r="C45" s="1">
        <f t="shared" si="0"/>
        <v>2</v>
      </c>
      <c r="D45" s="1">
        <f t="shared" si="1"/>
        <v>7</v>
      </c>
    </row>
    <row r="46" spans="1:4">
      <c r="A46" s="1">
        <v>0</v>
      </c>
      <c r="B46" s="1">
        <v>1</v>
      </c>
      <c r="C46" s="1">
        <f t="shared" si="0"/>
        <v>0</v>
      </c>
      <c r="D46" s="1">
        <f t="shared" si="1"/>
        <v>7</v>
      </c>
    </row>
    <row r="47" spans="1:4">
      <c r="A47" s="1">
        <v>0</v>
      </c>
      <c r="B47" s="1">
        <v>1</v>
      </c>
      <c r="C47" s="1">
        <f t="shared" si="0"/>
        <v>0</v>
      </c>
      <c r="D47" s="1">
        <f t="shared" si="1"/>
        <v>7</v>
      </c>
    </row>
    <row r="48" spans="1:4">
      <c r="A48" s="1">
        <v>0</v>
      </c>
      <c r="B48" s="1">
        <v>1</v>
      </c>
      <c r="C48" s="1">
        <f t="shared" si="0"/>
        <v>0</v>
      </c>
      <c r="D48" s="1">
        <f t="shared" si="1"/>
        <v>7</v>
      </c>
    </row>
    <row r="49" spans="1:4">
      <c r="A49" s="1">
        <v>0</v>
      </c>
      <c r="B49" s="1">
        <v>1</v>
      </c>
      <c r="C49" s="1">
        <f t="shared" si="0"/>
        <v>0</v>
      </c>
      <c r="D49" s="1">
        <f t="shared" si="1"/>
        <v>7</v>
      </c>
    </row>
    <row r="50" spans="1:4">
      <c r="A50" s="1">
        <v>1</v>
      </c>
      <c r="B50" s="1">
        <v>1</v>
      </c>
      <c r="C50" s="1">
        <f t="shared" si="0"/>
        <v>2</v>
      </c>
      <c r="D50" s="1">
        <f t="shared" si="1"/>
        <v>7</v>
      </c>
    </row>
    <row r="51" spans="1:4">
      <c r="A51" s="1">
        <v>0</v>
      </c>
      <c r="B51" s="1">
        <v>1</v>
      </c>
      <c r="C51" s="1">
        <f t="shared" si="0"/>
        <v>0</v>
      </c>
      <c r="D51" s="1">
        <f t="shared" si="1"/>
        <v>7</v>
      </c>
    </row>
    <row r="52" spans="1:4">
      <c r="A52" s="1">
        <v>0</v>
      </c>
      <c r="B52" s="1">
        <v>1</v>
      </c>
      <c r="C52" s="1">
        <f t="shared" si="0"/>
        <v>0</v>
      </c>
      <c r="D52" s="1">
        <f t="shared" si="1"/>
        <v>7</v>
      </c>
    </row>
    <row r="53" spans="1:4">
      <c r="A53" s="1">
        <v>0</v>
      </c>
      <c r="B53" s="1">
        <v>1</v>
      </c>
      <c r="C53" s="1">
        <f t="shared" si="0"/>
        <v>0</v>
      </c>
      <c r="D53" s="1">
        <f t="shared" si="1"/>
        <v>7</v>
      </c>
    </row>
    <row r="54" spans="1:4">
      <c r="A54" s="1">
        <v>1</v>
      </c>
      <c r="B54" s="1">
        <v>1</v>
      </c>
      <c r="C54" s="1">
        <f t="shared" si="0"/>
        <v>2</v>
      </c>
      <c r="D54" s="1">
        <f t="shared" si="1"/>
        <v>7</v>
      </c>
    </row>
    <row r="55" spans="1:4">
      <c r="A55" s="1">
        <v>0</v>
      </c>
      <c r="B55" s="1">
        <v>1</v>
      </c>
      <c r="C55" s="1">
        <f t="shared" si="0"/>
        <v>0</v>
      </c>
      <c r="D55" s="1">
        <f t="shared" si="1"/>
        <v>7</v>
      </c>
    </row>
    <row r="56" spans="1:4">
      <c r="A56" s="1">
        <v>1</v>
      </c>
      <c r="B56" s="1">
        <v>1</v>
      </c>
      <c r="C56" s="1">
        <f t="shared" si="0"/>
        <v>2</v>
      </c>
      <c r="D56" s="1">
        <f t="shared" si="1"/>
        <v>7</v>
      </c>
    </row>
    <row r="57" spans="1:4">
      <c r="A57" s="1">
        <v>1</v>
      </c>
      <c r="B57" s="1">
        <v>1</v>
      </c>
      <c r="C57" s="1">
        <f t="shared" si="0"/>
        <v>2</v>
      </c>
      <c r="D57" s="1">
        <f t="shared" si="1"/>
        <v>7</v>
      </c>
    </row>
    <row r="58" spans="1:4">
      <c r="A58" s="1">
        <v>0</v>
      </c>
      <c r="B58" s="1">
        <v>1</v>
      </c>
      <c r="C58" s="1">
        <f t="shared" si="0"/>
        <v>0</v>
      </c>
      <c r="D58" s="1">
        <f t="shared" si="1"/>
        <v>7</v>
      </c>
    </row>
    <row r="59" spans="1:4">
      <c r="A59" s="1">
        <v>1</v>
      </c>
      <c r="B59" s="1">
        <v>1</v>
      </c>
      <c r="C59" s="1">
        <f t="shared" si="0"/>
        <v>2</v>
      </c>
      <c r="D59" s="1">
        <f t="shared" si="1"/>
        <v>7</v>
      </c>
    </row>
    <row r="60" spans="1:4">
      <c r="A60" s="1">
        <v>0</v>
      </c>
      <c r="B60" s="1">
        <v>1</v>
      </c>
      <c r="C60" s="1">
        <f t="shared" si="0"/>
        <v>0</v>
      </c>
      <c r="D60" s="1">
        <f t="shared" si="1"/>
        <v>7</v>
      </c>
    </row>
    <row r="61" spans="1:4">
      <c r="A61" s="1">
        <v>0</v>
      </c>
      <c r="B61" s="1">
        <v>1</v>
      </c>
      <c r="C61" s="1">
        <f t="shared" si="0"/>
        <v>0</v>
      </c>
      <c r="D61" s="1">
        <f t="shared" si="1"/>
        <v>7</v>
      </c>
    </row>
    <row r="62" spans="1:4">
      <c r="A62" s="1">
        <v>1</v>
      </c>
      <c r="B62" s="1">
        <v>1</v>
      </c>
      <c r="C62" s="1">
        <f t="shared" si="0"/>
        <v>2</v>
      </c>
      <c r="D62" s="1">
        <f t="shared" si="1"/>
        <v>7</v>
      </c>
    </row>
    <row r="63" spans="1:4">
      <c r="A63" s="1">
        <v>1</v>
      </c>
      <c r="B63" s="1">
        <v>1</v>
      </c>
      <c r="C63" s="1">
        <f t="shared" si="0"/>
        <v>2</v>
      </c>
      <c r="D63" s="1">
        <f t="shared" si="1"/>
        <v>7</v>
      </c>
    </row>
    <row r="64" spans="1:4">
      <c r="A64" s="1">
        <v>1</v>
      </c>
      <c r="B64" s="1">
        <v>1</v>
      </c>
      <c r="C64" s="1">
        <f t="shared" si="0"/>
        <v>2</v>
      </c>
      <c r="D64" s="1">
        <f t="shared" si="1"/>
        <v>7</v>
      </c>
    </row>
    <row r="65" spans="1:4">
      <c r="A65" s="1">
        <v>1</v>
      </c>
      <c r="B65" s="1">
        <v>1</v>
      </c>
      <c r="C65" s="1">
        <f t="shared" si="0"/>
        <v>2</v>
      </c>
      <c r="D65" s="1">
        <f t="shared" si="1"/>
        <v>7</v>
      </c>
    </row>
    <row r="66" spans="1:4">
      <c r="A66" s="1">
        <v>1</v>
      </c>
      <c r="B66" s="1">
        <v>1</v>
      </c>
      <c r="C66" s="1">
        <f t="shared" si="0"/>
        <v>2</v>
      </c>
      <c r="D66" s="1">
        <f t="shared" si="1"/>
        <v>7</v>
      </c>
    </row>
    <row r="67" spans="1:4">
      <c r="A67" s="1">
        <v>1</v>
      </c>
      <c r="B67" s="1">
        <v>1</v>
      </c>
      <c r="C67" s="1">
        <f t="shared" si="0"/>
        <v>2</v>
      </c>
      <c r="D67" s="1">
        <f t="shared" si="1"/>
        <v>7</v>
      </c>
    </row>
    <row r="68" spans="1:4">
      <c r="A68" s="1">
        <v>1</v>
      </c>
      <c r="B68" s="1">
        <v>1</v>
      </c>
      <c r="C68" s="1">
        <f t="shared" ref="C68:C131" si="2">IF(A68=0,0,C$1)</f>
        <v>2</v>
      </c>
      <c r="D68" s="1">
        <f t="shared" ref="D68:D131" si="3">IF(B68=0,0,D$1)</f>
        <v>7</v>
      </c>
    </row>
    <row r="69" spans="1:4">
      <c r="A69" s="1">
        <v>0</v>
      </c>
      <c r="B69" s="1">
        <v>1</v>
      </c>
      <c r="C69" s="1">
        <f t="shared" si="2"/>
        <v>0</v>
      </c>
      <c r="D69" s="1">
        <f t="shared" si="3"/>
        <v>7</v>
      </c>
    </row>
    <row r="70" spans="1:4">
      <c r="A70" s="1">
        <v>0</v>
      </c>
      <c r="B70" s="1">
        <v>1</v>
      </c>
      <c r="C70" s="1">
        <f t="shared" si="2"/>
        <v>0</v>
      </c>
      <c r="D70" s="1">
        <f t="shared" si="3"/>
        <v>7</v>
      </c>
    </row>
    <row r="71" spans="1:4">
      <c r="A71" s="1">
        <v>1</v>
      </c>
      <c r="B71" s="1">
        <v>1</v>
      </c>
      <c r="C71" s="1">
        <f t="shared" si="2"/>
        <v>2</v>
      </c>
      <c r="D71" s="1">
        <f t="shared" si="3"/>
        <v>7</v>
      </c>
    </row>
    <row r="72" spans="1:4">
      <c r="A72" s="1">
        <v>0</v>
      </c>
      <c r="B72" s="1">
        <v>1</v>
      </c>
      <c r="C72" s="1">
        <f t="shared" si="2"/>
        <v>0</v>
      </c>
      <c r="D72" s="1">
        <f t="shared" si="3"/>
        <v>7</v>
      </c>
    </row>
    <row r="73" spans="1:4">
      <c r="A73" s="1">
        <v>0</v>
      </c>
      <c r="B73" s="1">
        <v>1</v>
      </c>
      <c r="C73" s="1">
        <f t="shared" si="2"/>
        <v>0</v>
      </c>
      <c r="D73" s="1">
        <f t="shared" si="3"/>
        <v>7</v>
      </c>
    </row>
    <row r="74" spans="1:4">
      <c r="A74" s="1">
        <v>1</v>
      </c>
      <c r="B74" s="1">
        <v>1</v>
      </c>
      <c r="C74" s="1">
        <f t="shared" si="2"/>
        <v>2</v>
      </c>
      <c r="D74" s="1">
        <f t="shared" si="3"/>
        <v>7</v>
      </c>
    </row>
    <row r="75" spans="1:4">
      <c r="A75" s="1">
        <v>1</v>
      </c>
      <c r="B75" s="1">
        <v>1</v>
      </c>
      <c r="C75" s="1">
        <f t="shared" si="2"/>
        <v>2</v>
      </c>
      <c r="D75" s="1">
        <f t="shared" si="3"/>
        <v>7</v>
      </c>
    </row>
    <row r="76" spans="1:4">
      <c r="A76" s="1">
        <v>0</v>
      </c>
      <c r="B76" s="1">
        <v>1</v>
      </c>
      <c r="C76" s="1">
        <f t="shared" si="2"/>
        <v>0</v>
      </c>
      <c r="D76" s="1">
        <f t="shared" si="3"/>
        <v>7</v>
      </c>
    </row>
    <row r="77" spans="1:4">
      <c r="A77" s="1">
        <v>1</v>
      </c>
      <c r="B77" s="1">
        <v>1</v>
      </c>
      <c r="C77" s="1">
        <f t="shared" si="2"/>
        <v>2</v>
      </c>
      <c r="D77" s="1">
        <f t="shared" si="3"/>
        <v>7</v>
      </c>
    </row>
    <row r="78" spans="1:4">
      <c r="A78" s="1">
        <v>0</v>
      </c>
      <c r="B78" s="1">
        <v>1</v>
      </c>
      <c r="C78" s="1">
        <f t="shared" si="2"/>
        <v>0</v>
      </c>
      <c r="D78" s="1">
        <f t="shared" si="3"/>
        <v>7</v>
      </c>
    </row>
    <row r="79" spans="1:4">
      <c r="A79" s="1">
        <v>0</v>
      </c>
      <c r="B79" s="1">
        <v>1</v>
      </c>
      <c r="C79" s="1">
        <f t="shared" si="2"/>
        <v>0</v>
      </c>
      <c r="D79" s="1">
        <f t="shared" si="3"/>
        <v>7</v>
      </c>
    </row>
    <row r="80" spans="1:4">
      <c r="A80" s="1">
        <v>0</v>
      </c>
      <c r="B80" s="1">
        <v>1</v>
      </c>
      <c r="C80" s="1">
        <f t="shared" si="2"/>
        <v>0</v>
      </c>
      <c r="D80" s="1">
        <f t="shared" si="3"/>
        <v>7</v>
      </c>
    </row>
    <row r="81" spans="1:4">
      <c r="A81" s="1">
        <v>0</v>
      </c>
      <c r="B81" s="1">
        <v>1</v>
      </c>
      <c r="C81" s="1">
        <f t="shared" si="2"/>
        <v>0</v>
      </c>
      <c r="D81" s="1">
        <f t="shared" si="3"/>
        <v>7</v>
      </c>
    </row>
    <row r="82" spans="1:4">
      <c r="A82" s="1">
        <v>0</v>
      </c>
      <c r="B82" s="1">
        <v>1</v>
      </c>
      <c r="C82" s="1">
        <f t="shared" si="2"/>
        <v>0</v>
      </c>
      <c r="D82" s="1">
        <f t="shared" si="3"/>
        <v>7</v>
      </c>
    </row>
    <row r="83" spans="1:4">
      <c r="A83" s="1">
        <v>1</v>
      </c>
      <c r="B83" s="1">
        <v>1</v>
      </c>
      <c r="C83" s="1">
        <f t="shared" si="2"/>
        <v>2</v>
      </c>
      <c r="D83" s="1">
        <f t="shared" si="3"/>
        <v>7</v>
      </c>
    </row>
    <row r="84" spans="1:4">
      <c r="A84" s="1">
        <v>1</v>
      </c>
      <c r="B84" s="1">
        <v>1</v>
      </c>
      <c r="C84" s="1">
        <f t="shared" si="2"/>
        <v>2</v>
      </c>
      <c r="D84" s="1">
        <f t="shared" si="3"/>
        <v>7</v>
      </c>
    </row>
    <row r="85" spans="1:4">
      <c r="A85" s="1">
        <v>0</v>
      </c>
      <c r="B85" s="1">
        <v>1</v>
      </c>
      <c r="C85" s="1">
        <f t="shared" si="2"/>
        <v>0</v>
      </c>
      <c r="D85" s="1">
        <f t="shared" si="3"/>
        <v>7</v>
      </c>
    </row>
    <row r="86" spans="1:4">
      <c r="A86" s="1">
        <v>1</v>
      </c>
      <c r="B86" s="1">
        <v>1</v>
      </c>
      <c r="C86" s="1">
        <f t="shared" si="2"/>
        <v>2</v>
      </c>
      <c r="D86" s="1">
        <f t="shared" si="3"/>
        <v>7</v>
      </c>
    </row>
    <row r="87" spans="1:4">
      <c r="A87" s="1">
        <v>0</v>
      </c>
      <c r="B87" s="1">
        <v>1</v>
      </c>
      <c r="C87" s="1">
        <f t="shared" si="2"/>
        <v>0</v>
      </c>
      <c r="D87" s="1">
        <f t="shared" si="3"/>
        <v>7</v>
      </c>
    </row>
    <row r="88" spans="1:4">
      <c r="A88" s="1">
        <v>1</v>
      </c>
      <c r="B88" s="1">
        <v>1</v>
      </c>
      <c r="C88" s="1">
        <f t="shared" si="2"/>
        <v>2</v>
      </c>
      <c r="D88" s="1">
        <f t="shared" si="3"/>
        <v>7</v>
      </c>
    </row>
    <row r="89" spans="1:4">
      <c r="A89" s="1">
        <v>0</v>
      </c>
      <c r="B89" s="1">
        <v>1</v>
      </c>
      <c r="C89" s="1">
        <f t="shared" si="2"/>
        <v>0</v>
      </c>
      <c r="D89" s="1">
        <f t="shared" si="3"/>
        <v>7</v>
      </c>
    </row>
    <row r="90" spans="1:4">
      <c r="A90" s="1">
        <v>1</v>
      </c>
      <c r="B90" s="1">
        <v>1</v>
      </c>
      <c r="C90" s="1">
        <f t="shared" si="2"/>
        <v>2</v>
      </c>
      <c r="D90" s="1">
        <f t="shared" si="3"/>
        <v>7</v>
      </c>
    </row>
    <row r="91" spans="1:4">
      <c r="A91" s="1">
        <v>1</v>
      </c>
      <c r="B91" s="1">
        <v>1</v>
      </c>
      <c r="C91" s="1">
        <f t="shared" si="2"/>
        <v>2</v>
      </c>
      <c r="D91" s="1">
        <f t="shared" si="3"/>
        <v>7</v>
      </c>
    </row>
    <row r="92" spans="1:4">
      <c r="A92" s="1">
        <v>0</v>
      </c>
      <c r="B92" s="1">
        <v>1</v>
      </c>
      <c r="C92" s="1">
        <f t="shared" si="2"/>
        <v>0</v>
      </c>
      <c r="D92" s="1">
        <f t="shared" si="3"/>
        <v>7</v>
      </c>
    </row>
    <row r="93" spans="1:4">
      <c r="A93" s="1">
        <v>0</v>
      </c>
      <c r="B93" s="1">
        <v>1</v>
      </c>
      <c r="C93" s="1">
        <f t="shared" si="2"/>
        <v>0</v>
      </c>
      <c r="D93" s="1">
        <f t="shared" si="3"/>
        <v>7</v>
      </c>
    </row>
    <row r="94" spans="1:4">
      <c r="A94" s="1">
        <v>0</v>
      </c>
      <c r="B94" s="1">
        <v>1</v>
      </c>
      <c r="C94" s="1">
        <f t="shared" si="2"/>
        <v>0</v>
      </c>
      <c r="D94" s="1">
        <f t="shared" si="3"/>
        <v>7</v>
      </c>
    </row>
    <row r="95" spans="1:4">
      <c r="A95" s="1">
        <v>0</v>
      </c>
      <c r="B95" s="1">
        <v>1</v>
      </c>
      <c r="C95" s="1">
        <f t="shared" si="2"/>
        <v>0</v>
      </c>
      <c r="D95" s="1">
        <f t="shared" si="3"/>
        <v>7</v>
      </c>
    </row>
    <row r="96" spans="1:4">
      <c r="A96" s="1">
        <v>0</v>
      </c>
      <c r="B96" s="1">
        <v>1</v>
      </c>
      <c r="C96" s="1">
        <f t="shared" si="2"/>
        <v>0</v>
      </c>
      <c r="D96" s="1">
        <f t="shared" si="3"/>
        <v>7</v>
      </c>
    </row>
    <row r="97" spans="1:4">
      <c r="A97" s="1">
        <v>1</v>
      </c>
      <c r="B97" s="1">
        <v>1</v>
      </c>
      <c r="C97" s="1">
        <f t="shared" si="2"/>
        <v>2</v>
      </c>
      <c r="D97" s="1">
        <f t="shared" si="3"/>
        <v>7</v>
      </c>
    </row>
    <row r="98" spans="1:4">
      <c r="A98" s="1">
        <v>1</v>
      </c>
      <c r="B98" s="1">
        <v>1</v>
      </c>
      <c r="C98" s="1">
        <f t="shared" si="2"/>
        <v>2</v>
      </c>
      <c r="D98" s="1">
        <f t="shared" si="3"/>
        <v>7</v>
      </c>
    </row>
    <row r="99" spans="1:4">
      <c r="A99" s="1">
        <v>0</v>
      </c>
      <c r="B99" s="1">
        <v>1</v>
      </c>
      <c r="C99" s="1">
        <f t="shared" si="2"/>
        <v>0</v>
      </c>
      <c r="D99" s="1">
        <f t="shared" si="3"/>
        <v>7</v>
      </c>
    </row>
    <row r="100" spans="1:4">
      <c r="A100" s="1">
        <v>0</v>
      </c>
      <c r="B100" s="1">
        <v>1</v>
      </c>
      <c r="C100" s="1">
        <f t="shared" si="2"/>
        <v>0</v>
      </c>
      <c r="D100" s="1">
        <f t="shared" si="3"/>
        <v>7</v>
      </c>
    </row>
    <row r="101" spans="1:4">
      <c r="A101" s="1">
        <v>0</v>
      </c>
      <c r="B101" s="1">
        <v>1</v>
      </c>
      <c r="C101" s="1">
        <f t="shared" si="2"/>
        <v>0</v>
      </c>
      <c r="D101" s="1">
        <f t="shared" si="3"/>
        <v>7</v>
      </c>
    </row>
    <row r="102" spans="1:4">
      <c r="A102" s="1">
        <v>1</v>
      </c>
      <c r="B102" s="1">
        <v>1</v>
      </c>
      <c r="C102" s="1">
        <f t="shared" si="2"/>
        <v>2</v>
      </c>
      <c r="D102" s="1">
        <f t="shared" si="3"/>
        <v>7</v>
      </c>
    </row>
    <row r="103" spans="1:4">
      <c r="A103" s="1">
        <v>0</v>
      </c>
      <c r="B103" s="1">
        <v>1</v>
      </c>
      <c r="C103" s="1">
        <f t="shared" si="2"/>
        <v>0</v>
      </c>
      <c r="D103" s="1">
        <f t="shared" si="3"/>
        <v>7</v>
      </c>
    </row>
    <row r="104" spans="1:4">
      <c r="A104" s="1">
        <v>0</v>
      </c>
      <c r="B104" s="1">
        <v>1</v>
      </c>
      <c r="C104" s="1">
        <f t="shared" si="2"/>
        <v>0</v>
      </c>
      <c r="D104" s="1">
        <f t="shared" si="3"/>
        <v>7</v>
      </c>
    </row>
    <row r="105" spans="1:4">
      <c r="A105" s="1">
        <v>0</v>
      </c>
      <c r="B105" s="1">
        <v>1</v>
      </c>
      <c r="C105" s="1">
        <f t="shared" si="2"/>
        <v>0</v>
      </c>
      <c r="D105" s="1">
        <f t="shared" si="3"/>
        <v>7</v>
      </c>
    </row>
    <row r="106" spans="1:4">
      <c r="A106" s="1">
        <v>1</v>
      </c>
      <c r="B106" s="1">
        <v>1</v>
      </c>
      <c r="C106" s="1">
        <f t="shared" si="2"/>
        <v>2</v>
      </c>
      <c r="D106" s="1">
        <f t="shared" si="3"/>
        <v>7</v>
      </c>
    </row>
    <row r="107" spans="1:4">
      <c r="A107" s="1">
        <v>1</v>
      </c>
      <c r="B107" s="1">
        <v>1</v>
      </c>
      <c r="C107" s="1">
        <f t="shared" si="2"/>
        <v>2</v>
      </c>
      <c r="D107" s="1">
        <f t="shared" si="3"/>
        <v>7</v>
      </c>
    </row>
    <row r="108" spans="1:4">
      <c r="A108" s="1">
        <v>1</v>
      </c>
      <c r="B108" s="1">
        <v>1</v>
      </c>
      <c r="C108" s="1">
        <f t="shared" si="2"/>
        <v>2</v>
      </c>
      <c r="D108" s="1">
        <f t="shared" si="3"/>
        <v>7</v>
      </c>
    </row>
    <row r="109" spans="1:4">
      <c r="A109" s="1">
        <v>1</v>
      </c>
      <c r="B109" s="1">
        <v>1</v>
      </c>
      <c r="C109" s="1">
        <f t="shared" si="2"/>
        <v>2</v>
      </c>
      <c r="D109" s="1">
        <f t="shared" si="3"/>
        <v>7</v>
      </c>
    </row>
    <row r="110" spans="1:4">
      <c r="A110" s="1">
        <v>0</v>
      </c>
      <c r="B110" s="1">
        <v>1</v>
      </c>
      <c r="C110" s="1">
        <f t="shared" si="2"/>
        <v>0</v>
      </c>
      <c r="D110" s="1">
        <f t="shared" si="3"/>
        <v>7</v>
      </c>
    </row>
    <row r="111" spans="1:4">
      <c r="A111" s="1">
        <v>1</v>
      </c>
      <c r="B111" s="1">
        <v>0</v>
      </c>
      <c r="C111" s="1">
        <f t="shared" si="2"/>
        <v>2</v>
      </c>
      <c r="D111" s="1">
        <f t="shared" si="3"/>
        <v>0</v>
      </c>
    </row>
    <row r="112" spans="1:4">
      <c r="A112" s="1">
        <v>1</v>
      </c>
      <c r="B112" s="1">
        <v>1</v>
      </c>
      <c r="C112" s="1">
        <f t="shared" si="2"/>
        <v>2</v>
      </c>
      <c r="D112" s="1">
        <f t="shared" si="3"/>
        <v>7</v>
      </c>
    </row>
    <row r="113" spans="1:4">
      <c r="A113" s="1">
        <v>0</v>
      </c>
      <c r="B113" s="1">
        <v>1</v>
      </c>
      <c r="C113" s="1">
        <f t="shared" si="2"/>
        <v>0</v>
      </c>
      <c r="D113" s="1">
        <f t="shared" si="3"/>
        <v>7</v>
      </c>
    </row>
    <row r="114" spans="1:4">
      <c r="A114" s="1">
        <v>1</v>
      </c>
      <c r="B114" s="1">
        <v>1</v>
      </c>
      <c r="C114" s="1">
        <f t="shared" si="2"/>
        <v>2</v>
      </c>
      <c r="D114" s="1">
        <f t="shared" si="3"/>
        <v>7</v>
      </c>
    </row>
    <row r="115" spans="1:4">
      <c r="A115" s="1">
        <v>0</v>
      </c>
      <c r="B115" s="1">
        <v>1</v>
      </c>
      <c r="C115" s="1">
        <f t="shared" si="2"/>
        <v>0</v>
      </c>
      <c r="D115" s="1">
        <f t="shared" si="3"/>
        <v>7</v>
      </c>
    </row>
    <row r="116" spans="1:4">
      <c r="A116" s="1">
        <v>1</v>
      </c>
      <c r="B116" s="1">
        <v>1</v>
      </c>
      <c r="C116" s="1">
        <f t="shared" si="2"/>
        <v>2</v>
      </c>
      <c r="D116" s="1">
        <f t="shared" si="3"/>
        <v>7</v>
      </c>
    </row>
    <row r="117" spans="1:4">
      <c r="A117" s="1">
        <v>0</v>
      </c>
      <c r="B117" s="1">
        <v>1</v>
      </c>
      <c r="C117" s="1">
        <f t="shared" si="2"/>
        <v>0</v>
      </c>
      <c r="D117" s="1">
        <f t="shared" si="3"/>
        <v>7</v>
      </c>
    </row>
    <row r="118" spans="1:4">
      <c r="A118" s="1">
        <v>1</v>
      </c>
      <c r="B118" s="1">
        <v>1</v>
      </c>
      <c r="C118" s="1">
        <f t="shared" si="2"/>
        <v>2</v>
      </c>
      <c r="D118" s="1">
        <f t="shared" si="3"/>
        <v>7</v>
      </c>
    </row>
    <row r="119" spans="1:4">
      <c r="A119" s="1">
        <v>1</v>
      </c>
      <c r="B119" s="1">
        <v>1</v>
      </c>
      <c r="C119" s="1">
        <f t="shared" si="2"/>
        <v>2</v>
      </c>
      <c r="D119" s="1">
        <f t="shared" si="3"/>
        <v>7</v>
      </c>
    </row>
    <row r="120" spans="1:4">
      <c r="A120" s="1">
        <v>0</v>
      </c>
      <c r="B120" s="1">
        <v>0</v>
      </c>
      <c r="C120" s="1">
        <f t="shared" si="2"/>
        <v>0</v>
      </c>
      <c r="D120" s="1">
        <f t="shared" si="3"/>
        <v>0</v>
      </c>
    </row>
    <row r="121" spans="1:4">
      <c r="A121" s="1">
        <v>0</v>
      </c>
      <c r="B121" s="1">
        <v>1</v>
      </c>
      <c r="C121" s="1">
        <f t="shared" si="2"/>
        <v>0</v>
      </c>
      <c r="D121" s="1">
        <f t="shared" si="3"/>
        <v>7</v>
      </c>
    </row>
    <row r="122" spans="1:4">
      <c r="A122" s="1">
        <v>1</v>
      </c>
      <c r="B122" s="1">
        <v>1</v>
      </c>
      <c r="C122" s="1">
        <f t="shared" si="2"/>
        <v>2</v>
      </c>
      <c r="D122" s="1">
        <f t="shared" si="3"/>
        <v>7</v>
      </c>
    </row>
    <row r="123" spans="1:4">
      <c r="A123" s="1">
        <v>1</v>
      </c>
      <c r="B123" s="1">
        <v>1</v>
      </c>
      <c r="C123" s="1">
        <f t="shared" si="2"/>
        <v>2</v>
      </c>
      <c r="D123" s="1">
        <f t="shared" si="3"/>
        <v>7</v>
      </c>
    </row>
    <row r="124" spans="1:4">
      <c r="A124" s="1">
        <v>1</v>
      </c>
      <c r="B124" s="1">
        <v>1</v>
      </c>
      <c r="C124" s="1">
        <f t="shared" si="2"/>
        <v>2</v>
      </c>
      <c r="D124" s="1">
        <f t="shared" si="3"/>
        <v>7</v>
      </c>
    </row>
    <row r="125" spans="1:4">
      <c r="A125" s="1">
        <v>0</v>
      </c>
      <c r="B125" s="1">
        <v>1</v>
      </c>
      <c r="C125" s="1">
        <f t="shared" si="2"/>
        <v>0</v>
      </c>
      <c r="D125" s="1">
        <f t="shared" si="3"/>
        <v>7</v>
      </c>
    </row>
    <row r="126" spans="1:4">
      <c r="A126" s="1">
        <v>1</v>
      </c>
      <c r="B126" s="1">
        <v>1</v>
      </c>
      <c r="C126" s="1">
        <f t="shared" si="2"/>
        <v>2</v>
      </c>
      <c r="D126" s="1">
        <f t="shared" si="3"/>
        <v>7</v>
      </c>
    </row>
    <row r="127" spans="1:4">
      <c r="A127" s="1">
        <v>0</v>
      </c>
      <c r="B127" s="1">
        <v>1</v>
      </c>
      <c r="C127" s="1">
        <f t="shared" si="2"/>
        <v>0</v>
      </c>
      <c r="D127" s="1">
        <f t="shared" si="3"/>
        <v>7</v>
      </c>
    </row>
    <row r="128" spans="1:4">
      <c r="A128" s="1">
        <v>0</v>
      </c>
      <c r="B128" s="1">
        <v>1</v>
      </c>
      <c r="C128" s="1">
        <f t="shared" si="2"/>
        <v>0</v>
      </c>
      <c r="D128" s="1">
        <f t="shared" si="3"/>
        <v>7</v>
      </c>
    </row>
    <row r="129" spans="1:4">
      <c r="A129" s="1">
        <v>0</v>
      </c>
      <c r="B129" s="1">
        <v>1</v>
      </c>
      <c r="C129" s="1">
        <f t="shared" si="2"/>
        <v>0</v>
      </c>
      <c r="D129" s="1">
        <f t="shared" si="3"/>
        <v>7</v>
      </c>
    </row>
    <row r="130" spans="1:4">
      <c r="A130" s="1">
        <v>0</v>
      </c>
      <c r="B130" s="1">
        <v>1</v>
      </c>
      <c r="C130" s="1">
        <f t="shared" si="2"/>
        <v>0</v>
      </c>
      <c r="D130" s="1">
        <f t="shared" si="3"/>
        <v>7</v>
      </c>
    </row>
    <row r="131" spans="1:4">
      <c r="A131" s="1">
        <v>1</v>
      </c>
      <c r="B131" s="1">
        <v>1</v>
      </c>
      <c r="C131" s="1">
        <f t="shared" si="2"/>
        <v>2</v>
      </c>
      <c r="D131" s="1">
        <f t="shared" si="3"/>
        <v>7</v>
      </c>
    </row>
    <row r="132" spans="1:4">
      <c r="A132" s="1">
        <v>0</v>
      </c>
      <c r="B132" s="1">
        <v>1</v>
      </c>
      <c r="C132" s="1">
        <f t="shared" ref="C132:C195" si="4">IF(A132=0,0,C$1)</f>
        <v>0</v>
      </c>
      <c r="D132" s="1">
        <f t="shared" ref="D132:D195" si="5">IF(B132=0,0,D$1)</f>
        <v>7</v>
      </c>
    </row>
    <row r="133" spans="1:4">
      <c r="A133" s="1">
        <v>0</v>
      </c>
      <c r="B133" s="1">
        <v>1</v>
      </c>
      <c r="C133" s="1">
        <f t="shared" si="4"/>
        <v>0</v>
      </c>
      <c r="D133" s="1">
        <f t="shared" si="5"/>
        <v>7</v>
      </c>
    </row>
    <row r="134" spans="1:4">
      <c r="A134" s="1">
        <v>1</v>
      </c>
      <c r="B134" s="1">
        <v>1</v>
      </c>
      <c r="C134" s="1">
        <f t="shared" si="4"/>
        <v>2</v>
      </c>
      <c r="D134" s="1">
        <f t="shared" si="5"/>
        <v>7</v>
      </c>
    </row>
    <row r="135" spans="1:4">
      <c r="A135" s="1">
        <v>0</v>
      </c>
      <c r="B135" s="1">
        <v>1</v>
      </c>
      <c r="C135" s="1">
        <f t="shared" si="4"/>
        <v>0</v>
      </c>
      <c r="D135" s="1">
        <f t="shared" si="5"/>
        <v>7</v>
      </c>
    </row>
    <row r="136" spans="1:4">
      <c r="A136" s="1">
        <v>0</v>
      </c>
      <c r="B136" s="1">
        <v>1</v>
      </c>
      <c r="C136" s="1">
        <f t="shared" si="4"/>
        <v>0</v>
      </c>
      <c r="D136" s="1">
        <f t="shared" si="5"/>
        <v>7</v>
      </c>
    </row>
    <row r="137" spans="1:4">
      <c r="A137" s="1">
        <v>1</v>
      </c>
      <c r="B137" s="1">
        <v>1</v>
      </c>
      <c r="C137" s="1">
        <f t="shared" si="4"/>
        <v>2</v>
      </c>
      <c r="D137" s="1">
        <f t="shared" si="5"/>
        <v>7</v>
      </c>
    </row>
    <row r="138" spans="1:4">
      <c r="A138" s="1">
        <v>1</v>
      </c>
      <c r="B138" s="1">
        <v>1</v>
      </c>
      <c r="C138" s="1">
        <f t="shared" si="4"/>
        <v>2</v>
      </c>
      <c r="D138" s="1">
        <f t="shared" si="5"/>
        <v>7</v>
      </c>
    </row>
    <row r="139" spans="1:4">
      <c r="A139" s="1">
        <v>0</v>
      </c>
      <c r="B139" s="1">
        <v>1</v>
      </c>
      <c r="C139" s="1">
        <f t="shared" si="4"/>
        <v>0</v>
      </c>
      <c r="D139" s="1">
        <f t="shared" si="5"/>
        <v>7</v>
      </c>
    </row>
    <row r="140" spans="1:4">
      <c r="A140" s="1">
        <v>0</v>
      </c>
      <c r="B140" s="1">
        <v>1</v>
      </c>
      <c r="C140" s="1">
        <f t="shared" si="4"/>
        <v>0</v>
      </c>
      <c r="D140" s="1">
        <f t="shared" si="5"/>
        <v>7</v>
      </c>
    </row>
    <row r="141" spans="1:4">
      <c r="A141" s="1">
        <v>1</v>
      </c>
      <c r="B141" s="1">
        <v>1</v>
      </c>
      <c r="C141" s="1">
        <f t="shared" si="4"/>
        <v>2</v>
      </c>
      <c r="D141" s="1">
        <f t="shared" si="5"/>
        <v>7</v>
      </c>
    </row>
    <row r="142" spans="1:4">
      <c r="A142" s="1">
        <v>1</v>
      </c>
      <c r="B142" s="1">
        <v>1</v>
      </c>
      <c r="C142" s="1">
        <f t="shared" si="4"/>
        <v>2</v>
      </c>
      <c r="D142" s="1">
        <f t="shared" si="5"/>
        <v>7</v>
      </c>
    </row>
    <row r="143" spans="1:4">
      <c r="A143" s="1">
        <v>0</v>
      </c>
      <c r="B143" s="1">
        <v>0</v>
      </c>
      <c r="C143" s="1">
        <f t="shared" si="4"/>
        <v>0</v>
      </c>
      <c r="D143" s="1">
        <f t="shared" si="5"/>
        <v>0</v>
      </c>
    </row>
    <row r="144" spans="1:4">
      <c r="A144" s="1">
        <v>1</v>
      </c>
      <c r="B144" s="1">
        <v>1</v>
      </c>
      <c r="C144" s="1">
        <f t="shared" si="4"/>
        <v>2</v>
      </c>
      <c r="D144" s="1">
        <f t="shared" si="5"/>
        <v>7</v>
      </c>
    </row>
    <row r="145" spans="1:4">
      <c r="A145" s="1">
        <v>0</v>
      </c>
      <c r="B145" s="1">
        <v>1</v>
      </c>
      <c r="C145" s="1">
        <f t="shared" si="4"/>
        <v>0</v>
      </c>
      <c r="D145" s="1">
        <f t="shared" si="5"/>
        <v>7</v>
      </c>
    </row>
    <row r="146" spans="1:4">
      <c r="A146" s="1">
        <v>0</v>
      </c>
      <c r="B146" s="1">
        <v>1</v>
      </c>
      <c r="C146" s="1">
        <f t="shared" si="4"/>
        <v>0</v>
      </c>
      <c r="D146" s="1">
        <f t="shared" si="5"/>
        <v>7</v>
      </c>
    </row>
    <row r="147" spans="1:4">
      <c r="A147" s="1">
        <v>1</v>
      </c>
      <c r="B147" s="1">
        <v>1</v>
      </c>
      <c r="C147" s="1">
        <f t="shared" si="4"/>
        <v>2</v>
      </c>
      <c r="D147" s="1">
        <f t="shared" si="5"/>
        <v>7</v>
      </c>
    </row>
    <row r="148" spans="1:4">
      <c r="A148" s="1">
        <v>0</v>
      </c>
      <c r="B148" s="1">
        <v>1</v>
      </c>
      <c r="C148" s="1">
        <f t="shared" si="4"/>
        <v>0</v>
      </c>
      <c r="D148" s="1">
        <f t="shared" si="5"/>
        <v>7</v>
      </c>
    </row>
    <row r="149" spans="1:4">
      <c r="A149" s="1">
        <v>1</v>
      </c>
      <c r="B149" s="1">
        <v>1</v>
      </c>
      <c r="C149" s="1">
        <f t="shared" si="4"/>
        <v>2</v>
      </c>
      <c r="D149" s="1">
        <f t="shared" si="5"/>
        <v>7</v>
      </c>
    </row>
    <row r="150" spans="1:4">
      <c r="A150" s="1">
        <v>1</v>
      </c>
      <c r="B150" s="1">
        <v>1</v>
      </c>
      <c r="C150" s="1">
        <f t="shared" si="4"/>
        <v>2</v>
      </c>
      <c r="D150" s="1">
        <f t="shared" si="5"/>
        <v>7</v>
      </c>
    </row>
    <row r="151" spans="1:4">
      <c r="A151" s="1">
        <v>0</v>
      </c>
      <c r="B151" s="1">
        <v>1</v>
      </c>
      <c r="C151" s="1">
        <f t="shared" si="4"/>
        <v>0</v>
      </c>
      <c r="D151" s="1">
        <f t="shared" si="5"/>
        <v>7</v>
      </c>
    </row>
    <row r="152" spans="1:4">
      <c r="A152" s="1">
        <v>0</v>
      </c>
      <c r="B152" s="1">
        <v>1</v>
      </c>
      <c r="C152" s="1">
        <f t="shared" si="4"/>
        <v>0</v>
      </c>
      <c r="D152" s="1">
        <f t="shared" si="5"/>
        <v>7</v>
      </c>
    </row>
    <row r="153" spans="1:4">
      <c r="A153" s="1">
        <v>1</v>
      </c>
      <c r="B153" s="1">
        <v>1</v>
      </c>
      <c r="C153" s="1">
        <f t="shared" si="4"/>
        <v>2</v>
      </c>
      <c r="D153" s="1">
        <f t="shared" si="5"/>
        <v>7</v>
      </c>
    </row>
    <row r="154" spans="1:4">
      <c r="A154" s="1">
        <v>1</v>
      </c>
      <c r="B154" s="1">
        <v>0</v>
      </c>
      <c r="C154" s="1">
        <f t="shared" si="4"/>
        <v>2</v>
      </c>
      <c r="D154" s="1">
        <f t="shared" si="5"/>
        <v>0</v>
      </c>
    </row>
    <row r="155" spans="1:4">
      <c r="A155" s="1">
        <v>0</v>
      </c>
      <c r="B155" s="1">
        <v>1</v>
      </c>
      <c r="C155" s="1">
        <f t="shared" si="4"/>
        <v>0</v>
      </c>
      <c r="D155" s="1">
        <f t="shared" si="5"/>
        <v>7</v>
      </c>
    </row>
    <row r="156" spans="1:4">
      <c r="A156" s="1">
        <v>0</v>
      </c>
      <c r="B156" s="1">
        <v>1</v>
      </c>
      <c r="C156" s="1">
        <f t="shared" si="4"/>
        <v>0</v>
      </c>
      <c r="D156" s="1">
        <f t="shared" si="5"/>
        <v>7</v>
      </c>
    </row>
    <row r="157" spans="1:4">
      <c r="A157" s="1">
        <v>1</v>
      </c>
      <c r="B157" s="1">
        <v>1</v>
      </c>
      <c r="C157" s="1">
        <f t="shared" si="4"/>
        <v>2</v>
      </c>
      <c r="D157" s="1">
        <f t="shared" si="5"/>
        <v>7</v>
      </c>
    </row>
    <row r="158" spans="1:4">
      <c r="A158" s="1">
        <v>0</v>
      </c>
      <c r="B158" s="1">
        <v>1</v>
      </c>
      <c r="C158" s="1">
        <f t="shared" si="4"/>
        <v>0</v>
      </c>
      <c r="D158" s="1">
        <f t="shared" si="5"/>
        <v>7</v>
      </c>
    </row>
    <row r="159" spans="1:4">
      <c r="A159" s="1">
        <v>0</v>
      </c>
      <c r="B159" s="1">
        <v>0</v>
      </c>
      <c r="C159" s="1">
        <f t="shared" si="4"/>
        <v>0</v>
      </c>
      <c r="D159" s="1">
        <f t="shared" si="5"/>
        <v>0</v>
      </c>
    </row>
    <row r="160" spans="1:4">
      <c r="A160" s="1">
        <v>0</v>
      </c>
      <c r="B160" s="1">
        <v>1</v>
      </c>
      <c r="C160" s="1">
        <f t="shared" si="4"/>
        <v>0</v>
      </c>
      <c r="D160" s="1">
        <f t="shared" si="5"/>
        <v>7</v>
      </c>
    </row>
    <row r="161" spans="1:4">
      <c r="A161" s="1">
        <v>1</v>
      </c>
      <c r="B161" s="1">
        <v>1</v>
      </c>
      <c r="C161" s="1">
        <f t="shared" si="4"/>
        <v>2</v>
      </c>
      <c r="D161" s="1">
        <f t="shared" si="5"/>
        <v>7</v>
      </c>
    </row>
    <row r="162" spans="1:4">
      <c r="A162" s="1">
        <v>0</v>
      </c>
      <c r="B162" s="1">
        <v>1</v>
      </c>
      <c r="C162" s="1">
        <f t="shared" si="4"/>
        <v>0</v>
      </c>
      <c r="D162" s="1">
        <f t="shared" si="5"/>
        <v>7</v>
      </c>
    </row>
    <row r="163" spans="1:4">
      <c r="A163" s="1">
        <v>1</v>
      </c>
      <c r="B163" s="1">
        <v>1</v>
      </c>
      <c r="C163" s="1">
        <f t="shared" si="4"/>
        <v>2</v>
      </c>
      <c r="D163" s="1">
        <f t="shared" si="5"/>
        <v>7</v>
      </c>
    </row>
    <row r="164" spans="1:4">
      <c r="A164" s="1">
        <v>0</v>
      </c>
      <c r="B164" s="1">
        <v>1</v>
      </c>
      <c r="C164" s="1">
        <f t="shared" si="4"/>
        <v>0</v>
      </c>
      <c r="D164" s="1">
        <f t="shared" si="5"/>
        <v>7</v>
      </c>
    </row>
    <row r="165" spans="1:4">
      <c r="A165" s="1">
        <v>1</v>
      </c>
      <c r="B165" s="1">
        <v>1</v>
      </c>
      <c r="C165" s="1">
        <f t="shared" si="4"/>
        <v>2</v>
      </c>
      <c r="D165" s="1">
        <f t="shared" si="5"/>
        <v>7</v>
      </c>
    </row>
    <row r="166" spans="1:4">
      <c r="A166" s="1">
        <v>1</v>
      </c>
      <c r="B166" s="1">
        <v>1</v>
      </c>
      <c r="C166" s="1">
        <f t="shared" si="4"/>
        <v>2</v>
      </c>
      <c r="D166" s="1">
        <f t="shared" si="5"/>
        <v>7</v>
      </c>
    </row>
    <row r="167" spans="1:4">
      <c r="A167" s="1">
        <v>0</v>
      </c>
      <c r="B167" s="1">
        <v>1</v>
      </c>
      <c r="C167" s="1">
        <f t="shared" si="4"/>
        <v>0</v>
      </c>
      <c r="D167" s="1">
        <f t="shared" si="5"/>
        <v>7</v>
      </c>
    </row>
    <row r="168" spans="1:4">
      <c r="A168" s="1">
        <v>1</v>
      </c>
      <c r="B168" s="1">
        <v>1</v>
      </c>
      <c r="C168" s="1">
        <f t="shared" si="4"/>
        <v>2</v>
      </c>
      <c r="D168" s="1">
        <f t="shared" si="5"/>
        <v>7</v>
      </c>
    </row>
    <row r="169" spans="1:4">
      <c r="A169" s="1">
        <v>0</v>
      </c>
      <c r="B169" s="1">
        <v>1</v>
      </c>
      <c r="C169" s="1">
        <f t="shared" si="4"/>
        <v>0</v>
      </c>
      <c r="D169" s="1">
        <f t="shared" si="5"/>
        <v>7</v>
      </c>
    </row>
    <row r="170" spans="1:4">
      <c r="A170" s="1">
        <v>0</v>
      </c>
      <c r="B170" s="1">
        <v>1</v>
      </c>
      <c r="C170" s="1">
        <f t="shared" si="4"/>
        <v>0</v>
      </c>
      <c r="D170" s="1">
        <f t="shared" si="5"/>
        <v>7</v>
      </c>
    </row>
    <row r="171" spans="1:4">
      <c r="A171" s="1">
        <v>1</v>
      </c>
      <c r="B171" s="1">
        <v>1</v>
      </c>
      <c r="C171" s="1">
        <f t="shared" si="4"/>
        <v>2</v>
      </c>
      <c r="D171" s="1">
        <f t="shared" si="5"/>
        <v>7</v>
      </c>
    </row>
    <row r="172" spans="1:4">
      <c r="A172" s="1">
        <v>1</v>
      </c>
      <c r="B172" s="1">
        <v>1</v>
      </c>
      <c r="C172" s="1">
        <f t="shared" si="4"/>
        <v>2</v>
      </c>
      <c r="D172" s="1">
        <f t="shared" si="5"/>
        <v>7</v>
      </c>
    </row>
    <row r="173" spans="1:4">
      <c r="A173" s="1">
        <v>0</v>
      </c>
      <c r="B173" s="1">
        <v>1</v>
      </c>
      <c r="C173" s="1">
        <f t="shared" si="4"/>
        <v>0</v>
      </c>
      <c r="D173" s="1">
        <f t="shared" si="5"/>
        <v>7</v>
      </c>
    </row>
    <row r="174" spans="1:4">
      <c r="A174" s="1">
        <v>1</v>
      </c>
      <c r="B174" s="1">
        <v>1</v>
      </c>
      <c r="C174" s="1">
        <f t="shared" si="4"/>
        <v>2</v>
      </c>
      <c r="D174" s="1">
        <f t="shared" si="5"/>
        <v>7</v>
      </c>
    </row>
    <row r="175" spans="1:4">
      <c r="A175" s="1">
        <v>1</v>
      </c>
      <c r="B175" s="1">
        <v>1</v>
      </c>
      <c r="C175" s="1">
        <f t="shared" si="4"/>
        <v>2</v>
      </c>
      <c r="D175" s="1">
        <f t="shared" si="5"/>
        <v>7</v>
      </c>
    </row>
    <row r="176" spans="1:4">
      <c r="A176" s="1">
        <v>0</v>
      </c>
      <c r="B176" s="1">
        <v>0</v>
      </c>
      <c r="C176" s="1">
        <f t="shared" si="4"/>
        <v>0</v>
      </c>
      <c r="D176" s="1">
        <f t="shared" si="5"/>
        <v>0</v>
      </c>
    </row>
    <row r="177" spans="1:4">
      <c r="A177" s="1">
        <v>0</v>
      </c>
      <c r="B177" s="1">
        <v>1</v>
      </c>
      <c r="C177" s="1">
        <f t="shared" si="4"/>
        <v>0</v>
      </c>
      <c r="D177" s="1">
        <f t="shared" si="5"/>
        <v>7</v>
      </c>
    </row>
    <row r="178" spans="1:4">
      <c r="A178" s="1">
        <v>1</v>
      </c>
      <c r="B178" s="1">
        <v>1</v>
      </c>
      <c r="C178" s="1">
        <f t="shared" si="4"/>
        <v>2</v>
      </c>
      <c r="D178" s="1">
        <f t="shared" si="5"/>
        <v>7</v>
      </c>
    </row>
    <row r="179" spans="1:4">
      <c r="A179" s="1">
        <v>0</v>
      </c>
      <c r="B179" s="1">
        <v>1</v>
      </c>
      <c r="C179" s="1">
        <f t="shared" si="4"/>
        <v>0</v>
      </c>
      <c r="D179" s="1">
        <f t="shared" si="5"/>
        <v>7</v>
      </c>
    </row>
    <row r="180" spans="1:4">
      <c r="A180" s="1">
        <v>0</v>
      </c>
      <c r="B180" s="1">
        <v>1</v>
      </c>
      <c r="C180" s="1">
        <f t="shared" si="4"/>
        <v>0</v>
      </c>
      <c r="D180" s="1">
        <f t="shared" si="5"/>
        <v>7</v>
      </c>
    </row>
    <row r="181" spans="1:4">
      <c r="A181" s="1">
        <v>1</v>
      </c>
      <c r="B181" s="1">
        <v>1</v>
      </c>
      <c r="C181" s="1">
        <f t="shared" si="4"/>
        <v>2</v>
      </c>
      <c r="D181" s="1">
        <f t="shared" si="5"/>
        <v>7</v>
      </c>
    </row>
    <row r="182" spans="1:4">
      <c r="A182" s="1">
        <v>0</v>
      </c>
      <c r="B182" s="1">
        <v>1</v>
      </c>
      <c r="C182" s="1">
        <f t="shared" si="4"/>
        <v>0</v>
      </c>
      <c r="D182" s="1">
        <f t="shared" si="5"/>
        <v>7</v>
      </c>
    </row>
    <row r="183" spans="1:4">
      <c r="A183" s="1">
        <v>0</v>
      </c>
      <c r="B183" s="1">
        <v>1</v>
      </c>
      <c r="C183" s="1">
        <f t="shared" si="4"/>
        <v>0</v>
      </c>
      <c r="D183" s="1">
        <f t="shared" si="5"/>
        <v>7</v>
      </c>
    </row>
    <row r="184" spans="1:4">
      <c r="A184" s="1">
        <v>1</v>
      </c>
      <c r="B184" s="1">
        <v>1</v>
      </c>
      <c r="C184" s="1">
        <f t="shared" si="4"/>
        <v>2</v>
      </c>
      <c r="D184" s="1">
        <f t="shared" si="5"/>
        <v>7</v>
      </c>
    </row>
    <row r="185" spans="1:4">
      <c r="A185" s="1">
        <v>0</v>
      </c>
      <c r="B185" s="1">
        <v>1</v>
      </c>
      <c r="C185" s="1">
        <f t="shared" si="4"/>
        <v>0</v>
      </c>
      <c r="D185" s="1">
        <f t="shared" si="5"/>
        <v>7</v>
      </c>
    </row>
    <row r="186" spans="1:4">
      <c r="A186" s="1">
        <v>1</v>
      </c>
      <c r="B186" s="1">
        <v>1</v>
      </c>
      <c r="C186" s="1">
        <f t="shared" si="4"/>
        <v>2</v>
      </c>
      <c r="D186" s="1">
        <f t="shared" si="5"/>
        <v>7</v>
      </c>
    </row>
    <row r="187" spans="1:4">
      <c r="A187" s="1">
        <v>1</v>
      </c>
      <c r="B187" s="1">
        <v>1</v>
      </c>
      <c r="C187" s="1">
        <f t="shared" si="4"/>
        <v>2</v>
      </c>
      <c r="D187" s="1">
        <f t="shared" si="5"/>
        <v>7</v>
      </c>
    </row>
    <row r="188" spans="1:4">
      <c r="A188" s="1">
        <v>0</v>
      </c>
      <c r="B188" s="1">
        <v>1</v>
      </c>
      <c r="C188" s="1">
        <f t="shared" si="4"/>
        <v>0</v>
      </c>
      <c r="D188" s="1">
        <f t="shared" si="5"/>
        <v>7</v>
      </c>
    </row>
    <row r="189" spans="1:4">
      <c r="A189" s="1">
        <v>1</v>
      </c>
      <c r="B189" s="1">
        <v>1</v>
      </c>
      <c r="C189" s="1">
        <f t="shared" si="4"/>
        <v>2</v>
      </c>
      <c r="D189" s="1">
        <f t="shared" si="5"/>
        <v>7</v>
      </c>
    </row>
    <row r="190" spans="1:4">
      <c r="A190" s="1">
        <v>1</v>
      </c>
      <c r="B190" s="1">
        <v>1</v>
      </c>
      <c r="C190" s="1">
        <f t="shared" si="4"/>
        <v>2</v>
      </c>
      <c r="D190" s="1">
        <f t="shared" si="5"/>
        <v>7</v>
      </c>
    </row>
    <row r="191" spans="1:4">
      <c r="A191" s="1">
        <v>0</v>
      </c>
      <c r="B191" s="1">
        <v>1</v>
      </c>
      <c r="C191" s="1">
        <f t="shared" si="4"/>
        <v>0</v>
      </c>
      <c r="D191" s="1">
        <f t="shared" si="5"/>
        <v>7</v>
      </c>
    </row>
    <row r="192" spans="1:4">
      <c r="A192" s="1">
        <v>1</v>
      </c>
      <c r="B192" s="1">
        <v>1</v>
      </c>
      <c r="C192" s="1">
        <f t="shared" si="4"/>
        <v>2</v>
      </c>
      <c r="D192" s="1">
        <f t="shared" si="5"/>
        <v>7</v>
      </c>
    </row>
    <row r="193" spans="1:4">
      <c r="A193" s="1">
        <v>1</v>
      </c>
      <c r="B193" s="1">
        <v>1</v>
      </c>
      <c r="C193" s="1">
        <f t="shared" si="4"/>
        <v>2</v>
      </c>
      <c r="D193" s="1">
        <f t="shared" si="5"/>
        <v>7</v>
      </c>
    </row>
    <row r="194" spans="1:4">
      <c r="A194" s="1">
        <v>0</v>
      </c>
      <c r="B194" s="1">
        <v>1</v>
      </c>
      <c r="C194" s="1">
        <f t="shared" si="4"/>
        <v>0</v>
      </c>
      <c r="D194" s="1">
        <f t="shared" si="5"/>
        <v>7</v>
      </c>
    </row>
    <row r="195" spans="1:4">
      <c r="A195" s="1">
        <v>1</v>
      </c>
      <c r="B195" s="1">
        <v>1</v>
      </c>
      <c r="C195" s="1">
        <f t="shared" si="4"/>
        <v>2</v>
      </c>
      <c r="D195" s="1">
        <f t="shared" si="5"/>
        <v>7</v>
      </c>
    </row>
    <row r="196" spans="1:4">
      <c r="A196" s="1">
        <v>0</v>
      </c>
      <c r="B196" s="1">
        <v>1</v>
      </c>
      <c r="C196" s="1">
        <f t="shared" ref="C196:C259" si="6">IF(A196=0,0,C$1)</f>
        <v>0</v>
      </c>
      <c r="D196" s="1">
        <f t="shared" ref="D196:D259" si="7">IF(B196=0,0,D$1)</f>
        <v>7</v>
      </c>
    </row>
    <row r="197" spans="1:4">
      <c r="A197" s="1">
        <v>0</v>
      </c>
      <c r="B197" s="1">
        <v>1</v>
      </c>
      <c r="C197" s="1">
        <f t="shared" si="6"/>
        <v>0</v>
      </c>
      <c r="D197" s="1">
        <f t="shared" si="7"/>
        <v>7</v>
      </c>
    </row>
    <row r="198" spans="1:4">
      <c r="A198" s="1">
        <v>1</v>
      </c>
      <c r="B198" s="1">
        <v>1</v>
      </c>
      <c r="C198" s="1">
        <f t="shared" si="6"/>
        <v>2</v>
      </c>
      <c r="D198" s="1">
        <f t="shared" si="7"/>
        <v>7</v>
      </c>
    </row>
    <row r="199" spans="1:4">
      <c r="A199" s="1">
        <v>1</v>
      </c>
      <c r="B199" s="1">
        <v>1</v>
      </c>
      <c r="C199" s="1">
        <f t="shared" si="6"/>
        <v>2</v>
      </c>
      <c r="D199" s="1">
        <f t="shared" si="7"/>
        <v>7</v>
      </c>
    </row>
    <row r="200" spans="1:4">
      <c r="A200" s="1">
        <v>0</v>
      </c>
      <c r="B200" s="1">
        <v>1</v>
      </c>
      <c r="C200" s="1">
        <f t="shared" si="6"/>
        <v>0</v>
      </c>
      <c r="D200" s="1">
        <f t="shared" si="7"/>
        <v>7</v>
      </c>
    </row>
    <row r="201" spans="1:4">
      <c r="A201" s="1">
        <v>1</v>
      </c>
      <c r="B201" s="1">
        <v>1</v>
      </c>
      <c r="C201" s="1">
        <f t="shared" si="6"/>
        <v>2</v>
      </c>
      <c r="D201" s="1">
        <f t="shared" si="7"/>
        <v>7</v>
      </c>
    </row>
    <row r="202" spans="1:4">
      <c r="A202" s="1">
        <v>1</v>
      </c>
      <c r="B202" s="1">
        <v>1</v>
      </c>
      <c r="C202" s="1">
        <f t="shared" si="6"/>
        <v>2</v>
      </c>
      <c r="D202" s="1">
        <f t="shared" si="7"/>
        <v>7</v>
      </c>
    </row>
    <row r="203" spans="1:4">
      <c r="A203" s="1">
        <v>1</v>
      </c>
      <c r="B203" s="1">
        <v>1</v>
      </c>
      <c r="C203" s="1">
        <f t="shared" si="6"/>
        <v>2</v>
      </c>
      <c r="D203" s="1">
        <f t="shared" si="7"/>
        <v>7</v>
      </c>
    </row>
    <row r="204" spans="1:4">
      <c r="A204" s="1">
        <v>0</v>
      </c>
      <c r="B204" s="1">
        <v>1</v>
      </c>
      <c r="C204" s="1">
        <f t="shared" si="6"/>
        <v>0</v>
      </c>
      <c r="D204" s="1">
        <f t="shared" si="7"/>
        <v>7</v>
      </c>
    </row>
    <row r="205" spans="1:4">
      <c r="A205" s="1">
        <v>0</v>
      </c>
      <c r="B205" s="1">
        <v>1</v>
      </c>
      <c r="C205" s="1">
        <f t="shared" si="6"/>
        <v>0</v>
      </c>
      <c r="D205" s="1">
        <f t="shared" si="7"/>
        <v>7</v>
      </c>
    </row>
    <row r="206" spans="1:4">
      <c r="A206" s="1">
        <v>0</v>
      </c>
      <c r="B206" s="1">
        <v>1</v>
      </c>
      <c r="C206" s="1">
        <f t="shared" si="6"/>
        <v>0</v>
      </c>
      <c r="D206" s="1">
        <f t="shared" si="7"/>
        <v>7</v>
      </c>
    </row>
    <row r="207" spans="1:4">
      <c r="A207" s="1">
        <v>0</v>
      </c>
      <c r="B207" s="1">
        <v>1</v>
      </c>
      <c r="C207" s="1">
        <f t="shared" si="6"/>
        <v>0</v>
      </c>
      <c r="D207" s="1">
        <f t="shared" si="7"/>
        <v>7</v>
      </c>
    </row>
    <row r="208" spans="1:4">
      <c r="A208" s="1">
        <v>1</v>
      </c>
      <c r="B208" s="1">
        <v>1</v>
      </c>
      <c r="C208" s="1">
        <f t="shared" si="6"/>
        <v>2</v>
      </c>
      <c r="D208" s="1">
        <f t="shared" si="7"/>
        <v>7</v>
      </c>
    </row>
    <row r="209" spans="1:4">
      <c r="A209" s="1">
        <v>1</v>
      </c>
      <c r="B209" s="1">
        <v>1</v>
      </c>
      <c r="C209" s="1">
        <f t="shared" si="6"/>
        <v>2</v>
      </c>
      <c r="D209" s="1">
        <f t="shared" si="7"/>
        <v>7</v>
      </c>
    </row>
    <row r="210" spans="1:4">
      <c r="A210" s="1">
        <v>0</v>
      </c>
      <c r="B210" s="1">
        <v>1</v>
      </c>
      <c r="C210" s="1">
        <f t="shared" si="6"/>
        <v>0</v>
      </c>
      <c r="D210" s="1">
        <f t="shared" si="7"/>
        <v>7</v>
      </c>
    </row>
    <row r="211" spans="1:4">
      <c r="A211" s="1">
        <v>0</v>
      </c>
      <c r="B211" s="1">
        <v>1</v>
      </c>
      <c r="C211" s="1">
        <f t="shared" si="6"/>
        <v>0</v>
      </c>
      <c r="D211" s="1">
        <f t="shared" si="7"/>
        <v>7</v>
      </c>
    </row>
    <row r="212" spans="1:4">
      <c r="A212" s="1">
        <v>0</v>
      </c>
      <c r="B212" s="1">
        <v>0</v>
      </c>
      <c r="C212" s="1">
        <f t="shared" si="6"/>
        <v>0</v>
      </c>
      <c r="D212" s="1">
        <f t="shared" si="7"/>
        <v>0</v>
      </c>
    </row>
    <row r="213" spans="1:4">
      <c r="A213" s="1">
        <v>0</v>
      </c>
      <c r="B213" s="1">
        <v>1</v>
      </c>
      <c r="C213" s="1">
        <f t="shared" si="6"/>
        <v>0</v>
      </c>
      <c r="D213" s="1">
        <f t="shared" si="7"/>
        <v>7</v>
      </c>
    </row>
    <row r="214" spans="1:4">
      <c r="A214" s="1">
        <v>1</v>
      </c>
      <c r="B214" s="1">
        <v>1</v>
      </c>
      <c r="C214" s="1">
        <f t="shared" si="6"/>
        <v>2</v>
      </c>
      <c r="D214" s="1">
        <f t="shared" si="7"/>
        <v>7</v>
      </c>
    </row>
    <row r="215" spans="1:4">
      <c r="A215" s="1">
        <v>1</v>
      </c>
      <c r="B215" s="1">
        <v>1</v>
      </c>
      <c r="C215" s="1">
        <f t="shared" si="6"/>
        <v>2</v>
      </c>
      <c r="D215" s="1">
        <f t="shared" si="7"/>
        <v>7</v>
      </c>
    </row>
    <row r="216" spans="1:4">
      <c r="A216" s="1">
        <v>1</v>
      </c>
      <c r="B216" s="1">
        <v>1</v>
      </c>
      <c r="C216" s="1">
        <f t="shared" si="6"/>
        <v>2</v>
      </c>
      <c r="D216" s="1">
        <f t="shared" si="7"/>
        <v>7</v>
      </c>
    </row>
    <row r="217" spans="1:4">
      <c r="A217" s="1">
        <v>1</v>
      </c>
      <c r="B217" s="1">
        <v>1</v>
      </c>
      <c r="C217" s="1">
        <f t="shared" si="6"/>
        <v>2</v>
      </c>
      <c r="D217" s="1">
        <f t="shared" si="7"/>
        <v>7</v>
      </c>
    </row>
    <row r="218" spans="1:4">
      <c r="A218" s="1">
        <v>0</v>
      </c>
      <c r="B218" s="1">
        <v>1</v>
      </c>
      <c r="C218" s="1">
        <f t="shared" si="6"/>
        <v>0</v>
      </c>
      <c r="D218" s="1">
        <f t="shared" si="7"/>
        <v>7</v>
      </c>
    </row>
    <row r="219" spans="1:4">
      <c r="A219" s="1">
        <v>1</v>
      </c>
      <c r="B219" s="1">
        <v>1</v>
      </c>
      <c r="C219" s="1">
        <f t="shared" si="6"/>
        <v>2</v>
      </c>
      <c r="D219" s="1">
        <f t="shared" si="7"/>
        <v>7</v>
      </c>
    </row>
    <row r="220" spans="1:4">
      <c r="A220" s="1">
        <v>1</v>
      </c>
      <c r="B220" s="1">
        <v>1</v>
      </c>
      <c r="C220" s="1">
        <f t="shared" si="6"/>
        <v>2</v>
      </c>
      <c r="D220" s="1">
        <f t="shared" si="7"/>
        <v>7</v>
      </c>
    </row>
    <row r="221" spans="1:4">
      <c r="A221" s="1">
        <v>0</v>
      </c>
      <c r="B221" s="1">
        <v>1</v>
      </c>
      <c r="C221" s="1">
        <f t="shared" si="6"/>
        <v>0</v>
      </c>
      <c r="D221" s="1">
        <f t="shared" si="7"/>
        <v>7</v>
      </c>
    </row>
    <row r="222" spans="1:4">
      <c r="A222" s="1">
        <v>1</v>
      </c>
      <c r="B222" s="1">
        <v>1</v>
      </c>
      <c r="C222" s="1">
        <f t="shared" si="6"/>
        <v>2</v>
      </c>
      <c r="D222" s="1">
        <f t="shared" si="7"/>
        <v>7</v>
      </c>
    </row>
    <row r="223" spans="1:4">
      <c r="A223" s="1">
        <v>0</v>
      </c>
      <c r="B223" s="1">
        <v>1</v>
      </c>
      <c r="C223" s="1">
        <f t="shared" si="6"/>
        <v>0</v>
      </c>
      <c r="D223" s="1">
        <f t="shared" si="7"/>
        <v>7</v>
      </c>
    </row>
    <row r="224" spans="1:4">
      <c r="A224" s="1">
        <v>1</v>
      </c>
      <c r="B224" s="1">
        <v>1</v>
      </c>
      <c r="C224" s="1">
        <f t="shared" si="6"/>
        <v>2</v>
      </c>
      <c r="D224" s="1">
        <f t="shared" si="7"/>
        <v>7</v>
      </c>
    </row>
    <row r="225" spans="1:4">
      <c r="A225" s="1">
        <v>0</v>
      </c>
      <c r="B225" s="1">
        <v>1</v>
      </c>
      <c r="C225" s="1">
        <f t="shared" si="6"/>
        <v>0</v>
      </c>
      <c r="D225" s="1">
        <f t="shared" si="7"/>
        <v>7</v>
      </c>
    </row>
    <row r="226" spans="1:4">
      <c r="A226" s="1">
        <v>1</v>
      </c>
      <c r="B226" s="1">
        <v>1</v>
      </c>
      <c r="C226" s="1">
        <f t="shared" si="6"/>
        <v>2</v>
      </c>
      <c r="D226" s="1">
        <f t="shared" si="7"/>
        <v>7</v>
      </c>
    </row>
    <row r="227" spans="1:4">
      <c r="A227" s="1">
        <v>1</v>
      </c>
      <c r="B227" s="1">
        <v>1</v>
      </c>
      <c r="C227" s="1">
        <f t="shared" si="6"/>
        <v>2</v>
      </c>
      <c r="D227" s="1">
        <f t="shared" si="7"/>
        <v>7</v>
      </c>
    </row>
    <row r="228" spans="1:4">
      <c r="A228" s="1">
        <v>0</v>
      </c>
      <c r="B228" s="1">
        <v>1</v>
      </c>
      <c r="C228" s="1">
        <f t="shared" si="6"/>
        <v>0</v>
      </c>
      <c r="D228" s="1">
        <f t="shared" si="7"/>
        <v>7</v>
      </c>
    </row>
    <row r="229" spans="1:4">
      <c r="A229" s="1">
        <v>1</v>
      </c>
      <c r="B229" s="1">
        <v>1</v>
      </c>
      <c r="C229" s="1">
        <f t="shared" si="6"/>
        <v>2</v>
      </c>
      <c r="D229" s="1">
        <f t="shared" si="7"/>
        <v>7</v>
      </c>
    </row>
    <row r="230" spans="1:4">
      <c r="A230" s="1">
        <v>1</v>
      </c>
      <c r="B230" s="1">
        <v>1</v>
      </c>
      <c r="C230" s="1">
        <f t="shared" si="6"/>
        <v>2</v>
      </c>
      <c r="D230" s="1">
        <f t="shared" si="7"/>
        <v>7</v>
      </c>
    </row>
    <row r="231" spans="1:4">
      <c r="A231" s="1">
        <v>0</v>
      </c>
      <c r="B231" s="1">
        <v>1</v>
      </c>
      <c r="C231" s="1">
        <f t="shared" si="6"/>
        <v>0</v>
      </c>
      <c r="D231" s="1">
        <f t="shared" si="7"/>
        <v>7</v>
      </c>
    </row>
    <row r="232" spans="1:4">
      <c r="A232" s="1">
        <v>0</v>
      </c>
      <c r="B232" s="1">
        <v>1</v>
      </c>
      <c r="C232" s="1">
        <f t="shared" si="6"/>
        <v>0</v>
      </c>
      <c r="D232" s="1">
        <f t="shared" si="7"/>
        <v>7</v>
      </c>
    </row>
    <row r="233" spans="1:4">
      <c r="A233" s="1">
        <v>0</v>
      </c>
      <c r="B233" s="1">
        <v>1</v>
      </c>
      <c r="C233" s="1">
        <f t="shared" si="6"/>
        <v>0</v>
      </c>
      <c r="D233" s="1">
        <f t="shared" si="7"/>
        <v>7</v>
      </c>
    </row>
    <row r="234" spans="1:4">
      <c r="A234" s="1">
        <v>0</v>
      </c>
      <c r="B234" s="1">
        <v>1</v>
      </c>
      <c r="C234" s="1">
        <f t="shared" si="6"/>
        <v>0</v>
      </c>
      <c r="D234" s="1">
        <f t="shared" si="7"/>
        <v>7</v>
      </c>
    </row>
    <row r="235" spans="1:4">
      <c r="A235" s="1">
        <v>0</v>
      </c>
      <c r="B235" s="1">
        <v>1</v>
      </c>
      <c r="C235" s="1">
        <f t="shared" si="6"/>
        <v>0</v>
      </c>
      <c r="D235" s="1">
        <f t="shared" si="7"/>
        <v>7</v>
      </c>
    </row>
    <row r="236" spans="1:4">
      <c r="A236" s="1">
        <v>0</v>
      </c>
      <c r="B236" s="1">
        <v>1</v>
      </c>
      <c r="C236" s="1">
        <f t="shared" si="6"/>
        <v>0</v>
      </c>
      <c r="D236" s="1">
        <f t="shared" si="7"/>
        <v>7</v>
      </c>
    </row>
    <row r="237" spans="1:4">
      <c r="A237" s="1">
        <v>0</v>
      </c>
      <c r="B237" s="1">
        <v>1</v>
      </c>
      <c r="C237" s="1">
        <f t="shared" si="6"/>
        <v>0</v>
      </c>
      <c r="D237" s="1">
        <f t="shared" si="7"/>
        <v>7</v>
      </c>
    </row>
    <row r="238" spans="1:4">
      <c r="A238" s="1">
        <v>0</v>
      </c>
      <c r="B238" s="1">
        <v>1</v>
      </c>
      <c r="C238" s="1">
        <f t="shared" si="6"/>
        <v>0</v>
      </c>
      <c r="D238" s="1">
        <f t="shared" si="7"/>
        <v>7</v>
      </c>
    </row>
    <row r="239" spans="1:4">
      <c r="A239" s="1">
        <v>1</v>
      </c>
      <c r="B239" s="1">
        <v>1</v>
      </c>
      <c r="C239" s="1">
        <f t="shared" si="6"/>
        <v>2</v>
      </c>
      <c r="D239" s="1">
        <f t="shared" si="7"/>
        <v>7</v>
      </c>
    </row>
    <row r="240" spans="1:4">
      <c r="A240" s="1">
        <v>0</v>
      </c>
      <c r="B240" s="1">
        <v>1</v>
      </c>
      <c r="C240" s="1">
        <f t="shared" si="6"/>
        <v>0</v>
      </c>
      <c r="D240" s="1">
        <f t="shared" si="7"/>
        <v>7</v>
      </c>
    </row>
    <row r="241" spans="1:4">
      <c r="A241" s="1">
        <v>0</v>
      </c>
      <c r="B241" s="1">
        <v>1</v>
      </c>
      <c r="C241" s="1">
        <f t="shared" si="6"/>
        <v>0</v>
      </c>
      <c r="D241" s="1">
        <f t="shared" si="7"/>
        <v>7</v>
      </c>
    </row>
    <row r="242" spans="1:4">
      <c r="A242" s="1">
        <v>0</v>
      </c>
      <c r="B242" s="1">
        <v>1</v>
      </c>
      <c r="C242" s="1">
        <f t="shared" si="6"/>
        <v>0</v>
      </c>
      <c r="D242" s="1">
        <f t="shared" si="7"/>
        <v>7</v>
      </c>
    </row>
    <row r="243" spans="1:4">
      <c r="A243" s="1">
        <v>0</v>
      </c>
      <c r="B243" s="1">
        <v>1</v>
      </c>
      <c r="C243" s="1">
        <f t="shared" si="6"/>
        <v>0</v>
      </c>
      <c r="D243" s="1">
        <f t="shared" si="7"/>
        <v>7</v>
      </c>
    </row>
    <row r="244" spans="1:4">
      <c r="A244" s="1">
        <v>0</v>
      </c>
      <c r="B244" s="1">
        <v>1</v>
      </c>
      <c r="C244" s="1">
        <f t="shared" si="6"/>
        <v>0</v>
      </c>
      <c r="D244" s="1">
        <f t="shared" si="7"/>
        <v>7</v>
      </c>
    </row>
    <row r="245" spans="1:4">
      <c r="A245" s="1">
        <v>0</v>
      </c>
      <c r="B245" s="1">
        <v>1</v>
      </c>
      <c r="C245" s="1">
        <f t="shared" si="6"/>
        <v>0</v>
      </c>
      <c r="D245" s="1">
        <f t="shared" si="7"/>
        <v>7</v>
      </c>
    </row>
    <row r="246" spans="1:4">
      <c r="A246" s="1">
        <v>0</v>
      </c>
      <c r="B246" s="1">
        <v>1</v>
      </c>
      <c r="C246" s="1">
        <f t="shared" si="6"/>
        <v>0</v>
      </c>
      <c r="D246" s="1">
        <f t="shared" si="7"/>
        <v>7</v>
      </c>
    </row>
    <row r="247" spans="1:4">
      <c r="A247" s="1">
        <v>0</v>
      </c>
      <c r="B247" s="1">
        <v>1</v>
      </c>
      <c r="C247" s="1">
        <f t="shared" si="6"/>
        <v>0</v>
      </c>
      <c r="D247" s="1">
        <f t="shared" si="7"/>
        <v>7</v>
      </c>
    </row>
    <row r="248" spans="1:4">
      <c r="A248" s="1">
        <v>1</v>
      </c>
      <c r="B248" s="1">
        <v>1</v>
      </c>
      <c r="C248" s="1">
        <f t="shared" si="6"/>
        <v>2</v>
      </c>
      <c r="D248" s="1">
        <f t="shared" si="7"/>
        <v>7</v>
      </c>
    </row>
    <row r="249" spans="1:4">
      <c r="A249" s="1">
        <v>0</v>
      </c>
      <c r="B249" s="1">
        <v>1</v>
      </c>
      <c r="C249" s="1">
        <f t="shared" si="6"/>
        <v>0</v>
      </c>
      <c r="D249" s="1">
        <f t="shared" si="7"/>
        <v>7</v>
      </c>
    </row>
    <row r="250" spans="1:4">
      <c r="A250" s="1">
        <v>0</v>
      </c>
      <c r="B250" s="1">
        <v>0</v>
      </c>
      <c r="C250" s="1">
        <f t="shared" si="6"/>
        <v>0</v>
      </c>
      <c r="D250" s="1">
        <f t="shared" si="7"/>
        <v>0</v>
      </c>
    </row>
    <row r="251" spans="1:4">
      <c r="A251" s="1">
        <v>0</v>
      </c>
      <c r="B251" s="1">
        <v>1</v>
      </c>
      <c r="C251" s="1">
        <f t="shared" si="6"/>
        <v>0</v>
      </c>
      <c r="D251" s="1">
        <f t="shared" si="7"/>
        <v>7</v>
      </c>
    </row>
    <row r="252" spans="1:4">
      <c r="A252" s="1">
        <v>0</v>
      </c>
      <c r="B252" s="1">
        <v>1</v>
      </c>
      <c r="C252" s="1">
        <f t="shared" si="6"/>
        <v>0</v>
      </c>
      <c r="D252" s="1">
        <f t="shared" si="7"/>
        <v>7</v>
      </c>
    </row>
    <row r="253" spans="1:4">
      <c r="A253" s="1">
        <v>1</v>
      </c>
      <c r="B253" s="1">
        <v>1</v>
      </c>
      <c r="C253" s="1">
        <f t="shared" si="6"/>
        <v>2</v>
      </c>
      <c r="D253" s="1">
        <f t="shared" si="7"/>
        <v>7</v>
      </c>
    </row>
    <row r="254" spans="1:4">
      <c r="A254" s="1">
        <v>0</v>
      </c>
      <c r="B254" s="1">
        <v>1</v>
      </c>
      <c r="C254" s="1">
        <f t="shared" si="6"/>
        <v>0</v>
      </c>
      <c r="D254" s="1">
        <f t="shared" si="7"/>
        <v>7</v>
      </c>
    </row>
    <row r="255" spans="1:4">
      <c r="A255" s="1">
        <v>0</v>
      </c>
      <c r="B255" s="1">
        <v>1</v>
      </c>
      <c r="C255" s="1">
        <f t="shared" si="6"/>
        <v>0</v>
      </c>
      <c r="D255" s="1">
        <f t="shared" si="7"/>
        <v>7</v>
      </c>
    </row>
    <row r="256" spans="1:4">
      <c r="A256" s="1">
        <v>0</v>
      </c>
      <c r="B256" s="1">
        <v>1</v>
      </c>
      <c r="C256" s="1">
        <f t="shared" si="6"/>
        <v>0</v>
      </c>
      <c r="D256" s="1">
        <f t="shared" si="7"/>
        <v>7</v>
      </c>
    </row>
    <row r="257" spans="1:4">
      <c r="A257" s="1">
        <v>1</v>
      </c>
      <c r="B257" s="1">
        <v>1</v>
      </c>
      <c r="C257" s="1">
        <f t="shared" si="6"/>
        <v>2</v>
      </c>
      <c r="D257" s="1">
        <f t="shared" si="7"/>
        <v>7</v>
      </c>
    </row>
    <row r="258" spans="1:4">
      <c r="A258" s="1">
        <v>0</v>
      </c>
      <c r="B258" s="1">
        <v>1</v>
      </c>
      <c r="C258" s="1">
        <f t="shared" si="6"/>
        <v>0</v>
      </c>
      <c r="D258" s="1">
        <f t="shared" si="7"/>
        <v>7</v>
      </c>
    </row>
    <row r="259" spans="1:4">
      <c r="A259" s="1">
        <v>0</v>
      </c>
      <c r="B259" s="1">
        <v>1</v>
      </c>
      <c r="C259" s="1">
        <f t="shared" si="6"/>
        <v>0</v>
      </c>
      <c r="D259" s="1">
        <f t="shared" si="7"/>
        <v>7</v>
      </c>
    </row>
    <row r="260" spans="1:4">
      <c r="A260" s="1">
        <v>0</v>
      </c>
      <c r="B260" s="1">
        <v>1</v>
      </c>
      <c r="C260" s="1">
        <f t="shared" ref="C260:C323" si="8">IF(A260=0,0,C$1)</f>
        <v>0</v>
      </c>
      <c r="D260" s="1">
        <f t="shared" ref="D260:D323" si="9">IF(B260=0,0,D$1)</f>
        <v>7</v>
      </c>
    </row>
    <row r="261" spans="1:4">
      <c r="A261" s="1">
        <v>1</v>
      </c>
      <c r="B261" s="1">
        <v>1</v>
      </c>
      <c r="C261" s="1">
        <f t="shared" si="8"/>
        <v>2</v>
      </c>
      <c r="D261" s="1">
        <f t="shared" si="9"/>
        <v>7</v>
      </c>
    </row>
    <row r="262" spans="1:4">
      <c r="A262" s="1">
        <v>0</v>
      </c>
      <c r="B262" s="1">
        <v>1</v>
      </c>
      <c r="C262" s="1">
        <f t="shared" si="8"/>
        <v>0</v>
      </c>
      <c r="D262" s="1">
        <f t="shared" si="9"/>
        <v>7</v>
      </c>
    </row>
    <row r="263" spans="1:4">
      <c r="A263" s="1">
        <v>0</v>
      </c>
      <c r="B263" s="1">
        <v>1</v>
      </c>
      <c r="C263" s="1">
        <f t="shared" si="8"/>
        <v>0</v>
      </c>
      <c r="D263" s="1">
        <f t="shared" si="9"/>
        <v>7</v>
      </c>
    </row>
    <row r="264" spans="1:4">
      <c r="A264" s="1">
        <v>0</v>
      </c>
      <c r="B264" s="1">
        <v>1</v>
      </c>
      <c r="C264" s="1">
        <f t="shared" si="8"/>
        <v>0</v>
      </c>
      <c r="D264" s="1">
        <f t="shared" si="9"/>
        <v>7</v>
      </c>
    </row>
    <row r="265" spans="1:4">
      <c r="A265" s="1">
        <v>1</v>
      </c>
      <c r="B265" s="1">
        <v>1</v>
      </c>
      <c r="C265" s="1">
        <f t="shared" si="8"/>
        <v>2</v>
      </c>
      <c r="D265" s="1">
        <f t="shared" si="9"/>
        <v>7</v>
      </c>
    </row>
    <row r="266" spans="1:4">
      <c r="A266" s="1">
        <v>0</v>
      </c>
      <c r="B266" s="1">
        <v>1</v>
      </c>
      <c r="C266" s="1">
        <f t="shared" si="8"/>
        <v>0</v>
      </c>
      <c r="D266" s="1">
        <f t="shared" si="9"/>
        <v>7</v>
      </c>
    </row>
    <row r="267" spans="1:4">
      <c r="A267" s="1">
        <v>0</v>
      </c>
      <c r="B267" s="1">
        <v>0</v>
      </c>
      <c r="C267" s="1">
        <f t="shared" si="8"/>
        <v>0</v>
      </c>
      <c r="D267" s="1">
        <f t="shared" si="9"/>
        <v>0</v>
      </c>
    </row>
    <row r="268" spans="1:4">
      <c r="A268" s="1">
        <v>0</v>
      </c>
      <c r="B268" s="1">
        <v>1</v>
      </c>
      <c r="C268" s="1">
        <f t="shared" si="8"/>
        <v>0</v>
      </c>
      <c r="D268" s="1">
        <f t="shared" si="9"/>
        <v>7</v>
      </c>
    </row>
    <row r="269" spans="1:4">
      <c r="A269" s="1">
        <v>0</v>
      </c>
      <c r="B269" s="1">
        <v>1</v>
      </c>
      <c r="C269" s="1">
        <f t="shared" si="8"/>
        <v>0</v>
      </c>
      <c r="D269" s="1">
        <f t="shared" si="9"/>
        <v>7</v>
      </c>
    </row>
    <row r="270" spans="1:4">
      <c r="A270" s="1">
        <v>1</v>
      </c>
      <c r="B270" s="1">
        <v>1</v>
      </c>
      <c r="C270" s="1">
        <f t="shared" si="8"/>
        <v>2</v>
      </c>
      <c r="D270" s="1">
        <f t="shared" si="9"/>
        <v>7</v>
      </c>
    </row>
    <row r="271" spans="1:4">
      <c r="A271" s="1">
        <v>1</v>
      </c>
      <c r="B271" s="1">
        <v>0</v>
      </c>
      <c r="C271" s="1">
        <f t="shared" si="8"/>
        <v>2</v>
      </c>
      <c r="D271" s="1">
        <f t="shared" si="9"/>
        <v>0</v>
      </c>
    </row>
    <row r="272" spans="1:4">
      <c r="A272" s="1">
        <v>0</v>
      </c>
      <c r="B272" s="1">
        <v>1</v>
      </c>
      <c r="C272" s="1">
        <f t="shared" si="8"/>
        <v>0</v>
      </c>
      <c r="D272" s="1">
        <f t="shared" si="9"/>
        <v>7</v>
      </c>
    </row>
    <row r="273" spans="1:4">
      <c r="A273" s="1">
        <v>0</v>
      </c>
      <c r="B273" s="1">
        <v>0</v>
      </c>
      <c r="C273" s="1">
        <f t="shared" si="8"/>
        <v>0</v>
      </c>
      <c r="D273" s="1">
        <f t="shared" si="9"/>
        <v>0</v>
      </c>
    </row>
    <row r="274" spans="1:4">
      <c r="A274" s="1">
        <v>1</v>
      </c>
      <c r="B274" s="1">
        <v>1</v>
      </c>
      <c r="C274" s="1">
        <f t="shared" si="8"/>
        <v>2</v>
      </c>
      <c r="D274" s="1">
        <f t="shared" si="9"/>
        <v>7</v>
      </c>
    </row>
    <row r="275" spans="1:4">
      <c r="A275" s="1">
        <v>1</v>
      </c>
      <c r="B275" s="1">
        <v>1</v>
      </c>
      <c r="C275" s="1">
        <f t="shared" si="8"/>
        <v>2</v>
      </c>
      <c r="D275" s="1">
        <f t="shared" si="9"/>
        <v>7</v>
      </c>
    </row>
    <row r="276" spans="1:4">
      <c r="A276" s="1">
        <v>0</v>
      </c>
      <c r="B276" s="1">
        <v>1</v>
      </c>
      <c r="C276" s="1">
        <f t="shared" si="8"/>
        <v>0</v>
      </c>
      <c r="D276" s="1">
        <f t="shared" si="9"/>
        <v>7</v>
      </c>
    </row>
    <row r="277" spans="1:4">
      <c r="A277" s="1">
        <v>1</v>
      </c>
      <c r="B277" s="1">
        <v>1</v>
      </c>
      <c r="C277" s="1">
        <f t="shared" si="8"/>
        <v>2</v>
      </c>
      <c r="D277" s="1">
        <f t="shared" si="9"/>
        <v>7</v>
      </c>
    </row>
    <row r="278" spans="1:4">
      <c r="A278" s="1">
        <v>0</v>
      </c>
      <c r="B278" s="1">
        <v>1</v>
      </c>
      <c r="C278" s="1">
        <f t="shared" si="8"/>
        <v>0</v>
      </c>
      <c r="D278" s="1">
        <f t="shared" si="9"/>
        <v>7</v>
      </c>
    </row>
    <row r="279" spans="1:4">
      <c r="A279" s="1">
        <v>0</v>
      </c>
      <c r="B279" s="1">
        <v>1</v>
      </c>
      <c r="C279" s="1">
        <f t="shared" si="8"/>
        <v>0</v>
      </c>
      <c r="D279" s="1">
        <f t="shared" si="9"/>
        <v>7</v>
      </c>
    </row>
    <row r="280" spans="1:4">
      <c r="A280" s="1">
        <v>1</v>
      </c>
      <c r="B280" s="1">
        <v>1</v>
      </c>
      <c r="C280" s="1">
        <f t="shared" si="8"/>
        <v>2</v>
      </c>
      <c r="D280" s="1">
        <f t="shared" si="9"/>
        <v>7</v>
      </c>
    </row>
    <row r="281" spans="1:4">
      <c r="A281" s="1">
        <v>0</v>
      </c>
      <c r="B281" s="1">
        <v>1</v>
      </c>
      <c r="C281" s="1">
        <f t="shared" si="8"/>
        <v>0</v>
      </c>
      <c r="D281" s="1">
        <f t="shared" si="9"/>
        <v>7</v>
      </c>
    </row>
    <row r="282" spans="1:4">
      <c r="A282" s="1">
        <v>1</v>
      </c>
      <c r="B282" s="1">
        <v>1</v>
      </c>
      <c r="C282" s="1">
        <f t="shared" si="8"/>
        <v>2</v>
      </c>
      <c r="D282" s="1">
        <f t="shared" si="9"/>
        <v>7</v>
      </c>
    </row>
    <row r="283" spans="1:4">
      <c r="A283" s="1">
        <v>1</v>
      </c>
      <c r="B283" s="1">
        <v>1</v>
      </c>
      <c r="C283" s="1">
        <f t="shared" si="8"/>
        <v>2</v>
      </c>
      <c r="D283" s="1">
        <f t="shared" si="9"/>
        <v>7</v>
      </c>
    </row>
    <row r="284" spans="1:4">
      <c r="A284" s="1">
        <v>0</v>
      </c>
      <c r="B284" s="1">
        <v>1</v>
      </c>
      <c r="C284" s="1">
        <f t="shared" si="8"/>
        <v>0</v>
      </c>
      <c r="D284" s="1">
        <f t="shared" si="9"/>
        <v>7</v>
      </c>
    </row>
    <row r="285" spans="1:4">
      <c r="A285" s="1">
        <v>0</v>
      </c>
      <c r="B285" s="1">
        <v>1</v>
      </c>
      <c r="C285" s="1">
        <f t="shared" si="8"/>
        <v>0</v>
      </c>
      <c r="D285" s="1">
        <f t="shared" si="9"/>
        <v>7</v>
      </c>
    </row>
    <row r="286" spans="1:4">
      <c r="A286" s="1">
        <v>0</v>
      </c>
      <c r="B286" s="1">
        <v>1</v>
      </c>
      <c r="C286" s="1">
        <f t="shared" si="8"/>
        <v>0</v>
      </c>
      <c r="D286" s="1">
        <f t="shared" si="9"/>
        <v>7</v>
      </c>
    </row>
    <row r="287" spans="1:4">
      <c r="A287" s="1">
        <v>1</v>
      </c>
      <c r="B287" s="1">
        <v>1</v>
      </c>
      <c r="C287" s="1">
        <f t="shared" si="8"/>
        <v>2</v>
      </c>
      <c r="D287" s="1">
        <f t="shared" si="9"/>
        <v>7</v>
      </c>
    </row>
    <row r="288" spans="1:4">
      <c r="A288" s="1">
        <v>1</v>
      </c>
      <c r="B288" s="1">
        <v>1</v>
      </c>
      <c r="C288" s="1">
        <f t="shared" si="8"/>
        <v>2</v>
      </c>
      <c r="D288" s="1">
        <f t="shared" si="9"/>
        <v>7</v>
      </c>
    </row>
    <row r="289" spans="1:4">
      <c r="A289" s="1">
        <v>0</v>
      </c>
      <c r="B289" s="1">
        <v>1</v>
      </c>
      <c r="C289" s="1">
        <f t="shared" si="8"/>
        <v>0</v>
      </c>
      <c r="D289" s="1">
        <f t="shared" si="9"/>
        <v>7</v>
      </c>
    </row>
    <row r="290" spans="1:4">
      <c r="A290" s="1">
        <v>1</v>
      </c>
      <c r="B290" s="1">
        <v>1</v>
      </c>
      <c r="C290" s="1">
        <f t="shared" si="8"/>
        <v>2</v>
      </c>
      <c r="D290" s="1">
        <f t="shared" si="9"/>
        <v>7</v>
      </c>
    </row>
    <row r="291" spans="1:4">
      <c r="A291" s="1">
        <v>1</v>
      </c>
      <c r="B291" s="1">
        <v>1</v>
      </c>
      <c r="C291" s="1">
        <f t="shared" si="8"/>
        <v>2</v>
      </c>
      <c r="D291" s="1">
        <f t="shared" si="9"/>
        <v>7</v>
      </c>
    </row>
    <row r="292" spans="1:4">
      <c r="A292" s="1">
        <v>0</v>
      </c>
      <c r="B292" s="1">
        <v>1</v>
      </c>
      <c r="C292" s="1">
        <f t="shared" si="8"/>
        <v>0</v>
      </c>
      <c r="D292" s="1">
        <f t="shared" si="9"/>
        <v>7</v>
      </c>
    </row>
    <row r="293" spans="1:4">
      <c r="A293" s="1">
        <v>1</v>
      </c>
      <c r="B293" s="1">
        <v>0</v>
      </c>
      <c r="C293" s="1">
        <f t="shared" si="8"/>
        <v>2</v>
      </c>
      <c r="D293" s="1">
        <f t="shared" si="9"/>
        <v>0</v>
      </c>
    </row>
    <row r="294" spans="1:4">
      <c r="A294" s="1">
        <v>1</v>
      </c>
      <c r="B294" s="1">
        <v>1</v>
      </c>
      <c r="C294" s="1">
        <f t="shared" si="8"/>
        <v>2</v>
      </c>
      <c r="D294" s="1">
        <f t="shared" si="9"/>
        <v>7</v>
      </c>
    </row>
    <row r="295" spans="1:4">
      <c r="A295" s="1">
        <v>1</v>
      </c>
      <c r="B295" s="1">
        <v>1</v>
      </c>
      <c r="C295" s="1">
        <f t="shared" si="8"/>
        <v>2</v>
      </c>
      <c r="D295" s="1">
        <f t="shared" si="9"/>
        <v>7</v>
      </c>
    </row>
    <row r="296" spans="1:4">
      <c r="A296" s="1">
        <v>0</v>
      </c>
      <c r="B296" s="1">
        <v>1</v>
      </c>
      <c r="C296" s="1">
        <f t="shared" si="8"/>
        <v>0</v>
      </c>
      <c r="D296" s="1">
        <f t="shared" si="9"/>
        <v>7</v>
      </c>
    </row>
    <row r="297" spans="1:4">
      <c r="A297" s="1">
        <v>0</v>
      </c>
      <c r="B297" s="1">
        <v>1</v>
      </c>
      <c r="C297" s="1">
        <f t="shared" si="8"/>
        <v>0</v>
      </c>
      <c r="D297" s="1">
        <f t="shared" si="9"/>
        <v>7</v>
      </c>
    </row>
    <row r="298" spans="1:4">
      <c r="A298" s="1">
        <v>1</v>
      </c>
      <c r="B298" s="1">
        <v>1</v>
      </c>
      <c r="C298" s="1">
        <f t="shared" si="8"/>
        <v>2</v>
      </c>
      <c r="D298" s="1">
        <f t="shared" si="9"/>
        <v>7</v>
      </c>
    </row>
    <row r="299" spans="1:4">
      <c r="A299" s="1">
        <v>0</v>
      </c>
      <c r="B299" s="1">
        <v>1</v>
      </c>
      <c r="C299" s="1">
        <f t="shared" si="8"/>
        <v>0</v>
      </c>
      <c r="D299" s="1">
        <f t="shared" si="9"/>
        <v>7</v>
      </c>
    </row>
    <row r="300" spans="1:4">
      <c r="A300" s="1">
        <v>0</v>
      </c>
      <c r="B300" s="1">
        <v>0</v>
      </c>
      <c r="C300" s="1">
        <f t="shared" si="8"/>
        <v>0</v>
      </c>
      <c r="D300" s="1">
        <f t="shared" si="9"/>
        <v>0</v>
      </c>
    </row>
    <row r="301" spans="1:4">
      <c r="A301" s="1">
        <v>1</v>
      </c>
      <c r="B301" s="1">
        <v>1</v>
      </c>
      <c r="C301" s="1">
        <f t="shared" si="8"/>
        <v>2</v>
      </c>
      <c r="D301" s="1">
        <f t="shared" si="9"/>
        <v>7</v>
      </c>
    </row>
    <row r="302" spans="1:4">
      <c r="A302" s="1">
        <v>1</v>
      </c>
      <c r="B302" s="1">
        <v>1</v>
      </c>
      <c r="C302" s="1">
        <f t="shared" si="8"/>
        <v>2</v>
      </c>
      <c r="D302" s="1">
        <f t="shared" si="9"/>
        <v>7</v>
      </c>
    </row>
    <row r="303" spans="1:4">
      <c r="A303" s="1">
        <v>1</v>
      </c>
      <c r="B303" s="1">
        <v>1</v>
      </c>
      <c r="C303" s="1">
        <f t="shared" si="8"/>
        <v>2</v>
      </c>
      <c r="D303" s="1">
        <f t="shared" si="9"/>
        <v>7</v>
      </c>
    </row>
    <row r="304" spans="1:4">
      <c r="A304" s="1">
        <v>1</v>
      </c>
      <c r="B304" s="1">
        <v>1</v>
      </c>
      <c r="C304" s="1">
        <f t="shared" si="8"/>
        <v>2</v>
      </c>
      <c r="D304" s="1">
        <f t="shared" si="9"/>
        <v>7</v>
      </c>
    </row>
    <row r="305" spans="1:4">
      <c r="A305" s="1">
        <v>0</v>
      </c>
      <c r="B305" s="1">
        <v>1</v>
      </c>
      <c r="C305" s="1">
        <f t="shared" si="8"/>
        <v>0</v>
      </c>
      <c r="D305" s="1">
        <f t="shared" si="9"/>
        <v>7</v>
      </c>
    </row>
    <row r="306" spans="1:4">
      <c r="A306" s="1">
        <v>1</v>
      </c>
      <c r="B306" s="1">
        <v>1</v>
      </c>
      <c r="C306" s="1">
        <f t="shared" si="8"/>
        <v>2</v>
      </c>
      <c r="D306" s="1">
        <f t="shared" si="9"/>
        <v>7</v>
      </c>
    </row>
    <row r="307" spans="1:4">
      <c r="A307" s="1">
        <v>0</v>
      </c>
      <c r="B307" s="1">
        <v>1</v>
      </c>
      <c r="C307" s="1">
        <f t="shared" si="8"/>
        <v>0</v>
      </c>
      <c r="D307" s="1">
        <f t="shared" si="9"/>
        <v>7</v>
      </c>
    </row>
    <row r="308" spans="1:4">
      <c r="A308" s="1">
        <v>0</v>
      </c>
      <c r="B308" s="1">
        <v>1</v>
      </c>
      <c r="C308" s="1">
        <f t="shared" si="8"/>
        <v>0</v>
      </c>
      <c r="D308" s="1">
        <f t="shared" si="9"/>
        <v>7</v>
      </c>
    </row>
    <row r="309" spans="1:4">
      <c r="A309" s="1">
        <v>0</v>
      </c>
      <c r="B309" s="1">
        <v>1</v>
      </c>
      <c r="C309" s="1">
        <f t="shared" si="8"/>
        <v>0</v>
      </c>
      <c r="D309" s="1">
        <f t="shared" si="9"/>
        <v>7</v>
      </c>
    </row>
    <row r="310" spans="1:4">
      <c r="A310" s="1">
        <v>1</v>
      </c>
      <c r="B310" s="1">
        <v>1</v>
      </c>
      <c r="C310" s="1">
        <f t="shared" si="8"/>
        <v>2</v>
      </c>
      <c r="D310" s="1">
        <f t="shared" si="9"/>
        <v>7</v>
      </c>
    </row>
    <row r="311" spans="1:4">
      <c r="A311" s="1">
        <v>0</v>
      </c>
      <c r="B311" s="1">
        <v>1</v>
      </c>
      <c r="C311" s="1">
        <f t="shared" si="8"/>
        <v>0</v>
      </c>
      <c r="D311" s="1">
        <f t="shared" si="9"/>
        <v>7</v>
      </c>
    </row>
    <row r="312" spans="1:4">
      <c r="A312" s="1">
        <v>0</v>
      </c>
      <c r="B312" s="1">
        <v>1</v>
      </c>
      <c r="C312" s="1">
        <f t="shared" si="8"/>
        <v>0</v>
      </c>
      <c r="D312" s="1">
        <f t="shared" si="9"/>
        <v>7</v>
      </c>
    </row>
    <row r="313" spans="1:4">
      <c r="A313" s="1">
        <v>1</v>
      </c>
      <c r="B313" s="1">
        <v>1</v>
      </c>
      <c r="C313" s="1">
        <f t="shared" si="8"/>
        <v>2</v>
      </c>
      <c r="D313" s="1">
        <f t="shared" si="9"/>
        <v>7</v>
      </c>
    </row>
    <row r="314" spans="1:4">
      <c r="A314" s="1">
        <v>0</v>
      </c>
      <c r="B314" s="1">
        <v>1</v>
      </c>
      <c r="C314" s="1">
        <f t="shared" si="8"/>
        <v>0</v>
      </c>
      <c r="D314" s="1">
        <f t="shared" si="9"/>
        <v>7</v>
      </c>
    </row>
    <row r="315" spans="1:4">
      <c r="A315" s="1">
        <v>0</v>
      </c>
      <c r="B315" s="1">
        <v>1</v>
      </c>
      <c r="C315" s="1">
        <f t="shared" si="8"/>
        <v>0</v>
      </c>
      <c r="D315" s="1">
        <f t="shared" si="9"/>
        <v>7</v>
      </c>
    </row>
    <row r="316" spans="1:4">
      <c r="A316" s="1">
        <v>0</v>
      </c>
      <c r="B316" s="1">
        <v>1</v>
      </c>
      <c r="C316" s="1">
        <f t="shared" si="8"/>
        <v>0</v>
      </c>
      <c r="D316" s="1">
        <f t="shared" si="9"/>
        <v>7</v>
      </c>
    </row>
    <row r="317" spans="1:4">
      <c r="A317" s="1">
        <v>0</v>
      </c>
      <c r="B317" s="1">
        <v>0</v>
      </c>
      <c r="C317" s="1">
        <f t="shared" si="8"/>
        <v>0</v>
      </c>
      <c r="D317" s="1">
        <f t="shared" si="9"/>
        <v>0</v>
      </c>
    </row>
    <row r="318" spans="1:4">
      <c r="A318" s="1">
        <v>0</v>
      </c>
      <c r="B318" s="1">
        <v>1</v>
      </c>
      <c r="C318" s="1">
        <f t="shared" si="8"/>
        <v>0</v>
      </c>
      <c r="D318" s="1">
        <f t="shared" si="9"/>
        <v>7</v>
      </c>
    </row>
    <row r="319" spans="1:4">
      <c r="A319" s="1">
        <v>0</v>
      </c>
      <c r="B319" s="1">
        <v>1</v>
      </c>
      <c r="C319" s="1">
        <f t="shared" si="8"/>
        <v>0</v>
      </c>
      <c r="D319" s="1">
        <f t="shared" si="9"/>
        <v>7</v>
      </c>
    </row>
    <row r="320" spans="1:4">
      <c r="A320" s="1">
        <v>1</v>
      </c>
      <c r="B320" s="1">
        <v>1</v>
      </c>
      <c r="C320" s="1">
        <f t="shared" si="8"/>
        <v>2</v>
      </c>
      <c r="D320" s="1">
        <f t="shared" si="9"/>
        <v>7</v>
      </c>
    </row>
    <row r="321" spans="1:4">
      <c r="A321" s="1">
        <v>0</v>
      </c>
      <c r="B321" s="1">
        <v>1</v>
      </c>
      <c r="C321" s="1">
        <f t="shared" si="8"/>
        <v>0</v>
      </c>
      <c r="D321" s="1">
        <f t="shared" si="9"/>
        <v>7</v>
      </c>
    </row>
    <row r="322" spans="1:4">
      <c r="A322" s="1">
        <v>0</v>
      </c>
      <c r="B322" s="1">
        <v>1</v>
      </c>
      <c r="C322" s="1">
        <f t="shared" si="8"/>
        <v>0</v>
      </c>
      <c r="D322" s="1">
        <f t="shared" si="9"/>
        <v>7</v>
      </c>
    </row>
    <row r="323" spans="1:4">
      <c r="A323" s="1">
        <v>0</v>
      </c>
      <c r="B323" s="1">
        <v>1</v>
      </c>
      <c r="C323" s="1">
        <f t="shared" si="8"/>
        <v>0</v>
      </c>
      <c r="D323" s="1">
        <f t="shared" si="9"/>
        <v>7</v>
      </c>
    </row>
    <row r="324" spans="1:4">
      <c r="A324" s="1">
        <v>0</v>
      </c>
      <c r="B324" s="1">
        <v>1</v>
      </c>
      <c r="C324" s="1">
        <f t="shared" ref="C324:C387" si="10">IF(A324=0,0,C$1)</f>
        <v>0</v>
      </c>
      <c r="D324" s="1">
        <f t="shared" ref="D324:D387" si="11">IF(B324=0,0,D$1)</f>
        <v>7</v>
      </c>
    </row>
    <row r="325" spans="1:4">
      <c r="A325" s="1">
        <v>1</v>
      </c>
      <c r="B325" s="1">
        <v>1</v>
      </c>
      <c r="C325" s="1">
        <f t="shared" si="10"/>
        <v>2</v>
      </c>
      <c r="D325" s="1">
        <f t="shared" si="11"/>
        <v>7</v>
      </c>
    </row>
    <row r="326" spans="1:4">
      <c r="A326" s="1">
        <v>0</v>
      </c>
      <c r="B326" s="1">
        <v>1</v>
      </c>
      <c r="C326" s="1">
        <f t="shared" si="10"/>
        <v>0</v>
      </c>
      <c r="D326" s="1">
        <f t="shared" si="11"/>
        <v>7</v>
      </c>
    </row>
    <row r="327" spans="1:4">
      <c r="A327" s="1">
        <v>0</v>
      </c>
      <c r="B327" s="1">
        <v>1</v>
      </c>
      <c r="C327" s="1">
        <f t="shared" si="10"/>
        <v>0</v>
      </c>
      <c r="D327" s="1">
        <f t="shared" si="11"/>
        <v>7</v>
      </c>
    </row>
    <row r="328" spans="1:4">
      <c r="A328" s="1">
        <v>0</v>
      </c>
      <c r="B328" s="1">
        <v>0</v>
      </c>
      <c r="C328" s="1">
        <f t="shared" si="10"/>
        <v>0</v>
      </c>
      <c r="D328" s="1">
        <f t="shared" si="11"/>
        <v>0</v>
      </c>
    </row>
    <row r="329" spans="1:4">
      <c r="A329" s="1">
        <v>1</v>
      </c>
      <c r="B329" s="1">
        <v>1</v>
      </c>
      <c r="C329" s="1">
        <f t="shared" si="10"/>
        <v>2</v>
      </c>
      <c r="D329" s="1">
        <f t="shared" si="11"/>
        <v>7</v>
      </c>
    </row>
    <row r="330" spans="1:4">
      <c r="A330" s="1">
        <v>1</v>
      </c>
      <c r="B330" s="1">
        <v>1</v>
      </c>
      <c r="C330" s="1">
        <f t="shared" si="10"/>
        <v>2</v>
      </c>
      <c r="D330" s="1">
        <f t="shared" si="11"/>
        <v>7</v>
      </c>
    </row>
    <row r="331" spans="1:4">
      <c r="A331" s="1">
        <v>0</v>
      </c>
      <c r="B331" s="1">
        <v>1</v>
      </c>
      <c r="C331" s="1">
        <f t="shared" si="10"/>
        <v>0</v>
      </c>
      <c r="D331" s="1">
        <f t="shared" si="11"/>
        <v>7</v>
      </c>
    </row>
    <row r="332" spans="1:4">
      <c r="A332" s="1">
        <v>0</v>
      </c>
      <c r="B332" s="1">
        <v>1</v>
      </c>
      <c r="C332" s="1">
        <f t="shared" si="10"/>
        <v>0</v>
      </c>
      <c r="D332" s="1">
        <f t="shared" si="11"/>
        <v>7</v>
      </c>
    </row>
    <row r="333" spans="1:4">
      <c r="A333" s="1">
        <v>1</v>
      </c>
      <c r="B333" s="1">
        <v>1</v>
      </c>
      <c r="C333" s="1">
        <f t="shared" si="10"/>
        <v>2</v>
      </c>
      <c r="D333" s="1">
        <f t="shared" si="11"/>
        <v>7</v>
      </c>
    </row>
    <row r="334" spans="1:4">
      <c r="A334" s="1">
        <v>0</v>
      </c>
      <c r="B334" s="1">
        <v>1</v>
      </c>
      <c r="C334" s="1">
        <f t="shared" si="10"/>
        <v>0</v>
      </c>
      <c r="D334" s="1">
        <f t="shared" si="11"/>
        <v>7</v>
      </c>
    </row>
    <row r="335" spans="1:4">
      <c r="A335" s="1">
        <v>0</v>
      </c>
      <c r="B335" s="1">
        <v>1</v>
      </c>
      <c r="C335" s="1">
        <f t="shared" si="10"/>
        <v>0</v>
      </c>
      <c r="D335" s="1">
        <f t="shared" si="11"/>
        <v>7</v>
      </c>
    </row>
    <row r="336" spans="1:4">
      <c r="A336" s="1">
        <v>0</v>
      </c>
      <c r="B336" s="1">
        <v>1</v>
      </c>
      <c r="C336" s="1">
        <f t="shared" si="10"/>
        <v>0</v>
      </c>
      <c r="D336" s="1">
        <f t="shared" si="11"/>
        <v>7</v>
      </c>
    </row>
    <row r="337" spans="1:4">
      <c r="A337" s="1">
        <v>0</v>
      </c>
      <c r="B337" s="1">
        <v>1</v>
      </c>
      <c r="C337" s="1">
        <f t="shared" si="10"/>
        <v>0</v>
      </c>
      <c r="D337" s="1">
        <f t="shared" si="11"/>
        <v>7</v>
      </c>
    </row>
    <row r="338" spans="1:4">
      <c r="A338" s="1">
        <v>1</v>
      </c>
      <c r="B338" s="1">
        <v>1</v>
      </c>
      <c r="C338" s="1">
        <f t="shared" si="10"/>
        <v>2</v>
      </c>
      <c r="D338" s="1">
        <f t="shared" si="11"/>
        <v>7</v>
      </c>
    </row>
    <row r="339" spans="1:4">
      <c r="A339" s="1">
        <v>0</v>
      </c>
      <c r="B339" s="1">
        <v>1</v>
      </c>
      <c r="C339" s="1">
        <f t="shared" si="10"/>
        <v>0</v>
      </c>
      <c r="D339" s="1">
        <f t="shared" si="11"/>
        <v>7</v>
      </c>
    </row>
    <row r="340" spans="1:4">
      <c r="A340" s="1">
        <v>0</v>
      </c>
      <c r="B340" s="1">
        <v>1</v>
      </c>
      <c r="C340" s="1">
        <f t="shared" si="10"/>
        <v>0</v>
      </c>
      <c r="D340" s="1">
        <f t="shared" si="11"/>
        <v>7</v>
      </c>
    </row>
    <row r="341" spans="1:4">
      <c r="A341" s="1">
        <v>0</v>
      </c>
      <c r="B341" s="1">
        <v>1</v>
      </c>
      <c r="C341" s="1">
        <f t="shared" si="10"/>
        <v>0</v>
      </c>
      <c r="D341" s="1">
        <f t="shared" si="11"/>
        <v>7</v>
      </c>
    </row>
    <row r="342" spans="1:4">
      <c r="A342" s="1">
        <v>0</v>
      </c>
      <c r="B342" s="1">
        <v>1</v>
      </c>
      <c r="C342" s="1">
        <f t="shared" si="10"/>
        <v>0</v>
      </c>
      <c r="D342" s="1">
        <f t="shared" si="11"/>
        <v>7</v>
      </c>
    </row>
    <row r="343" spans="1:4">
      <c r="A343" s="1">
        <v>1</v>
      </c>
      <c r="B343" s="1">
        <v>1</v>
      </c>
      <c r="C343" s="1">
        <f t="shared" si="10"/>
        <v>2</v>
      </c>
      <c r="D343" s="1">
        <f t="shared" si="11"/>
        <v>7</v>
      </c>
    </row>
    <row r="344" spans="1:4">
      <c r="A344" s="1">
        <v>0</v>
      </c>
      <c r="B344" s="1">
        <v>1</v>
      </c>
      <c r="C344" s="1">
        <f t="shared" si="10"/>
        <v>0</v>
      </c>
      <c r="D344" s="1">
        <f t="shared" si="11"/>
        <v>7</v>
      </c>
    </row>
    <row r="345" spans="1:4">
      <c r="A345" s="1">
        <v>0</v>
      </c>
      <c r="B345" s="1">
        <v>1</v>
      </c>
      <c r="C345" s="1">
        <f t="shared" si="10"/>
        <v>0</v>
      </c>
      <c r="D345" s="1">
        <f t="shared" si="11"/>
        <v>7</v>
      </c>
    </row>
    <row r="346" spans="1:4">
      <c r="A346" s="1">
        <v>1</v>
      </c>
      <c r="B346" s="1">
        <v>1</v>
      </c>
      <c r="C346" s="1">
        <f t="shared" si="10"/>
        <v>2</v>
      </c>
      <c r="D346" s="1">
        <f t="shared" si="11"/>
        <v>7</v>
      </c>
    </row>
    <row r="347" spans="1:4">
      <c r="A347" s="1">
        <v>0</v>
      </c>
      <c r="B347" s="1">
        <v>1</v>
      </c>
      <c r="C347" s="1">
        <f t="shared" si="10"/>
        <v>0</v>
      </c>
      <c r="D347" s="1">
        <f t="shared" si="11"/>
        <v>7</v>
      </c>
    </row>
    <row r="348" spans="1:4">
      <c r="A348" s="1">
        <v>0</v>
      </c>
      <c r="B348" s="1">
        <v>1</v>
      </c>
      <c r="C348" s="1">
        <f t="shared" si="10"/>
        <v>0</v>
      </c>
      <c r="D348" s="1">
        <f t="shared" si="11"/>
        <v>7</v>
      </c>
    </row>
    <row r="349" spans="1:4">
      <c r="A349" s="1">
        <v>0</v>
      </c>
      <c r="B349" s="1">
        <v>1</v>
      </c>
      <c r="C349" s="1">
        <f t="shared" si="10"/>
        <v>0</v>
      </c>
      <c r="D349" s="1">
        <f t="shared" si="11"/>
        <v>7</v>
      </c>
    </row>
    <row r="350" spans="1:4">
      <c r="A350" s="1">
        <v>0</v>
      </c>
      <c r="B350" s="1">
        <v>1</v>
      </c>
      <c r="C350" s="1">
        <f t="shared" si="10"/>
        <v>0</v>
      </c>
      <c r="D350" s="1">
        <f t="shared" si="11"/>
        <v>7</v>
      </c>
    </row>
    <row r="351" spans="1:4">
      <c r="A351" s="1">
        <v>0</v>
      </c>
      <c r="B351" s="1">
        <v>1</v>
      </c>
      <c r="C351" s="1">
        <f t="shared" si="10"/>
        <v>0</v>
      </c>
      <c r="D351" s="1">
        <f t="shared" si="11"/>
        <v>7</v>
      </c>
    </row>
    <row r="352" spans="1:4">
      <c r="A352" s="1">
        <v>0</v>
      </c>
      <c r="B352" s="1">
        <v>1</v>
      </c>
      <c r="C352" s="1">
        <f t="shared" si="10"/>
        <v>0</v>
      </c>
      <c r="D352" s="1">
        <f t="shared" si="11"/>
        <v>7</v>
      </c>
    </row>
    <row r="353" spans="1:4">
      <c r="A353" s="1">
        <v>1</v>
      </c>
      <c r="B353" s="1">
        <v>1</v>
      </c>
      <c r="C353" s="1">
        <f t="shared" si="10"/>
        <v>2</v>
      </c>
      <c r="D353" s="1">
        <f t="shared" si="11"/>
        <v>7</v>
      </c>
    </row>
    <row r="354" spans="1:4">
      <c r="A354" s="1">
        <v>0</v>
      </c>
      <c r="B354" s="1">
        <v>0</v>
      </c>
      <c r="C354" s="1">
        <f t="shared" si="10"/>
        <v>0</v>
      </c>
      <c r="D354" s="1">
        <f t="shared" si="11"/>
        <v>0</v>
      </c>
    </row>
    <row r="355" spans="1:4">
      <c r="A355" s="1">
        <v>1</v>
      </c>
      <c r="B355" s="1">
        <v>1</v>
      </c>
      <c r="C355" s="1">
        <f t="shared" si="10"/>
        <v>2</v>
      </c>
      <c r="D355" s="1">
        <f t="shared" si="11"/>
        <v>7</v>
      </c>
    </row>
    <row r="356" spans="1:4">
      <c r="A356" s="1">
        <v>1</v>
      </c>
      <c r="B356" s="1">
        <v>1</v>
      </c>
      <c r="C356" s="1">
        <f t="shared" si="10"/>
        <v>2</v>
      </c>
      <c r="D356" s="1">
        <f t="shared" si="11"/>
        <v>7</v>
      </c>
    </row>
    <row r="357" spans="1:4">
      <c r="A357" s="1">
        <v>1</v>
      </c>
      <c r="B357" s="1">
        <v>1</v>
      </c>
      <c r="C357" s="1">
        <f t="shared" si="10"/>
        <v>2</v>
      </c>
      <c r="D357" s="1">
        <f t="shared" si="11"/>
        <v>7</v>
      </c>
    </row>
    <row r="358" spans="1:4">
      <c r="A358" s="1">
        <v>0</v>
      </c>
      <c r="B358" s="1">
        <v>1</v>
      </c>
      <c r="C358" s="1">
        <f t="shared" si="10"/>
        <v>0</v>
      </c>
      <c r="D358" s="1">
        <f t="shared" si="11"/>
        <v>7</v>
      </c>
    </row>
    <row r="359" spans="1:4">
      <c r="A359" s="1">
        <v>1</v>
      </c>
      <c r="B359" s="1">
        <v>1</v>
      </c>
      <c r="C359" s="1">
        <f t="shared" si="10"/>
        <v>2</v>
      </c>
      <c r="D359" s="1">
        <f t="shared" si="11"/>
        <v>7</v>
      </c>
    </row>
    <row r="360" spans="1:4">
      <c r="A360" s="1">
        <v>1</v>
      </c>
      <c r="B360" s="1">
        <v>1</v>
      </c>
      <c r="C360" s="1">
        <f t="shared" si="10"/>
        <v>2</v>
      </c>
      <c r="D360" s="1">
        <f t="shared" si="11"/>
        <v>7</v>
      </c>
    </row>
    <row r="361" spans="1:4">
      <c r="A361" s="1">
        <v>0</v>
      </c>
      <c r="B361" s="1">
        <v>1</v>
      </c>
      <c r="C361" s="1">
        <f t="shared" si="10"/>
        <v>0</v>
      </c>
      <c r="D361" s="1">
        <f t="shared" si="11"/>
        <v>7</v>
      </c>
    </row>
    <row r="362" spans="1:4">
      <c r="A362" s="1">
        <v>0</v>
      </c>
      <c r="B362" s="1">
        <v>1</v>
      </c>
      <c r="C362" s="1">
        <f t="shared" si="10"/>
        <v>0</v>
      </c>
      <c r="D362" s="1">
        <f t="shared" si="11"/>
        <v>7</v>
      </c>
    </row>
    <row r="363" spans="1:4">
      <c r="A363" s="1">
        <v>0</v>
      </c>
      <c r="B363" s="1">
        <v>1</v>
      </c>
      <c r="C363" s="1">
        <f t="shared" si="10"/>
        <v>0</v>
      </c>
      <c r="D363" s="1">
        <f t="shared" si="11"/>
        <v>7</v>
      </c>
    </row>
    <row r="364" spans="1:4">
      <c r="A364" s="1">
        <v>0</v>
      </c>
      <c r="B364" s="1">
        <v>1</v>
      </c>
      <c r="C364" s="1">
        <f t="shared" si="10"/>
        <v>0</v>
      </c>
      <c r="D364" s="1">
        <f t="shared" si="11"/>
        <v>7</v>
      </c>
    </row>
    <row r="365" spans="1:4">
      <c r="A365" s="1">
        <v>1</v>
      </c>
      <c r="B365" s="1">
        <v>1</v>
      </c>
      <c r="C365" s="1">
        <f t="shared" si="10"/>
        <v>2</v>
      </c>
      <c r="D365" s="1">
        <f t="shared" si="11"/>
        <v>7</v>
      </c>
    </row>
    <row r="366" spans="1:4">
      <c r="A366" s="1">
        <v>0</v>
      </c>
      <c r="B366" s="1">
        <v>1</v>
      </c>
      <c r="C366" s="1">
        <f t="shared" si="10"/>
        <v>0</v>
      </c>
      <c r="D366" s="1">
        <f t="shared" si="11"/>
        <v>7</v>
      </c>
    </row>
    <row r="367" spans="1:4">
      <c r="A367" s="1">
        <v>0</v>
      </c>
      <c r="B367" s="1">
        <v>1</v>
      </c>
      <c r="C367" s="1">
        <f t="shared" si="10"/>
        <v>0</v>
      </c>
      <c r="D367" s="1">
        <f t="shared" si="11"/>
        <v>7</v>
      </c>
    </row>
    <row r="368" spans="1:4">
      <c r="A368" s="1">
        <v>1</v>
      </c>
      <c r="B368" s="1">
        <v>1</v>
      </c>
      <c r="C368" s="1">
        <f t="shared" si="10"/>
        <v>2</v>
      </c>
      <c r="D368" s="1">
        <f t="shared" si="11"/>
        <v>7</v>
      </c>
    </row>
    <row r="369" spans="1:4">
      <c r="A369" s="1">
        <v>0</v>
      </c>
      <c r="B369" s="1">
        <v>1</v>
      </c>
      <c r="C369" s="1">
        <f t="shared" si="10"/>
        <v>0</v>
      </c>
      <c r="D369" s="1">
        <f t="shared" si="11"/>
        <v>7</v>
      </c>
    </row>
    <row r="370" spans="1:4">
      <c r="A370" s="1">
        <v>0</v>
      </c>
      <c r="B370" s="1">
        <v>1</v>
      </c>
      <c r="C370" s="1">
        <f t="shared" si="10"/>
        <v>0</v>
      </c>
      <c r="D370" s="1">
        <f t="shared" si="11"/>
        <v>7</v>
      </c>
    </row>
    <row r="371" spans="1:4">
      <c r="A371" s="1">
        <v>0</v>
      </c>
      <c r="B371" s="1">
        <v>1</v>
      </c>
      <c r="C371" s="1">
        <f t="shared" si="10"/>
        <v>0</v>
      </c>
      <c r="D371" s="1">
        <f t="shared" si="11"/>
        <v>7</v>
      </c>
    </row>
    <row r="372" spans="1:4">
      <c r="A372" s="1">
        <v>0</v>
      </c>
      <c r="B372" s="1">
        <v>1</v>
      </c>
      <c r="C372" s="1">
        <f t="shared" si="10"/>
        <v>0</v>
      </c>
      <c r="D372" s="1">
        <f t="shared" si="11"/>
        <v>7</v>
      </c>
    </row>
    <row r="373" spans="1:4">
      <c r="A373" s="1">
        <v>0</v>
      </c>
      <c r="B373" s="1">
        <v>1</v>
      </c>
      <c r="C373" s="1">
        <f t="shared" si="10"/>
        <v>0</v>
      </c>
      <c r="D373" s="1">
        <f t="shared" si="11"/>
        <v>7</v>
      </c>
    </row>
    <row r="374" spans="1:4">
      <c r="A374" s="1">
        <v>1</v>
      </c>
      <c r="B374" s="1">
        <v>1</v>
      </c>
      <c r="C374" s="1">
        <f t="shared" si="10"/>
        <v>2</v>
      </c>
      <c r="D374" s="1">
        <f t="shared" si="11"/>
        <v>7</v>
      </c>
    </row>
    <row r="375" spans="1:4">
      <c r="A375" s="1">
        <v>0</v>
      </c>
      <c r="B375" s="1">
        <v>1</v>
      </c>
      <c r="C375" s="1">
        <f t="shared" si="10"/>
        <v>0</v>
      </c>
      <c r="D375" s="1">
        <f t="shared" si="11"/>
        <v>7</v>
      </c>
    </row>
    <row r="376" spans="1:4">
      <c r="A376" s="1">
        <v>1</v>
      </c>
      <c r="B376" s="1">
        <v>1</v>
      </c>
      <c r="C376" s="1">
        <f t="shared" si="10"/>
        <v>2</v>
      </c>
      <c r="D376" s="1">
        <f t="shared" si="11"/>
        <v>7</v>
      </c>
    </row>
    <row r="377" spans="1:4">
      <c r="A377" s="1">
        <v>1</v>
      </c>
      <c r="B377" s="1">
        <v>1</v>
      </c>
      <c r="C377" s="1">
        <f t="shared" si="10"/>
        <v>2</v>
      </c>
      <c r="D377" s="1">
        <f t="shared" si="11"/>
        <v>7</v>
      </c>
    </row>
    <row r="378" spans="1:4">
      <c r="A378" s="1">
        <v>0</v>
      </c>
      <c r="B378" s="1">
        <v>1</v>
      </c>
      <c r="C378" s="1">
        <f t="shared" si="10"/>
        <v>0</v>
      </c>
      <c r="D378" s="1">
        <f t="shared" si="11"/>
        <v>7</v>
      </c>
    </row>
    <row r="379" spans="1:4">
      <c r="A379" s="1">
        <v>0</v>
      </c>
      <c r="B379" s="1">
        <v>1</v>
      </c>
      <c r="C379" s="1">
        <f t="shared" si="10"/>
        <v>0</v>
      </c>
      <c r="D379" s="1">
        <f t="shared" si="11"/>
        <v>7</v>
      </c>
    </row>
    <row r="380" spans="1:4">
      <c r="A380" s="1">
        <v>0</v>
      </c>
      <c r="B380" s="1">
        <v>1</v>
      </c>
      <c r="C380" s="1">
        <f t="shared" si="10"/>
        <v>0</v>
      </c>
      <c r="D380" s="1">
        <f t="shared" si="11"/>
        <v>7</v>
      </c>
    </row>
    <row r="381" spans="1:4">
      <c r="A381" s="1">
        <v>1</v>
      </c>
      <c r="B381" s="1">
        <v>1</v>
      </c>
      <c r="C381" s="1">
        <f t="shared" si="10"/>
        <v>2</v>
      </c>
      <c r="D381" s="1">
        <f t="shared" si="11"/>
        <v>7</v>
      </c>
    </row>
    <row r="382" spans="1:4">
      <c r="A382" s="1">
        <v>0</v>
      </c>
      <c r="B382" s="1">
        <v>1</v>
      </c>
      <c r="C382" s="1">
        <f t="shared" si="10"/>
        <v>0</v>
      </c>
      <c r="D382" s="1">
        <f t="shared" si="11"/>
        <v>7</v>
      </c>
    </row>
    <row r="383" spans="1:4">
      <c r="A383" s="1">
        <v>1</v>
      </c>
      <c r="B383" s="1">
        <v>1</v>
      </c>
      <c r="C383" s="1">
        <f t="shared" si="10"/>
        <v>2</v>
      </c>
      <c r="D383" s="1">
        <f t="shared" si="11"/>
        <v>7</v>
      </c>
    </row>
    <row r="384" spans="1:4">
      <c r="A384" s="1">
        <v>1</v>
      </c>
      <c r="B384" s="1">
        <v>1</v>
      </c>
      <c r="C384" s="1">
        <f t="shared" si="10"/>
        <v>2</v>
      </c>
      <c r="D384" s="1">
        <f t="shared" si="11"/>
        <v>7</v>
      </c>
    </row>
    <row r="385" spans="1:4">
      <c r="A385" s="1">
        <v>0</v>
      </c>
      <c r="B385" s="1">
        <v>1</v>
      </c>
      <c r="C385" s="1">
        <f t="shared" si="10"/>
        <v>0</v>
      </c>
      <c r="D385" s="1">
        <f t="shared" si="11"/>
        <v>7</v>
      </c>
    </row>
    <row r="386" spans="1:4">
      <c r="A386" s="1">
        <v>0</v>
      </c>
      <c r="B386" s="1">
        <v>1</v>
      </c>
      <c r="C386" s="1">
        <f t="shared" si="10"/>
        <v>0</v>
      </c>
      <c r="D386" s="1">
        <f t="shared" si="11"/>
        <v>7</v>
      </c>
    </row>
    <row r="387" spans="1:4">
      <c r="A387" s="1">
        <v>0</v>
      </c>
      <c r="B387" s="1">
        <v>1</v>
      </c>
      <c r="C387" s="1">
        <f t="shared" si="10"/>
        <v>0</v>
      </c>
      <c r="D387" s="1">
        <f t="shared" si="11"/>
        <v>7</v>
      </c>
    </row>
    <row r="388" spans="1:4">
      <c r="A388" s="1">
        <v>0</v>
      </c>
      <c r="B388" s="1">
        <v>1</v>
      </c>
      <c r="C388" s="1">
        <f t="shared" ref="C388:C451" si="12">IF(A388=0,0,C$1)</f>
        <v>0</v>
      </c>
      <c r="D388" s="1">
        <f t="shared" ref="D388:D451" si="13">IF(B388=0,0,D$1)</f>
        <v>7</v>
      </c>
    </row>
    <row r="389" spans="1:4">
      <c r="A389" s="1">
        <v>1</v>
      </c>
      <c r="B389" s="1">
        <v>1</v>
      </c>
      <c r="C389" s="1">
        <f t="shared" si="12"/>
        <v>2</v>
      </c>
      <c r="D389" s="1">
        <f t="shared" si="13"/>
        <v>7</v>
      </c>
    </row>
    <row r="390" spans="1:4">
      <c r="A390" s="1">
        <v>1</v>
      </c>
      <c r="B390" s="1">
        <v>1</v>
      </c>
      <c r="C390" s="1">
        <f t="shared" si="12"/>
        <v>2</v>
      </c>
      <c r="D390" s="1">
        <f t="shared" si="13"/>
        <v>7</v>
      </c>
    </row>
    <row r="391" spans="1:4">
      <c r="A391" s="1">
        <v>0</v>
      </c>
      <c r="B391" s="1">
        <v>1</v>
      </c>
      <c r="C391" s="1">
        <f t="shared" si="12"/>
        <v>0</v>
      </c>
      <c r="D391" s="1">
        <f t="shared" si="13"/>
        <v>7</v>
      </c>
    </row>
    <row r="392" spans="1:4">
      <c r="A392" s="1">
        <v>0</v>
      </c>
      <c r="B392" s="1">
        <v>1</v>
      </c>
      <c r="C392" s="1">
        <f t="shared" si="12"/>
        <v>0</v>
      </c>
      <c r="D392" s="1">
        <f t="shared" si="13"/>
        <v>7</v>
      </c>
    </row>
    <row r="393" spans="1:4">
      <c r="A393" s="1">
        <v>1</v>
      </c>
      <c r="B393" s="1">
        <v>1</v>
      </c>
      <c r="C393" s="1">
        <f t="shared" si="12"/>
        <v>2</v>
      </c>
      <c r="D393" s="1">
        <f t="shared" si="13"/>
        <v>7</v>
      </c>
    </row>
    <row r="394" spans="1:4">
      <c r="A394" s="1">
        <v>0</v>
      </c>
      <c r="B394" s="1">
        <v>1</v>
      </c>
      <c r="C394" s="1">
        <f t="shared" si="12"/>
        <v>0</v>
      </c>
      <c r="D394" s="1">
        <f t="shared" si="13"/>
        <v>7</v>
      </c>
    </row>
    <row r="395" spans="1:4">
      <c r="A395" s="1">
        <v>1</v>
      </c>
      <c r="B395" s="1">
        <v>1</v>
      </c>
      <c r="C395" s="1">
        <f t="shared" si="12"/>
        <v>2</v>
      </c>
      <c r="D395" s="1">
        <f t="shared" si="13"/>
        <v>7</v>
      </c>
    </row>
    <row r="396" spans="1:4">
      <c r="A396" s="1">
        <v>0</v>
      </c>
      <c r="B396" s="1">
        <v>1</v>
      </c>
      <c r="C396" s="1">
        <f t="shared" si="12"/>
        <v>0</v>
      </c>
      <c r="D396" s="1">
        <f t="shared" si="13"/>
        <v>7</v>
      </c>
    </row>
    <row r="397" spans="1:4">
      <c r="A397" s="1">
        <v>0</v>
      </c>
      <c r="B397" s="1">
        <v>1</v>
      </c>
      <c r="C397" s="1">
        <f t="shared" si="12"/>
        <v>0</v>
      </c>
      <c r="D397" s="1">
        <f t="shared" si="13"/>
        <v>7</v>
      </c>
    </row>
    <row r="398" spans="1:4">
      <c r="A398" s="1">
        <v>1</v>
      </c>
      <c r="B398" s="1">
        <v>1</v>
      </c>
      <c r="C398" s="1">
        <f t="shared" si="12"/>
        <v>2</v>
      </c>
      <c r="D398" s="1">
        <f t="shared" si="13"/>
        <v>7</v>
      </c>
    </row>
    <row r="399" spans="1:4">
      <c r="A399" s="1">
        <v>0</v>
      </c>
      <c r="B399" s="1">
        <v>1</v>
      </c>
      <c r="C399" s="1">
        <f t="shared" si="12"/>
        <v>0</v>
      </c>
      <c r="D399" s="1">
        <f t="shared" si="13"/>
        <v>7</v>
      </c>
    </row>
    <row r="400" spans="1:4">
      <c r="A400" s="1">
        <v>1</v>
      </c>
      <c r="B400" s="1">
        <v>1</v>
      </c>
      <c r="C400" s="1">
        <f t="shared" si="12"/>
        <v>2</v>
      </c>
      <c r="D400" s="1">
        <f t="shared" si="13"/>
        <v>7</v>
      </c>
    </row>
    <row r="401" spans="1:4">
      <c r="A401" s="1">
        <v>0</v>
      </c>
      <c r="B401" s="1">
        <v>1</v>
      </c>
      <c r="C401" s="1">
        <f t="shared" si="12"/>
        <v>0</v>
      </c>
      <c r="D401" s="1">
        <f t="shared" si="13"/>
        <v>7</v>
      </c>
    </row>
    <row r="402" spans="1:4">
      <c r="A402" s="1">
        <v>0</v>
      </c>
      <c r="B402" s="1">
        <v>1</v>
      </c>
      <c r="C402" s="1">
        <f t="shared" si="12"/>
        <v>0</v>
      </c>
      <c r="D402" s="1">
        <f t="shared" si="13"/>
        <v>7</v>
      </c>
    </row>
    <row r="403" spans="1:4">
      <c r="A403" s="1">
        <v>1</v>
      </c>
      <c r="B403" s="1">
        <v>1</v>
      </c>
      <c r="C403" s="1">
        <f t="shared" si="12"/>
        <v>2</v>
      </c>
      <c r="D403" s="1">
        <f t="shared" si="13"/>
        <v>7</v>
      </c>
    </row>
    <row r="404" spans="1:4">
      <c r="A404" s="1">
        <v>0</v>
      </c>
      <c r="B404" s="1">
        <v>1</v>
      </c>
      <c r="C404" s="1">
        <f t="shared" si="12"/>
        <v>0</v>
      </c>
      <c r="D404" s="1">
        <f t="shared" si="13"/>
        <v>7</v>
      </c>
    </row>
    <row r="405" spans="1:4">
      <c r="A405" s="1">
        <v>1</v>
      </c>
      <c r="B405" s="1">
        <v>1</v>
      </c>
      <c r="C405" s="1">
        <f t="shared" si="12"/>
        <v>2</v>
      </c>
      <c r="D405" s="1">
        <f t="shared" si="13"/>
        <v>7</v>
      </c>
    </row>
    <row r="406" spans="1:4">
      <c r="A406" s="1">
        <v>0</v>
      </c>
      <c r="B406" s="1">
        <v>1</v>
      </c>
      <c r="C406" s="1">
        <f t="shared" si="12"/>
        <v>0</v>
      </c>
      <c r="D406" s="1">
        <f t="shared" si="13"/>
        <v>7</v>
      </c>
    </row>
    <row r="407" spans="1:4">
      <c r="A407" s="1">
        <v>0</v>
      </c>
      <c r="B407" s="1">
        <v>1</v>
      </c>
      <c r="C407" s="1">
        <f t="shared" si="12"/>
        <v>0</v>
      </c>
      <c r="D407" s="1">
        <f t="shared" si="13"/>
        <v>7</v>
      </c>
    </row>
    <row r="408" spans="1:4">
      <c r="A408" s="1">
        <v>1</v>
      </c>
      <c r="B408" s="1">
        <v>1</v>
      </c>
      <c r="C408" s="1">
        <f t="shared" si="12"/>
        <v>2</v>
      </c>
      <c r="D408" s="1">
        <f t="shared" si="13"/>
        <v>7</v>
      </c>
    </row>
    <row r="409" spans="1:4">
      <c r="A409" s="1">
        <v>1</v>
      </c>
      <c r="B409" s="1">
        <v>1</v>
      </c>
      <c r="C409" s="1">
        <f t="shared" si="12"/>
        <v>2</v>
      </c>
      <c r="D409" s="1">
        <f t="shared" si="13"/>
        <v>7</v>
      </c>
    </row>
    <row r="410" spans="1:4">
      <c r="A410" s="1">
        <v>0</v>
      </c>
      <c r="B410" s="1">
        <v>0</v>
      </c>
      <c r="C410" s="1">
        <f t="shared" si="12"/>
        <v>0</v>
      </c>
      <c r="D410" s="1">
        <f t="shared" si="13"/>
        <v>0</v>
      </c>
    </row>
    <row r="411" spans="1:4">
      <c r="A411" s="1">
        <v>1</v>
      </c>
      <c r="B411" s="1">
        <v>1</v>
      </c>
      <c r="C411" s="1">
        <f t="shared" si="12"/>
        <v>2</v>
      </c>
      <c r="D411" s="1">
        <f t="shared" si="13"/>
        <v>7</v>
      </c>
    </row>
    <row r="412" spans="1:4">
      <c r="A412" s="1">
        <v>1</v>
      </c>
      <c r="B412" s="1">
        <v>1</v>
      </c>
      <c r="C412" s="1">
        <f t="shared" si="12"/>
        <v>2</v>
      </c>
      <c r="D412" s="1">
        <f t="shared" si="13"/>
        <v>7</v>
      </c>
    </row>
    <row r="413" spans="1:4">
      <c r="A413" s="1">
        <v>1</v>
      </c>
      <c r="B413" s="1">
        <v>1</v>
      </c>
      <c r="C413" s="1">
        <f t="shared" si="12"/>
        <v>2</v>
      </c>
      <c r="D413" s="1">
        <f t="shared" si="13"/>
        <v>7</v>
      </c>
    </row>
    <row r="414" spans="1:4">
      <c r="A414" s="1">
        <v>1</v>
      </c>
      <c r="B414" s="1">
        <v>1</v>
      </c>
      <c r="C414" s="1">
        <f t="shared" si="12"/>
        <v>2</v>
      </c>
      <c r="D414" s="1">
        <f t="shared" si="13"/>
        <v>7</v>
      </c>
    </row>
    <row r="415" spans="1:4">
      <c r="A415" s="1">
        <v>1</v>
      </c>
      <c r="B415" s="1">
        <v>1</v>
      </c>
      <c r="C415" s="1">
        <f t="shared" si="12"/>
        <v>2</v>
      </c>
      <c r="D415" s="1">
        <f t="shared" si="13"/>
        <v>7</v>
      </c>
    </row>
    <row r="416" spans="1:4">
      <c r="A416" s="1">
        <v>0</v>
      </c>
      <c r="B416" s="1">
        <v>0</v>
      </c>
      <c r="C416" s="1">
        <f t="shared" si="12"/>
        <v>0</v>
      </c>
      <c r="D416" s="1">
        <f t="shared" si="13"/>
        <v>0</v>
      </c>
    </row>
    <row r="417" spans="1:4">
      <c r="A417" s="1">
        <v>0</v>
      </c>
      <c r="B417" s="1">
        <v>1</v>
      </c>
      <c r="C417" s="1">
        <f t="shared" si="12"/>
        <v>0</v>
      </c>
      <c r="D417" s="1">
        <f t="shared" si="13"/>
        <v>7</v>
      </c>
    </row>
    <row r="418" spans="1:4">
      <c r="A418" s="1">
        <v>1</v>
      </c>
      <c r="B418" s="1">
        <v>1</v>
      </c>
      <c r="C418" s="1">
        <f t="shared" si="12"/>
        <v>2</v>
      </c>
      <c r="D418" s="1">
        <f t="shared" si="13"/>
        <v>7</v>
      </c>
    </row>
    <row r="419" spans="1:4">
      <c r="A419" s="1">
        <v>0</v>
      </c>
      <c r="B419" s="1">
        <v>1</v>
      </c>
      <c r="C419" s="1">
        <f t="shared" si="12"/>
        <v>0</v>
      </c>
      <c r="D419" s="1">
        <f t="shared" si="13"/>
        <v>7</v>
      </c>
    </row>
    <row r="420" spans="1:4">
      <c r="A420" s="1">
        <v>1</v>
      </c>
      <c r="B420" s="1">
        <v>1</v>
      </c>
      <c r="C420" s="1">
        <f t="shared" si="12"/>
        <v>2</v>
      </c>
      <c r="D420" s="1">
        <f t="shared" si="13"/>
        <v>7</v>
      </c>
    </row>
    <row r="421" spans="1:4">
      <c r="A421" s="1">
        <v>0</v>
      </c>
      <c r="B421" s="1">
        <v>1</v>
      </c>
      <c r="C421" s="1">
        <f t="shared" si="12"/>
        <v>0</v>
      </c>
      <c r="D421" s="1">
        <f t="shared" si="13"/>
        <v>7</v>
      </c>
    </row>
    <row r="422" spans="1:4">
      <c r="A422" s="1">
        <v>0</v>
      </c>
      <c r="B422" s="1">
        <v>1</v>
      </c>
      <c r="C422" s="1">
        <f t="shared" si="12"/>
        <v>0</v>
      </c>
      <c r="D422" s="1">
        <f t="shared" si="13"/>
        <v>7</v>
      </c>
    </row>
    <row r="423" spans="1:4">
      <c r="A423" s="1">
        <v>0</v>
      </c>
      <c r="B423" s="1">
        <v>1</v>
      </c>
      <c r="C423" s="1">
        <f t="shared" si="12"/>
        <v>0</v>
      </c>
      <c r="D423" s="1">
        <f t="shared" si="13"/>
        <v>7</v>
      </c>
    </row>
    <row r="424" spans="1:4">
      <c r="A424" s="1">
        <v>0</v>
      </c>
      <c r="B424" s="1">
        <v>1</v>
      </c>
      <c r="C424" s="1">
        <f t="shared" si="12"/>
        <v>0</v>
      </c>
      <c r="D424" s="1">
        <f t="shared" si="13"/>
        <v>7</v>
      </c>
    </row>
    <row r="425" spans="1:4">
      <c r="A425" s="1">
        <v>0</v>
      </c>
      <c r="B425" s="1">
        <v>1</v>
      </c>
      <c r="C425" s="1">
        <f t="shared" si="12"/>
        <v>0</v>
      </c>
      <c r="D425" s="1">
        <f t="shared" si="13"/>
        <v>7</v>
      </c>
    </row>
    <row r="426" spans="1:4">
      <c r="A426" s="1">
        <v>0</v>
      </c>
      <c r="B426" s="1">
        <v>1</v>
      </c>
      <c r="C426" s="1">
        <f t="shared" si="12"/>
        <v>0</v>
      </c>
      <c r="D426" s="1">
        <f t="shared" si="13"/>
        <v>7</v>
      </c>
    </row>
    <row r="427" spans="1:4">
      <c r="A427" s="1">
        <v>1</v>
      </c>
      <c r="B427" s="1">
        <v>1</v>
      </c>
      <c r="C427" s="1">
        <f t="shared" si="12"/>
        <v>2</v>
      </c>
      <c r="D427" s="1">
        <f t="shared" si="13"/>
        <v>7</v>
      </c>
    </row>
    <row r="428" spans="1:4">
      <c r="A428" s="1">
        <v>1</v>
      </c>
      <c r="B428" s="1">
        <v>1</v>
      </c>
      <c r="C428" s="1">
        <f t="shared" si="12"/>
        <v>2</v>
      </c>
      <c r="D428" s="1">
        <f t="shared" si="13"/>
        <v>7</v>
      </c>
    </row>
    <row r="429" spans="1:4">
      <c r="A429" s="1">
        <v>0</v>
      </c>
      <c r="B429" s="1">
        <v>1</v>
      </c>
      <c r="C429" s="1">
        <f t="shared" si="12"/>
        <v>0</v>
      </c>
      <c r="D429" s="1">
        <f t="shared" si="13"/>
        <v>7</v>
      </c>
    </row>
    <row r="430" spans="1:4">
      <c r="A430" s="1">
        <v>0</v>
      </c>
      <c r="B430" s="1">
        <v>1</v>
      </c>
      <c r="C430" s="1">
        <f t="shared" si="12"/>
        <v>0</v>
      </c>
      <c r="D430" s="1">
        <f t="shared" si="13"/>
        <v>7</v>
      </c>
    </row>
    <row r="431" spans="1:4">
      <c r="A431" s="1">
        <v>0</v>
      </c>
      <c r="B431" s="1">
        <v>1</v>
      </c>
      <c r="C431" s="1">
        <f t="shared" si="12"/>
        <v>0</v>
      </c>
      <c r="D431" s="1">
        <f t="shared" si="13"/>
        <v>7</v>
      </c>
    </row>
    <row r="432" spans="1:4">
      <c r="A432" s="1">
        <v>0</v>
      </c>
      <c r="B432" s="1">
        <v>1</v>
      </c>
      <c r="C432" s="1">
        <f t="shared" si="12"/>
        <v>0</v>
      </c>
      <c r="D432" s="1">
        <f t="shared" si="13"/>
        <v>7</v>
      </c>
    </row>
    <row r="433" spans="1:4">
      <c r="A433" s="1">
        <v>0</v>
      </c>
      <c r="B433" s="1">
        <v>1</v>
      </c>
      <c r="C433" s="1">
        <f t="shared" si="12"/>
        <v>0</v>
      </c>
      <c r="D433" s="1">
        <f t="shared" si="13"/>
        <v>7</v>
      </c>
    </row>
    <row r="434" spans="1:4">
      <c r="A434" s="1">
        <v>1</v>
      </c>
      <c r="B434" s="1">
        <v>1</v>
      </c>
      <c r="C434" s="1">
        <f t="shared" si="12"/>
        <v>2</v>
      </c>
      <c r="D434" s="1">
        <f t="shared" si="13"/>
        <v>7</v>
      </c>
    </row>
    <row r="435" spans="1:4">
      <c r="A435" s="1">
        <v>1</v>
      </c>
      <c r="B435" s="1">
        <v>1</v>
      </c>
      <c r="C435" s="1">
        <f t="shared" si="12"/>
        <v>2</v>
      </c>
      <c r="D435" s="1">
        <f t="shared" si="13"/>
        <v>7</v>
      </c>
    </row>
    <row r="436" spans="1:4">
      <c r="A436" s="1">
        <v>1</v>
      </c>
      <c r="B436" s="1">
        <v>1</v>
      </c>
      <c r="C436" s="1">
        <f t="shared" si="12"/>
        <v>2</v>
      </c>
      <c r="D436" s="1">
        <f t="shared" si="13"/>
        <v>7</v>
      </c>
    </row>
    <row r="437" spans="1:4">
      <c r="A437" s="1">
        <v>0</v>
      </c>
      <c r="B437" s="1">
        <v>1</v>
      </c>
      <c r="C437" s="1">
        <f t="shared" si="12"/>
        <v>0</v>
      </c>
      <c r="D437" s="1">
        <f t="shared" si="13"/>
        <v>7</v>
      </c>
    </row>
    <row r="438" spans="1:4">
      <c r="A438" s="1">
        <v>1</v>
      </c>
      <c r="B438" s="1">
        <v>1</v>
      </c>
      <c r="C438" s="1">
        <f t="shared" si="12"/>
        <v>2</v>
      </c>
      <c r="D438" s="1">
        <f t="shared" si="13"/>
        <v>7</v>
      </c>
    </row>
    <row r="439" spans="1:4">
      <c r="A439" s="1">
        <v>0</v>
      </c>
      <c r="B439" s="1">
        <v>1</v>
      </c>
      <c r="C439" s="1">
        <f t="shared" si="12"/>
        <v>0</v>
      </c>
      <c r="D439" s="1">
        <f t="shared" si="13"/>
        <v>7</v>
      </c>
    </row>
    <row r="440" spans="1:4">
      <c r="A440" s="1">
        <v>1</v>
      </c>
      <c r="B440" s="1">
        <v>1</v>
      </c>
      <c r="C440" s="1">
        <f t="shared" si="12"/>
        <v>2</v>
      </c>
      <c r="D440" s="1">
        <f t="shared" si="13"/>
        <v>7</v>
      </c>
    </row>
    <row r="441" spans="1:4">
      <c r="A441" s="1">
        <v>0</v>
      </c>
      <c r="B441" s="1">
        <v>1</v>
      </c>
      <c r="C441" s="1">
        <f t="shared" si="12"/>
        <v>0</v>
      </c>
      <c r="D441" s="1">
        <f t="shared" si="13"/>
        <v>7</v>
      </c>
    </row>
    <row r="442" spans="1:4">
      <c r="A442" s="1">
        <v>0</v>
      </c>
      <c r="B442" s="1">
        <v>1</v>
      </c>
      <c r="C442" s="1">
        <f t="shared" si="12"/>
        <v>0</v>
      </c>
      <c r="D442" s="1">
        <f t="shared" si="13"/>
        <v>7</v>
      </c>
    </row>
    <row r="443" spans="1:4">
      <c r="A443" s="1">
        <v>1</v>
      </c>
      <c r="B443" s="1">
        <v>1</v>
      </c>
      <c r="C443" s="1">
        <f t="shared" si="12"/>
        <v>2</v>
      </c>
      <c r="D443" s="1">
        <f t="shared" si="13"/>
        <v>7</v>
      </c>
    </row>
    <row r="444" spans="1:4">
      <c r="A444" s="1">
        <v>0</v>
      </c>
      <c r="B444" s="1">
        <v>1</v>
      </c>
      <c r="C444" s="1">
        <f t="shared" si="12"/>
        <v>0</v>
      </c>
      <c r="D444" s="1">
        <f t="shared" si="13"/>
        <v>7</v>
      </c>
    </row>
    <row r="445" spans="1:4">
      <c r="A445" s="1">
        <v>1</v>
      </c>
      <c r="B445" s="1">
        <v>1</v>
      </c>
      <c r="C445" s="1">
        <f t="shared" si="12"/>
        <v>2</v>
      </c>
      <c r="D445" s="1">
        <f t="shared" si="13"/>
        <v>7</v>
      </c>
    </row>
    <row r="446" spans="1:4">
      <c r="A446" s="1">
        <v>0</v>
      </c>
      <c r="B446" s="1">
        <v>1</v>
      </c>
      <c r="C446" s="1">
        <f t="shared" si="12"/>
        <v>0</v>
      </c>
      <c r="D446" s="1">
        <f t="shared" si="13"/>
        <v>7</v>
      </c>
    </row>
    <row r="447" spans="1:4">
      <c r="A447" s="1">
        <v>1</v>
      </c>
      <c r="B447" s="1">
        <v>1</v>
      </c>
      <c r="C447" s="1">
        <f t="shared" si="12"/>
        <v>2</v>
      </c>
      <c r="D447" s="1">
        <f t="shared" si="13"/>
        <v>7</v>
      </c>
    </row>
    <row r="448" spans="1:4">
      <c r="A448" s="1">
        <v>0</v>
      </c>
      <c r="B448" s="1">
        <v>1</v>
      </c>
      <c r="C448" s="1">
        <f t="shared" si="12"/>
        <v>0</v>
      </c>
      <c r="D448" s="1">
        <f t="shared" si="13"/>
        <v>7</v>
      </c>
    </row>
    <row r="449" spans="1:4">
      <c r="A449" s="1">
        <v>1</v>
      </c>
      <c r="B449" s="1">
        <v>1</v>
      </c>
      <c r="C449" s="1">
        <f t="shared" si="12"/>
        <v>2</v>
      </c>
      <c r="D449" s="1">
        <f t="shared" si="13"/>
        <v>7</v>
      </c>
    </row>
    <row r="450" spans="1:4">
      <c r="A450" s="1">
        <v>0</v>
      </c>
      <c r="B450" s="1">
        <v>1</v>
      </c>
      <c r="C450" s="1">
        <f t="shared" si="12"/>
        <v>0</v>
      </c>
      <c r="D450" s="1">
        <f t="shared" si="13"/>
        <v>7</v>
      </c>
    </row>
    <row r="451" spans="1:4">
      <c r="A451" s="1">
        <v>1</v>
      </c>
      <c r="B451" s="1">
        <v>1</v>
      </c>
      <c r="C451" s="1">
        <f t="shared" si="12"/>
        <v>2</v>
      </c>
      <c r="D451" s="1">
        <f t="shared" si="13"/>
        <v>7</v>
      </c>
    </row>
    <row r="452" spans="1:4">
      <c r="A452" s="1">
        <v>0</v>
      </c>
      <c r="B452" s="1">
        <v>1</v>
      </c>
      <c r="C452" s="1">
        <f t="shared" ref="C452:C515" si="14">IF(A452=0,0,C$1)</f>
        <v>0</v>
      </c>
      <c r="D452" s="1">
        <f t="shared" ref="D452:D515" si="15">IF(B452=0,0,D$1)</f>
        <v>7</v>
      </c>
    </row>
    <row r="453" spans="1:4">
      <c r="A453" s="1">
        <v>1</v>
      </c>
      <c r="B453" s="1">
        <v>1</v>
      </c>
      <c r="C453" s="1">
        <f t="shared" si="14"/>
        <v>2</v>
      </c>
      <c r="D453" s="1">
        <f t="shared" si="15"/>
        <v>7</v>
      </c>
    </row>
    <row r="454" spans="1:4">
      <c r="A454" s="1">
        <v>0</v>
      </c>
      <c r="B454" s="1">
        <v>1</v>
      </c>
      <c r="C454" s="1">
        <f t="shared" si="14"/>
        <v>0</v>
      </c>
      <c r="D454" s="1">
        <f t="shared" si="15"/>
        <v>7</v>
      </c>
    </row>
    <row r="455" spans="1:4">
      <c r="A455" s="1">
        <v>0</v>
      </c>
      <c r="B455" s="1">
        <v>1</v>
      </c>
      <c r="C455" s="1">
        <f t="shared" si="14"/>
        <v>0</v>
      </c>
      <c r="D455" s="1">
        <f t="shared" si="15"/>
        <v>7</v>
      </c>
    </row>
    <row r="456" spans="1:4">
      <c r="A456" s="1">
        <v>1</v>
      </c>
      <c r="B456" s="1">
        <v>1</v>
      </c>
      <c r="C456" s="1">
        <f t="shared" si="14"/>
        <v>2</v>
      </c>
      <c r="D456" s="1">
        <f t="shared" si="15"/>
        <v>7</v>
      </c>
    </row>
    <row r="457" spans="1:4">
      <c r="A457" s="1">
        <v>1</v>
      </c>
      <c r="B457" s="1">
        <v>1</v>
      </c>
      <c r="C457" s="1">
        <f t="shared" si="14"/>
        <v>2</v>
      </c>
      <c r="D457" s="1">
        <f t="shared" si="15"/>
        <v>7</v>
      </c>
    </row>
    <row r="458" spans="1:4">
      <c r="A458" s="1">
        <v>1</v>
      </c>
      <c r="B458" s="1">
        <v>1</v>
      </c>
      <c r="C458" s="1">
        <f t="shared" si="14"/>
        <v>2</v>
      </c>
      <c r="D458" s="1">
        <f t="shared" si="15"/>
        <v>7</v>
      </c>
    </row>
    <row r="459" spans="1:4">
      <c r="A459" s="1">
        <v>0</v>
      </c>
      <c r="B459" s="1">
        <v>1</v>
      </c>
      <c r="C459" s="1">
        <f t="shared" si="14"/>
        <v>0</v>
      </c>
      <c r="D459" s="1">
        <f t="shared" si="15"/>
        <v>7</v>
      </c>
    </row>
    <row r="460" spans="1:4">
      <c r="A460" s="1">
        <v>1</v>
      </c>
      <c r="B460" s="1">
        <v>1</v>
      </c>
      <c r="C460" s="1">
        <f t="shared" si="14"/>
        <v>2</v>
      </c>
      <c r="D460" s="1">
        <f t="shared" si="15"/>
        <v>7</v>
      </c>
    </row>
    <row r="461" spans="1:4">
      <c r="A461" s="1">
        <v>0</v>
      </c>
      <c r="B461" s="1">
        <v>1</v>
      </c>
      <c r="C461" s="1">
        <f t="shared" si="14"/>
        <v>0</v>
      </c>
      <c r="D461" s="1">
        <f t="shared" si="15"/>
        <v>7</v>
      </c>
    </row>
    <row r="462" spans="1:4">
      <c r="A462" s="1">
        <v>1</v>
      </c>
      <c r="B462" s="1">
        <v>1</v>
      </c>
      <c r="C462" s="1">
        <f t="shared" si="14"/>
        <v>2</v>
      </c>
      <c r="D462" s="1">
        <f t="shared" si="15"/>
        <v>7</v>
      </c>
    </row>
    <row r="463" spans="1:4">
      <c r="A463" s="1">
        <v>0</v>
      </c>
      <c r="B463" s="1">
        <v>1</v>
      </c>
      <c r="C463" s="1">
        <f t="shared" si="14"/>
        <v>0</v>
      </c>
      <c r="D463" s="1">
        <f t="shared" si="15"/>
        <v>7</v>
      </c>
    </row>
    <row r="464" spans="1:4">
      <c r="A464" s="1">
        <v>0</v>
      </c>
      <c r="B464" s="1">
        <v>1</v>
      </c>
      <c r="C464" s="1">
        <f t="shared" si="14"/>
        <v>0</v>
      </c>
      <c r="D464" s="1">
        <f t="shared" si="15"/>
        <v>7</v>
      </c>
    </row>
    <row r="465" spans="1:4">
      <c r="A465" s="1">
        <v>0</v>
      </c>
      <c r="B465" s="1">
        <v>1</v>
      </c>
      <c r="C465" s="1">
        <f t="shared" si="14"/>
        <v>0</v>
      </c>
      <c r="D465" s="1">
        <f t="shared" si="15"/>
        <v>7</v>
      </c>
    </row>
    <row r="466" spans="1:4">
      <c r="A466" s="1">
        <v>0</v>
      </c>
      <c r="B466" s="1">
        <v>1</v>
      </c>
      <c r="C466" s="1">
        <f t="shared" si="14"/>
        <v>0</v>
      </c>
      <c r="D466" s="1">
        <f t="shared" si="15"/>
        <v>7</v>
      </c>
    </row>
    <row r="467" spans="1:4">
      <c r="A467" s="1">
        <v>1</v>
      </c>
      <c r="B467" s="1">
        <v>1</v>
      </c>
      <c r="C467" s="1">
        <f t="shared" si="14"/>
        <v>2</v>
      </c>
      <c r="D467" s="1">
        <f t="shared" si="15"/>
        <v>7</v>
      </c>
    </row>
    <row r="468" spans="1:4">
      <c r="A468" s="1">
        <v>1</v>
      </c>
      <c r="B468" s="1">
        <v>1</v>
      </c>
      <c r="C468" s="1">
        <f t="shared" si="14"/>
        <v>2</v>
      </c>
      <c r="D468" s="1">
        <f t="shared" si="15"/>
        <v>7</v>
      </c>
    </row>
    <row r="469" spans="1:4">
      <c r="A469" s="1">
        <v>1</v>
      </c>
      <c r="B469" s="1">
        <v>1</v>
      </c>
      <c r="C469" s="1">
        <f t="shared" si="14"/>
        <v>2</v>
      </c>
      <c r="D469" s="1">
        <f t="shared" si="15"/>
        <v>7</v>
      </c>
    </row>
    <row r="470" spans="1:4">
      <c r="A470" s="1">
        <v>0</v>
      </c>
      <c r="B470" s="1">
        <v>1</v>
      </c>
      <c r="C470" s="1">
        <f t="shared" si="14"/>
        <v>0</v>
      </c>
      <c r="D470" s="1">
        <f t="shared" si="15"/>
        <v>7</v>
      </c>
    </row>
    <row r="471" spans="1:4">
      <c r="A471" s="1">
        <v>1</v>
      </c>
      <c r="B471" s="1">
        <v>1</v>
      </c>
      <c r="C471" s="1">
        <f t="shared" si="14"/>
        <v>2</v>
      </c>
      <c r="D471" s="1">
        <f t="shared" si="15"/>
        <v>7</v>
      </c>
    </row>
    <row r="472" spans="1:4">
      <c r="A472" s="1">
        <v>1</v>
      </c>
      <c r="B472" s="1">
        <v>1</v>
      </c>
      <c r="C472" s="1">
        <f t="shared" si="14"/>
        <v>2</v>
      </c>
      <c r="D472" s="1">
        <f t="shared" si="15"/>
        <v>7</v>
      </c>
    </row>
    <row r="473" spans="1:4">
      <c r="A473" s="1">
        <v>1</v>
      </c>
      <c r="B473" s="1">
        <v>1</v>
      </c>
      <c r="C473" s="1">
        <f t="shared" si="14"/>
        <v>2</v>
      </c>
      <c r="D473" s="1">
        <f t="shared" si="15"/>
        <v>7</v>
      </c>
    </row>
    <row r="474" spans="1:4">
      <c r="A474" s="1">
        <v>0</v>
      </c>
      <c r="B474" s="1">
        <v>1</v>
      </c>
      <c r="C474" s="1">
        <f t="shared" si="14"/>
        <v>0</v>
      </c>
      <c r="D474" s="1">
        <f t="shared" si="15"/>
        <v>7</v>
      </c>
    </row>
    <row r="475" spans="1:4">
      <c r="A475" s="1">
        <v>0</v>
      </c>
      <c r="B475" s="1">
        <v>1</v>
      </c>
      <c r="C475" s="1">
        <f t="shared" si="14"/>
        <v>0</v>
      </c>
      <c r="D475" s="1">
        <f t="shared" si="15"/>
        <v>7</v>
      </c>
    </row>
    <row r="476" spans="1:4">
      <c r="A476" s="1">
        <v>1</v>
      </c>
      <c r="B476" s="1">
        <v>1</v>
      </c>
      <c r="C476" s="1">
        <f t="shared" si="14"/>
        <v>2</v>
      </c>
      <c r="D476" s="1">
        <f t="shared" si="15"/>
        <v>7</v>
      </c>
    </row>
    <row r="477" spans="1:4">
      <c r="A477" s="1">
        <v>0</v>
      </c>
      <c r="B477" s="1">
        <v>1</v>
      </c>
      <c r="C477" s="1">
        <f t="shared" si="14"/>
        <v>0</v>
      </c>
      <c r="D477" s="1">
        <f t="shared" si="15"/>
        <v>7</v>
      </c>
    </row>
    <row r="478" spans="1:4">
      <c r="A478" s="1">
        <v>0</v>
      </c>
      <c r="B478" s="1">
        <v>1</v>
      </c>
      <c r="C478" s="1">
        <f t="shared" si="14"/>
        <v>0</v>
      </c>
      <c r="D478" s="1">
        <f t="shared" si="15"/>
        <v>7</v>
      </c>
    </row>
    <row r="479" spans="1:4">
      <c r="A479" s="1">
        <v>0</v>
      </c>
      <c r="B479" s="1">
        <v>1</v>
      </c>
      <c r="C479" s="1">
        <f t="shared" si="14"/>
        <v>0</v>
      </c>
      <c r="D479" s="1">
        <f t="shared" si="15"/>
        <v>7</v>
      </c>
    </row>
    <row r="480" spans="1:4">
      <c r="A480" s="1">
        <v>0</v>
      </c>
      <c r="B480" s="1">
        <v>1</v>
      </c>
      <c r="C480" s="1">
        <f t="shared" si="14"/>
        <v>0</v>
      </c>
      <c r="D480" s="1">
        <f t="shared" si="15"/>
        <v>7</v>
      </c>
    </row>
    <row r="481" spans="1:4">
      <c r="A481" s="1">
        <v>0</v>
      </c>
      <c r="B481" s="1">
        <v>1</v>
      </c>
      <c r="C481" s="1">
        <f t="shared" si="14"/>
        <v>0</v>
      </c>
      <c r="D481" s="1">
        <f t="shared" si="15"/>
        <v>7</v>
      </c>
    </row>
    <row r="482" spans="1:4">
      <c r="A482" s="1">
        <v>1</v>
      </c>
      <c r="B482" s="1">
        <v>1</v>
      </c>
      <c r="C482" s="1">
        <f t="shared" si="14"/>
        <v>2</v>
      </c>
      <c r="D482" s="1">
        <f t="shared" si="15"/>
        <v>7</v>
      </c>
    </row>
    <row r="483" spans="1:4">
      <c r="A483" s="1">
        <v>0</v>
      </c>
      <c r="B483" s="1">
        <v>1</v>
      </c>
      <c r="C483" s="1">
        <f t="shared" si="14"/>
        <v>0</v>
      </c>
      <c r="D483" s="1">
        <f t="shared" si="15"/>
        <v>7</v>
      </c>
    </row>
    <row r="484" spans="1:4">
      <c r="A484" s="1">
        <v>0</v>
      </c>
      <c r="B484" s="1">
        <v>1</v>
      </c>
      <c r="C484" s="1">
        <f t="shared" si="14"/>
        <v>0</v>
      </c>
      <c r="D484" s="1">
        <f t="shared" si="15"/>
        <v>7</v>
      </c>
    </row>
    <row r="485" spans="1:4">
      <c r="A485" s="1">
        <v>1</v>
      </c>
      <c r="B485" s="1">
        <v>1</v>
      </c>
      <c r="C485" s="1">
        <f t="shared" si="14"/>
        <v>2</v>
      </c>
      <c r="D485" s="1">
        <f t="shared" si="15"/>
        <v>7</v>
      </c>
    </row>
    <row r="486" spans="1:4">
      <c r="A486" s="1">
        <v>0</v>
      </c>
      <c r="B486" s="1">
        <v>1</v>
      </c>
      <c r="C486" s="1">
        <f t="shared" si="14"/>
        <v>0</v>
      </c>
      <c r="D486" s="1">
        <f t="shared" si="15"/>
        <v>7</v>
      </c>
    </row>
    <row r="487" spans="1:4">
      <c r="A487" s="1">
        <v>1</v>
      </c>
      <c r="B487" s="1">
        <v>1</v>
      </c>
      <c r="C487" s="1">
        <f t="shared" si="14"/>
        <v>2</v>
      </c>
      <c r="D487" s="1">
        <f t="shared" si="15"/>
        <v>7</v>
      </c>
    </row>
    <row r="488" spans="1:4">
      <c r="A488" s="1">
        <v>1</v>
      </c>
      <c r="B488" s="1">
        <v>1</v>
      </c>
      <c r="C488" s="1">
        <f t="shared" si="14"/>
        <v>2</v>
      </c>
      <c r="D488" s="1">
        <f t="shared" si="15"/>
        <v>7</v>
      </c>
    </row>
    <row r="489" spans="1:4">
      <c r="A489" s="1">
        <v>1</v>
      </c>
      <c r="B489" s="1">
        <v>1</v>
      </c>
      <c r="C489" s="1">
        <f t="shared" si="14"/>
        <v>2</v>
      </c>
      <c r="D489" s="1">
        <f t="shared" si="15"/>
        <v>7</v>
      </c>
    </row>
    <row r="490" spans="1:4">
      <c r="A490" s="1">
        <v>1</v>
      </c>
      <c r="B490" s="1">
        <v>1</v>
      </c>
      <c r="C490" s="1">
        <f t="shared" si="14"/>
        <v>2</v>
      </c>
      <c r="D490" s="1">
        <f t="shared" si="15"/>
        <v>7</v>
      </c>
    </row>
    <row r="491" spans="1:4">
      <c r="A491" s="1">
        <v>0</v>
      </c>
      <c r="B491" s="1">
        <v>0</v>
      </c>
      <c r="C491" s="1">
        <f t="shared" si="14"/>
        <v>0</v>
      </c>
      <c r="D491" s="1">
        <f t="shared" si="15"/>
        <v>0</v>
      </c>
    </row>
    <row r="492" spans="1:4">
      <c r="A492" s="1">
        <v>0</v>
      </c>
      <c r="B492" s="1">
        <v>1</v>
      </c>
      <c r="C492" s="1">
        <f t="shared" si="14"/>
        <v>0</v>
      </c>
      <c r="D492" s="1">
        <f t="shared" si="15"/>
        <v>7</v>
      </c>
    </row>
    <row r="493" spans="1:4">
      <c r="A493" s="1">
        <v>0</v>
      </c>
      <c r="B493" s="1">
        <v>1</v>
      </c>
      <c r="C493" s="1">
        <f t="shared" si="14"/>
        <v>0</v>
      </c>
      <c r="D493" s="1">
        <f t="shared" si="15"/>
        <v>7</v>
      </c>
    </row>
    <row r="494" spans="1:4">
      <c r="A494" s="1">
        <v>1</v>
      </c>
      <c r="B494" s="1">
        <v>1</v>
      </c>
      <c r="C494" s="1">
        <f t="shared" si="14"/>
        <v>2</v>
      </c>
      <c r="D494" s="1">
        <f t="shared" si="15"/>
        <v>7</v>
      </c>
    </row>
    <row r="495" spans="1:4">
      <c r="A495" s="1">
        <v>0</v>
      </c>
      <c r="B495" s="1">
        <v>1</v>
      </c>
      <c r="C495" s="1">
        <f t="shared" si="14"/>
        <v>0</v>
      </c>
      <c r="D495" s="1">
        <f t="shared" si="15"/>
        <v>7</v>
      </c>
    </row>
    <row r="496" spans="1:4">
      <c r="A496" s="1">
        <v>0</v>
      </c>
      <c r="B496" s="1">
        <v>1</v>
      </c>
      <c r="C496" s="1">
        <f t="shared" si="14"/>
        <v>0</v>
      </c>
      <c r="D496" s="1">
        <f t="shared" si="15"/>
        <v>7</v>
      </c>
    </row>
    <row r="497" spans="1:4">
      <c r="A497" s="1">
        <v>0</v>
      </c>
      <c r="B497" s="1">
        <v>0</v>
      </c>
      <c r="C497" s="1">
        <f t="shared" si="14"/>
        <v>0</v>
      </c>
      <c r="D497" s="1">
        <f t="shared" si="15"/>
        <v>0</v>
      </c>
    </row>
    <row r="498" spans="1:4">
      <c r="A498" s="1">
        <v>0</v>
      </c>
      <c r="B498" s="1">
        <v>1</v>
      </c>
      <c r="C498" s="1">
        <f t="shared" si="14"/>
        <v>0</v>
      </c>
      <c r="D498" s="1">
        <f t="shared" si="15"/>
        <v>7</v>
      </c>
    </row>
    <row r="499" spans="1:4">
      <c r="A499" s="1">
        <v>1</v>
      </c>
      <c r="B499" s="1">
        <v>1</v>
      </c>
      <c r="C499" s="1">
        <f t="shared" si="14"/>
        <v>2</v>
      </c>
      <c r="D499" s="1">
        <f t="shared" si="15"/>
        <v>7</v>
      </c>
    </row>
    <row r="500" spans="1:4">
      <c r="A500" s="1">
        <v>0</v>
      </c>
      <c r="B500" s="1">
        <v>1</v>
      </c>
      <c r="C500" s="1">
        <f t="shared" si="14"/>
        <v>0</v>
      </c>
      <c r="D500" s="1">
        <f t="shared" si="15"/>
        <v>7</v>
      </c>
    </row>
    <row r="501" spans="1:4">
      <c r="A501" s="1">
        <v>0</v>
      </c>
      <c r="B501" s="1">
        <v>1</v>
      </c>
      <c r="C501" s="1">
        <f t="shared" si="14"/>
        <v>0</v>
      </c>
      <c r="D501" s="1">
        <f t="shared" si="15"/>
        <v>7</v>
      </c>
    </row>
    <row r="502" spans="1:4">
      <c r="A502" s="1">
        <v>1</v>
      </c>
      <c r="B502" s="1">
        <v>1</v>
      </c>
      <c r="C502" s="1">
        <f t="shared" si="14"/>
        <v>2</v>
      </c>
      <c r="D502" s="1">
        <f t="shared" si="15"/>
        <v>7</v>
      </c>
    </row>
    <row r="503" spans="1:4">
      <c r="A503" s="1">
        <v>0</v>
      </c>
      <c r="B503" s="1">
        <v>1</v>
      </c>
      <c r="C503" s="1">
        <f t="shared" si="14"/>
        <v>0</v>
      </c>
      <c r="D503" s="1">
        <f t="shared" si="15"/>
        <v>7</v>
      </c>
    </row>
    <row r="504" spans="1:4">
      <c r="A504" s="1">
        <v>0</v>
      </c>
      <c r="B504" s="1">
        <v>1</v>
      </c>
      <c r="C504" s="1">
        <f t="shared" si="14"/>
        <v>0</v>
      </c>
      <c r="D504" s="1">
        <f t="shared" si="15"/>
        <v>7</v>
      </c>
    </row>
    <row r="505" spans="1:4">
      <c r="A505" s="1">
        <v>0</v>
      </c>
      <c r="B505" s="1">
        <v>1</v>
      </c>
      <c r="C505" s="1">
        <f t="shared" si="14"/>
        <v>0</v>
      </c>
      <c r="D505" s="1">
        <f t="shared" si="15"/>
        <v>7</v>
      </c>
    </row>
    <row r="506" spans="1:4">
      <c r="A506" s="1">
        <v>0</v>
      </c>
      <c r="B506" s="1">
        <v>1</v>
      </c>
      <c r="C506" s="1">
        <f t="shared" si="14"/>
        <v>0</v>
      </c>
      <c r="D506" s="1">
        <f t="shared" si="15"/>
        <v>7</v>
      </c>
    </row>
    <row r="507" spans="1:4">
      <c r="A507" s="1">
        <v>0</v>
      </c>
      <c r="B507" s="1">
        <v>1</v>
      </c>
      <c r="C507" s="1">
        <f t="shared" si="14"/>
        <v>0</v>
      </c>
      <c r="D507" s="1">
        <f t="shared" si="15"/>
        <v>7</v>
      </c>
    </row>
    <row r="508" spans="1:4">
      <c r="A508" s="1">
        <v>0</v>
      </c>
      <c r="B508" s="1">
        <v>1</v>
      </c>
      <c r="C508" s="1">
        <f t="shared" si="14"/>
        <v>0</v>
      </c>
      <c r="D508" s="1">
        <f t="shared" si="15"/>
        <v>7</v>
      </c>
    </row>
    <row r="509" spans="1:4">
      <c r="A509" s="1">
        <v>1</v>
      </c>
      <c r="B509" s="1">
        <v>1</v>
      </c>
      <c r="C509" s="1">
        <f t="shared" si="14"/>
        <v>2</v>
      </c>
      <c r="D509" s="1">
        <f t="shared" si="15"/>
        <v>7</v>
      </c>
    </row>
    <row r="510" spans="1:4">
      <c r="A510" s="1">
        <v>1</v>
      </c>
      <c r="B510" s="1">
        <v>1</v>
      </c>
      <c r="C510" s="1">
        <f t="shared" si="14"/>
        <v>2</v>
      </c>
      <c r="D510" s="1">
        <f t="shared" si="15"/>
        <v>7</v>
      </c>
    </row>
    <row r="511" spans="1:4">
      <c r="A511" s="1">
        <v>0</v>
      </c>
      <c r="B511" s="1">
        <v>1</v>
      </c>
      <c r="C511" s="1">
        <f t="shared" si="14"/>
        <v>0</v>
      </c>
      <c r="D511" s="1">
        <f t="shared" si="15"/>
        <v>7</v>
      </c>
    </row>
    <row r="512" spans="1:4">
      <c r="A512" s="1">
        <v>1</v>
      </c>
      <c r="B512" s="1">
        <v>1</v>
      </c>
      <c r="C512" s="1">
        <f t="shared" si="14"/>
        <v>2</v>
      </c>
      <c r="D512" s="1">
        <f t="shared" si="15"/>
        <v>7</v>
      </c>
    </row>
    <row r="513" spans="1:4">
      <c r="A513" s="1">
        <v>0</v>
      </c>
      <c r="B513" s="1">
        <v>1</v>
      </c>
      <c r="C513" s="1">
        <f t="shared" si="14"/>
        <v>0</v>
      </c>
      <c r="D513" s="1">
        <f t="shared" si="15"/>
        <v>7</v>
      </c>
    </row>
    <row r="514" spans="1:4">
      <c r="A514" s="1">
        <v>1</v>
      </c>
      <c r="B514" s="1">
        <v>1</v>
      </c>
      <c r="C514" s="1">
        <f t="shared" si="14"/>
        <v>2</v>
      </c>
      <c r="D514" s="1">
        <f t="shared" si="15"/>
        <v>7</v>
      </c>
    </row>
    <row r="515" spans="1:4">
      <c r="A515" s="1">
        <v>1</v>
      </c>
      <c r="B515" s="1">
        <v>1</v>
      </c>
      <c r="C515" s="1">
        <f t="shared" si="14"/>
        <v>2</v>
      </c>
      <c r="D515" s="1">
        <f t="shared" si="15"/>
        <v>7</v>
      </c>
    </row>
    <row r="516" spans="1:4">
      <c r="A516" s="1">
        <v>0</v>
      </c>
      <c r="B516" s="1">
        <v>1</v>
      </c>
      <c r="C516" s="1">
        <f t="shared" ref="C516:C579" si="16">IF(A516=0,0,C$1)</f>
        <v>0</v>
      </c>
      <c r="D516" s="1">
        <f t="shared" ref="D516:D579" si="17">IF(B516=0,0,D$1)</f>
        <v>7</v>
      </c>
    </row>
    <row r="517" spans="1:4">
      <c r="A517" s="1">
        <v>0</v>
      </c>
      <c r="B517" s="1">
        <v>1</v>
      </c>
      <c r="C517" s="1">
        <f t="shared" si="16"/>
        <v>0</v>
      </c>
      <c r="D517" s="1">
        <f t="shared" si="17"/>
        <v>7</v>
      </c>
    </row>
    <row r="518" spans="1:4">
      <c r="A518" s="1">
        <v>0</v>
      </c>
      <c r="B518" s="1">
        <v>0</v>
      </c>
      <c r="C518" s="1">
        <f t="shared" si="16"/>
        <v>0</v>
      </c>
      <c r="D518" s="1">
        <f t="shared" si="17"/>
        <v>0</v>
      </c>
    </row>
    <row r="519" spans="1:4">
      <c r="A519" s="1">
        <v>0</v>
      </c>
      <c r="B519" s="1">
        <v>0</v>
      </c>
      <c r="C519" s="1">
        <f t="shared" si="16"/>
        <v>0</v>
      </c>
      <c r="D519" s="1">
        <f t="shared" si="17"/>
        <v>0</v>
      </c>
    </row>
    <row r="520" spans="1:4">
      <c r="A520" s="1">
        <v>1</v>
      </c>
      <c r="B520" s="1">
        <v>1</v>
      </c>
      <c r="C520" s="1">
        <f t="shared" si="16"/>
        <v>2</v>
      </c>
      <c r="D520" s="1">
        <f t="shared" si="17"/>
        <v>7</v>
      </c>
    </row>
    <row r="521" spans="1:4">
      <c r="A521" s="1">
        <v>1</v>
      </c>
      <c r="B521" s="1">
        <v>1</v>
      </c>
      <c r="C521" s="1">
        <f t="shared" si="16"/>
        <v>2</v>
      </c>
      <c r="D521" s="1">
        <f t="shared" si="17"/>
        <v>7</v>
      </c>
    </row>
    <row r="522" spans="1:4">
      <c r="A522" s="1">
        <v>0</v>
      </c>
      <c r="B522" s="1">
        <v>1</v>
      </c>
      <c r="C522" s="1">
        <f t="shared" si="16"/>
        <v>0</v>
      </c>
      <c r="D522" s="1">
        <f t="shared" si="17"/>
        <v>7</v>
      </c>
    </row>
    <row r="523" spans="1:4">
      <c r="A523" s="1">
        <v>0</v>
      </c>
      <c r="B523" s="1">
        <v>1</v>
      </c>
      <c r="C523" s="1">
        <f t="shared" si="16"/>
        <v>0</v>
      </c>
      <c r="D523" s="1">
        <f t="shared" si="17"/>
        <v>7</v>
      </c>
    </row>
    <row r="524" spans="1:4">
      <c r="A524" s="1">
        <v>0</v>
      </c>
      <c r="B524" s="1">
        <v>1</v>
      </c>
      <c r="C524" s="1">
        <f t="shared" si="16"/>
        <v>0</v>
      </c>
      <c r="D524" s="1">
        <f t="shared" si="17"/>
        <v>7</v>
      </c>
    </row>
    <row r="525" spans="1:4">
      <c r="A525" s="1">
        <v>0</v>
      </c>
      <c r="B525" s="1">
        <v>1</v>
      </c>
      <c r="C525" s="1">
        <f t="shared" si="16"/>
        <v>0</v>
      </c>
      <c r="D525" s="1">
        <f t="shared" si="17"/>
        <v>7</v>
      </c>
    </row>
    <row r="526" spans="1:4">
      <c r="A526" s="1">
        <v>0</v>
      </c>
      <c r="B526" s="1">
        <v>1</v>
      </c>
      <c r="C526" s="1">
        <f t="shared" si="16"/>
        <v>0</v>
      </c>
      <c r="D526" s="1">
        <f t="shared" si="17"/>
        <v>7</v>
      </c>
    </row>
    <row r="527" spans="1:4">
      <c r="A527" s="1">
        <v>0</v>
      </c>
      <c r="B527" s="1">
        <v>1</v>
      </c>
      <c r="C527" s="1">
        <f t="shared" si="16"/>
        <v>0</v>
      </c>
      <c r="D527" s="1">
        <f t="shared" si="17"/>
        <v>7</v>
      </c>
    </row>
    <row r="528" spans="1:4">
      <c r="A528" s="1">
        <v>0</v>
      </c>
      <c r="B528" s="1">
        <v>1</v>
      </c>
      <c r="C528" s="1">
        <f t="shared" si="16"/>
        <v>0</v>
      </c>
      <c r="D528" s="1">
        <f t="shared" si="17"/>
        <v>7</v>
      </c>
    </row>
    <row r="529" spans="1:4">
      <c r="A529" s="1">
        <v>0</v>
      </c>
      <c r="B529" s="1">
        <v>1</v>
      </c>
      <c r="C529" s="1">
        <f t="shared" si="16"/>
        <v>0</v>
      </c>
      <c r="D529" s="1">
        <f t="shared" si="17"/>
        <v>7</v>
      </c>
    </row>
    <row r="530" spans="1:4">
      <c r="A530" s="1">
        <v>0</v>
      </c>
      <c r="B530" s="1">
        <v>1</v>
      </c>
      <c r="C530" s="1">
        <f t="shared" si="16"/>
        <v>0</v>
      </c>
      <c r="D530" s="1">
        <f t="shared" si="17"/>
        <v>7</v>
      </c>
    </row>
    <row r="531" spans="1:4">
      <c r="A531" s="1">
        <v>0</v>
      </c>
      <c r="B531" s="1">
        <v>1</v>
      </c>
      <c r="C531" s="1">
        <f t="shared" si="16"/>
        <v>0</v>
      </c>
      <c r="D531" s="1">
        <f t="shared" si="17"/>
        <v>7</v>
      </c>
    </row>
    <row r="532" spans="1:4">
      <c r="A532" s="1">
        <v>1</v>
      </c>
      <c r="B532" s="1">
        <v>1</v>
      </c>
      <c r="C532" s="1">
        <f t="shared" si="16"/>
        <v>2</v>
      </c>
      <c r="D532" s="1">
        <f t="shared" si="17"/>
        <v>7</v>
      </c>
    </row>
    <row r="533" spans="1:4">
      <c r="A533" s="1">
        <v>0</v>
      </c>
      <c r="B533" s="1">
        <v>1</v>
      </c>
      <c r="C533" s="1">
        <f t="shared" si="16"/>
        <v>0</v>
      </c>
      <c r="D533" s="1">
        <f t="shared" si="17"/>
        <v>7</v>
      </c>
    </row>
    <row r="534" spans="1:4">
      <c r="A534" s="1">
        <v>1</v>
      </c>
      <c r="B534" s="1">
        <v>1</v>
      </c>
      <c r="C534" s="1">
        <f t="shared" si="16"/>
        <v>2</v>
      </c>
      <c r="D534" s="1">
        <f t="shared" si="17"/>
        <v>7</v>
      </c>
    </row>
    <row r="535" spans="1:4">
      <c r="A535" s="1">
        <v>0</v>
      </c>
      <c r="B535" s="1">
        <v>1</v>
      </c>
      <c r="C535" s="1">
        <f t="shared" si="16"/>
        <v>0</v>
      </c>
      <c r="D535" s="1">
        <f t="shared" si="17"/>
        <v>7</v>
      </c>
    </row>
    <row r="536" spans="1:4">
      <c r="A536" s="1">
        <v>1</v>
      </c>
      <c r="B536" s="1">
        <v>1</v>
      </c>
      <c r="C536" s="1">
        <f t="shared" si="16"/>
        <v>2</v>
      </c>
      <c r="D536" s="1">
        <f t="shared" si="17"/>
        <v>7</v>
      </c>
    </row>
    <row r="537" spans="1:4">
      <c r="A537" s="1">
        <v>0</v>
      </c>
      <c r="B537" s="1">
        <v>1</v>
      </c>
      <c r="C537" s="1">
        <f t="shared" si="16"/>
        <v>0</v>
      </c>
      <c r="D537" s="1">
        <f t="shared" si="17"/>
        <v>7</v>
      </c>
    </row>
    <row r="538" spans="1:4">
      <c r="A538" s="1">
        <v>0</v>
      </c>
      <c r="B538" s="1">
        <v>1</v>
      </c>
      <c r="C538" s="1">
        <f t="shared" si="16"/>
        <v>0</v>
      </c>
      <c r="D538" s="1">
        <f t="shared" si="17"/>
        <v>7</v>
      </c>
    </row>
    <row r="539" spans="1:4">
      <c r="A539" s="1">
        <v>1</v>
      </c>
      <c r="B539" s="1">
        <v>1</v>
      </c>
      <c r="C539" s="1">
        <f t="shared" si="16"/>
        <v>2</v>
      </c>
      <c r="D539" s="1">
        <f t="shared" si="17"/>
        <v>7</v>
      </c>
    </row>
    <row r="540" spans="1:4">
      <c r="A540" s="1">
        <v>1</v>
      </c>
      <c r="B540" s="1">
        <v>1</v>
      </c>
      <c r="C540" s="1">
        <f t="shared" si="16"/>
        <v>2</v>
      </c>
      <c r="D540" s="1">
        <f t="shared" si="17"/>
        <v>7</v>
      </c>
    </row>
    <row r="541" spans="1:4">
      <c r="A541" s="1">
        <v>0</v>
      </c>
      <c r="B541" s="1">
        <v>1</v>
      </c>
      <c r="C541" s="1">
        <f t="shared" si="16"/>
        <v>0</v>
      </c>
      <c r="D541" s="1">
        <f t="shared" si="17"/>
        <v>7</v>
      </c>
    </row>
    <row r="542" spans="1:4">
      <c r="A542" s="1">
        <v>0</v>
      </c>
      <c r="B542" s="1">
        <v>1</v>
      </c>
      <c r="C542" s="1">
        <f t="shared" si="16"/>
        <v>0</v>
      </c>
      <c r="D542" s="1">
        <f t="shared" si="17"/>
        <v>7</v>
      </c>
    </row>
    <row r="543" spans="1:4">
      <c r="A543" s="1">
        <v>0</v>
      </c>
      <c r="B543" s="1">
        <v>1</v>
      </c>
      <c r="C543" s="1">
        <f t="shared" si="16"/>
        <v>0</v>
      </c>
      <c r="D543" s="1">
        <f t="shared" si="17"/>
        <v>7</v>
      </c>
    </row>
    <row r="544" spans="1:4">
      <c r="A544" s="1">
        <v>1</v>
      </c>
      <c r="B544" s="1">
        <v>1</v>
      </c>
      <c r="C544" s="1">
        <f t="shared" si="16"/>
        <v>2</v>
      </c>
      <c r="D544" s="1">
        <f t="shared" si="17"/>
        <v>7</v>
      </c>
    </row>
    <row r="545" spans="1:4">
      <c r="A545" s="1">
        <v>0</v>
      </c>
      <c r="B545" s="1">
        <v>1</v>
      </c>
      <c r="C545" s="1">
        <f t="shared" si="16"/>
        <v>0</v>
      </c>
      <c r="D545" s="1">
        <f t="shared" si="17"/>
        <v>7</v>
      </c>
    </row>
    <row r="546" spans="1:4">
      <c r="A546" s="1">
        <v>0</v>
      </c>
      <c r="B546" s="1">
        <v>1</v>
      </c>
      <c r="C546" s="1">
        <f t="shared" si="16"/>
        <v>0</v>
      </c>
      <c r="D546" s="1">
        <f t="shared" si="17"/>
        <v>7</v>
      </c>
    </row>
    <row r="547" spans="1:4">
      <c r="A547" s="1">
        <v>0</v>
      </c>
      <c r="B547" s="1">
        <v>1</v>
      </c>
      <c r="C547" s="1">
        <f t="shared" si="16"/>
        <v>0</v>
      </c>
      <c r="D547" s="1">
        <f t="shared" si="17"/>
        <v>7</v>
      </c>
    </row>
    <row r="548" spans="1:4">
      <c r="A548" s="1">
        <v>0</v>
      </c>
      <c r="B548" s="1">
        <v>1</v>
      </c>
      <c r="C548" s="1">
        <f t="shared" si="16"/>
        <v>0</v>
      </c>
      <c r="D548" s="1">
        <f t="shared" si="17"/>
        <v>7</v>
      </c>
    </row>
    <row r="549" spans="1:4">
      <c r="A549" s="1">
        <v>1</v>
      </c>
      <c r="B549" s="1">
        <v>1</v>
      </c>
      <c r="C549" s="1">
        <f t="shared" si="16"/>
        <v>2</v>
      </c>
      <c r="D549" s="1">
        <f t="shared" si="17"/>
        <v>7</v>
      </c>
    </row>
    <row r="550" spans="1:4">
      <c r="A550" s="1">
        <v>0</v>
      </c>
      <c r="B550" s="1">
        <v>1</v>
      </c>
      <c r="C550" s="1">
        <f t="shared" si="16"/>
        <v>0</v>
      </c>
      <c r="D550" s="1">
        <f t="shared" si="17"/>
        <v>7</v>
      </c>
    </row>
    <row r="551" spans="1:4">
      <c r="A551" s="1">
        <v>0</v>
      </c>
      <c r="B551" s="1">
        <v>1</v>
      </c>
      <c r="C551" s="1">
        <f t="shared" si="16"/>
        <v>0</v>
      </c>
      <c r="D551" s="1">
        <f t="shared" si="17"/>
        <v>7</v>
      </c>
    </row>
    <row r="552" spans="1:4">
      <c r="A552" s="1">
        <v>1</v>
      </c>
      <c r="B552" s="1">
        <v>1</v>
      </c>
      <c r="C552" s="1">
        <f t="shared" si="16"/>
        <v>2</v>
      </c>
      <c r="D552" s="1">
        <f t="shared" si="17"/>
        <v>7</v>
      </c>
    </row>
    <row r="553" spans="1:4">
      <c r="A553" s="1">
        <v>0</v>
      </c>
      <c r="B553" s="1">
        <v>1</v>
      </c>
      <c r="C553" s="1">
        <f t="shared" si="16"/>
        <v>0</v>
      </c>
      <c r="D553" s="1">
        <f t="shared" si="17"/>
        <v>7</v>
      </c>
    </row>
    <row r="554" spans="1:4">
      <c r="A554" s="1">
        <v>0</v>
      </c>
      <c r="B554" s="1">
        <v>1</v>
      </c>
      <c r="C554" s="1">
        <f t="shared" si="16"/>
        <v>0</v>
      </c>
      <c r="D554" s="1">
        <f t="shared" si="17"/>
        <v>7</v>
      </c>
    </row>
    <row r="555" spans="1:4">
      <c r="A555" s="1">
        <v>1</v>
      </c>
      <c r="B555" s="1">
        <v>1</v>
      </c>
      <c r="C555" s="1">
        <f t="shared" si="16"/>
        <v>2</v>
      </c>
      <c r="D555" s="1">
        <f t="shared" si="17"/>
        <v>7</v>
      </c>
    </row>
    <row r="556" spans="1:4">
      <c r="A556" s="1">
        <v>0</v>
      </c>
      <c r="B556" s="1">
        <v>1</v>
      </c>
      <c r="C556" s="1">
        <f t="shared" si="16"/>
        <v>0</v>
      </c>
      <c r="D556" s="1">
        <f t="shared" si="17"/>
        <v>7</v>
      </c>
    </row>
    <row r="557" spans="1:4">
      <c r="A557" s="1">
        <v>1</v>
      </c>
      <c r="B557" s="1">
        <v>1</v>
      </c>
      <c r="C557" s="1">
        <f t="shared" si="16"/>
        <v>2</v>
      </c>
      <c r="D557" s="1">
        <f t="shared" si="17"/>
        <v>7</v>
      </c>
    </row>
    <row r="558" spans="1:4">
      <c r="A558" s="1">
        <v>0</v>
      </c>
      <c r="B558" s="1">
        <v>1</v>
      </c>
      <c r="C558" s="1">
        <f t="shared" si="16"/>
        <v>0</v>
      </c>
      <c r="D558" s="1">
        <f t="shared" si="17"/>
        <v>7</v>
      </c>
    </row>
    <row r="559" spans="1:4">
      <c r="A559" s="1">
        <v>0</v>
      </c>
      <c r="B559" s="1">
        <v>1</v>
      </c>
      <c r="C559" s="1">
        <f t="shared" si="16"/>
        <v>0</v>
      </c>
      <c r="D559" s="1">
        <f t="shared" si="17"/>
        <v>7</v>
      </c>
    </row>
    <row r="560" spans="1:4">
      <c r="A560" s="1">
        <v>1</v>
      </c>
      <c r="B560" s="1">
        <v>1</v>
      </c>
      <c r="C560" s="1">
        <f t="shared" si="16"/>
        <v>2</v>
      </c>
      <c r="D560" s="1">
        <f t="shared" si="17"/>
        <v>7</v>
      </c>
    </row>
    <row r="561" spans="1:4">
      <c r="A561" s="1">
        <v>0</v>
      </c>
      <c r="B561" s="1">
        <v>1</v>
      </c>
      <c r="C561" s="1">
        <f t="shared" si="16"/>
        <v>0</v>
      </c>
      <c r="D561" s="1">
        <f t="shared" si="17"/>
        <v>7</v>
      </c>
    </row>
    <row r="562" spans="1:4">
      <c r="A562" s="1">
        <v>0</v>
      </c>
      <c r="B562" s="1">
        <v>1</v>
      </c>
      <c r="C562" s="1">
        <f t="shared" si="16"/>
        <v>0</v>
      </c>
      <c r="D562" s="1">
        <f t="shared" si="17"/>
        <v>7</v>
      </c>
    </row>
    <row r="563" spans="1:4">
      <c r="A563" s="1">
        <v>1</v>
      </c>
      <c r="B563" s="1">
        <v>1</v>
      </c>
      <c r="C563" s="1">
        <f t="shared" si="16"/>
        <v>2</v>
      </c>
      <c r="D563" s="1">
        <f t="shared" si="17"/>
        <v>7</v>
      </c>
    </row>
    <row r="564" spans="1:4">
      <c r="A564" s="1">
        <v>0</v>
      </c>
      <c r="B564" s="1">
        <v>1</v>
      </c>
      <c r="C564" s="1">
        <f t="shared" si="16"/>
        <v>0</v>
      </c>
      <c r="D564" s="1">
        <f t="shared" si="17"/>
        <v>7</v>
      </c>
    </row>
    <row r="565" spans="1:4">
      <c r="A565" s="1">
        <v>0</v>
      </c>
      <c r="B565" s="1">
        <v>1</v>
      </c>
      <c r="C565" s="1">
        <f t="shared" si="16"/>
        <v>0</v>
      </c>
      <c r="D565" s="1">
        <f t="shared" si="17"/>
        <v>7</v>
      </c>
    </row>
    <row r="566" spans="1:4">
      <c r="A566" s="1">
        <v>1</v>
      </c>
      <c r="B566" s="1">
        <v>1</v>
      </c>
      <c r="C566" s="1">
        <f t="shared" si="16"/>
        <v>2</v>
      </c>
      <c r="D566" s="1">
        <f t="shared" si="17"/>
        <v>7</v>
      </c>
    </row>
    <row r="567" spans="1:4">
      <c r="A567" s="1">
        <v>1</v>
      </c>
      <c r="B567" s="1">
        <v>1</v>
      </c>
      <c r="C567" s="1">
        <f t="shared" si="16"/>
        <v>2</v>
      </c>
      <c r="D567" s="1">
        <f t="shared" si="17"/>
        <v>7</v>
      </c>
    </row>
    <row r="568" spans="1:4">
      <c r="A568" s="1">
        <v>1</v>
      </c>
      <c r="B568" s="1">
        <v>1</v>
      </c>
      <c r="C568" s="1">
        <f t="shared" si="16"/>
        <v>2</v>
      </c>
      <c r="D568" s="1">
        <f t="shared" si="17"/>
        <v>7</v>
      </c>
    </row>
    <row r="569" spans="1:4">
      <c r="A569" s="1">
        <v>0</v>
      </c>
      <c r="B569" s="1">
        <v>1</v>
      </c>
      <c r="C569" s="1">
        <f t="shared" si="16"/>
        <v>0</v>
      </c>
      <c r="D569" s="1">
        <f t="shared" si="17"/>
        <v>7</v>
      </c>
    </row>
    <row r="570" spans="1:4">
      <c r="A570" s="1">
        <v>0</v>
      </c>
      <c r="B570" s="1">
        <v>1</v>
      </c>
      <c r="C570" s="1">
        <f t="shared" si="16"/>
        <v>0</v>
      </c>
      <c r="D570" s="1">
        <f t="shared" si="17"/>
        <v>7</v>
      </c>
    </row>
    <row r="571" spans="1:4">
      <c r="A571" s="1">
        <v>1</v>
      </c>
      <c r="B571" s="1">
        <v>1</v>
      </c>
      <c r="C571" s="1">
        <f t="shared" si="16"/>
        <v>2</v>
      </c>
      <c r="D571" s="1">
        <f t="shared" si="17"/>
        <v>7</v>
      </c>
    </row>
    <row r="572" spans="1:4">
      <c r="A572" s="1">
        <v>1</v>
      </c>
      <c r="B572" s="1">
        <v>1</v>
      </c>
      <c r="C572" s="1">
        <f t="shared" si="16"/>
        <v>2</v>
      </c>
      <c r="D572" s="1">
        <f t="shared" si="17"/>
        <v>7</v>
      </c>
    </row>
    <row r="573" spans="1:4">
      <c r="A573" s="1">
        <v>1</v>
      </c>
      <c r="B573" s="1">
        <v>1</v>
      </c>
      <c r="C573" s="1">
        <f t="shared" si="16"/>
        <v>2</v>
      </c>
      <c r="D573" s="1">
        <f t="shared" si="17"/>
        <v>7</v>
      </c>
    </row>
    <row r="574" spans="1:4">
      <c r="A574" s="1">
        <v>0</v>
      </c>
      <c r="B574" s="1">
        <v>1</v>
      </c>
      <c r="C574" s="1">
        <f t="shared" si="16"/>
        <v>0</v>
      </c>
      <c r="D574" s="1">
        <f t="shared" si="17"/>
        <v>7</v>
      </c>
    </row>
    <row r="575" spans="1:4">
      <c r="A575" s="1">
        <v>1</v>
      </c>
      <c r="B575" s="1">
        <v>1</v>
      </c>
      <c r="C575" s="1">
        <f t="shared" si="16"/>
        <v>2</v>
      </c>
      <c r="D575" s="1">
        <f t="shared" si="17"/>
        <v>7</v>
      </c>
    </row>
    <row r="576" spans="1:4">
      <c r="A576" s="1">
        <v>0</v>
      </c>
      <c r="B576" s="1">
        <v>1</v>
      </c>
      <c r="C576" s="1">
        <f t="shared" si="16"/>
        <v>0</v>
      </c>
      <c r="D576" s="1">
        <f t="shared" si="17"/>
        <v>7</v>
      </c>
    </row>
    <row r="577" spans="1:4">
      <c r="A577" s="1">
        <v>0</v>
      </c>
      <c r="B577" s="1">
        <v>1</v>
      </c>
      <c r="C577" s="1">
        <f t="shared" si="16"/>
        <v>0</v>
      </c>
      <c r="D577" s="1">
        <f t="shared" si="17"/>
        <v>7</v>
      </c>
    </row>
    <row r="578" spans="1:4">
      <c r="A578" s="1">
        <v>0</v>
      </c>
      <c r="B578" s="1">
        <v>1</v>
      </c>
      <c r="C578" s="1">
        <f t="shared" si="16"/>
        <v>0</v>
      </c>
      <c r="D578" s="1">
        <f t="shared" si="17"/>
        <v>7</v>
      </c>
    </row>
    <row r="579" spans="1:4">
      <c r="A579" s="1">
        <v>0</v>
      </c>
      <c r="B579" s="1">
        <v>1</v>
      </c>
      <c r="C579" s="1">
        <f t="shared" si="16"/>
        <v>0</v>
      </c>
      <c r="D579" s="1">
        <f t="shared" si="17"/>
        <v>7</v>
      </c>
    </row>
    <row r="580" spans="1:4">
      <c r="A580" s="1">
        <v>1</v>
      </c>
      <c r="B580" s="1">
        <v>1</v>
      </c>
      <c r="C580" s="1">
        <f t="shared" ref="C580:C643" si="18">IF(A580=0,0,C$1)</f>
        <v>2</v>
      </c>
      <c r="D580" s="1">
        <f t="shared" ref="D580:D643" si="19">IF(B580=0,0,D$1)</f>
        <v>7</v>
      </c>
    </row>
    <row r="581" spans="1:4">
      <c r="A581" s="1">
        <v>0</v>
      </c>
      <c r="B581" s="1">
        <v>1</v>
      </c>
      <c r="C581" s="1">
        <f t="shared" si="18"/>
        <v>0</v>
      </c>
      <c r="D581" s="1">
        <f t="shared" si="19"/>
        <v>7</v>
      </c>
    </row>
    <row r="582" spans="1:4">
      <c r="A582" s="1">
        <v>0</v>
      </c>
      <c r="B582" s="1">
        <v>1</v>
      </c>
      <c r="C582" s="1">
        <f t="shared" si="18"/>
        <v>0</v>
      </c>
      <c r="D582" s="1">
        <f t="shared" si="19"/>
        <v>7</v>
      </c>
    </row>
    <row r="583" spans="1:4">
      <c r="A583" s="1">
        <v>0</v>
      </c>
      <c r="B583" s="1">
        <v>1</v>
      </c>
      <c r="C583" s="1">
        <f t="shared" si="18"/>
        <v>0</v>
      </c>
      <c r="D583" s="1">
        <f t="shared" si="19"/>
        <v>7</v>
      </c>
    </row>
    <row r="584" spans="1:4">
      <c r="A584" s="1">
        <v>0</v>
      </c>
      <c r="B584" s="1">
        <v>1</v>
      </c>
      <c r="C584" s="1">
        <f t="shared" si="18"/>
        <v>0</v>
      </c>
      <c r="D584" s="1">
        <f t="shared" si="19"/>
        <v>7</v>
      </c>
    </row>
    <row r="585" spans="1:4">
      <c r="A585" s="1">
        <v>0</v>
      </c>
      <c r="B585" s="1">
        <v>1</v>
      </c>
      <c r="C585" s="1">
        <f t="shared" si="18"/>
        <v>0</v>
      </c>
      <c r="D585" s="1">
        <f t="shared" si="19"/>
        <v>7</v>
      </c>
    </row>
    <row r="586" spans="1:4">
      <c r="A586" s="1">
        <v>0</v>
      </c>
      <c r="B586" s="1">
        <v>1</v>
      </c>
      <c r="C586" s="1">
        <f t="shared" si="18"/>
        <v>0</v>
      </c>
      <c r="D586" s="1">
        <f t="shared" si="19"/>
        <v>7</v>
      </c>
    </row>
    <row r="587" spans="1:4">
      <c r="A587" s="1">
        <v>1</v>
      </c>
      <c r="B587" s="1">
        <v>1</v>
      </c>
      <c r="C587" s="1">
        <f t="shared" si="18"/>
        <v>2</v>
      </c>
      <c r="D587" s="1">
        <f t="shared" si="19"/>
        <v>7</v>
      </c>
    </row>
    <row r="588" spans="1:4">
      <c r="A588" s="1">
        <v>0</v>
      </c>
      <c r="B588" s="1">
        <v>1</v>
      </c>
      <c r="C588" s="1">
        <f t="shared" si="18"/>
        <v>0</v>
      </c>
      <c r="D588" s="1">
        <f t="shared" si="19"/>
        <v>7</v>
      </c>
    </row>
    <row r="589" spans="1:4">
      <c r="A589" s="1">
        <v>0</v>
      </c>
      <c r="B589" s="1">
        <v>1</v>
      </c>
      <c r="C589" s="1">
        <f t="shared" si="18"/>
        <v>0</v>
      </c>
      <c r="D589" s="1">
        <f t="shared" si="19"/>
        <v>7</v>
      </c>
    </row>
    <row r="590" spans="1:4">
      <c r="A590" s="1">
        <v>0</v>
      </c>
      <c r="B590" s="1">
        <v>1</v>
      </c>
      <c r="C590" s="1">
        <f t="shared" si="18"/>
        <v>0</v>
      </c>
      <c r="D590" s="1">
        <f t="shared" si="19"/>
        <v>7</v>
      </c>
    </row>
    <row r="591" spans="1:4">
      <c r="A591" s="1">
        <v>1</v>
      </c>
      <c r="B591" s="1">
        <v>1</v>
      </c>
      <c r="C591" s="1">
        <f t="shared" si="18"/>
        <v>2</v>
      </c>
      <c r="D591" s="1">
        <f t="shared" si="19"/>
        <v>7</v>
      </c>
    </row>
    <row r="592" spans="1:4">
      <c r="A592" s="1">
        <v>0</v>
      </c>
      <c r="B592" s="1">
        <v>1</v>
      </c>
      <c r="C592" s="1">
        <f t="shared" si="18"/>
        <v>0</v>
      </c>
      <c r="D592" s="1">
        <f t="shared" si="19"/>
        <v>7</v>
      </c>
    </row>
    <row r="593" spans="1:4">
      <c r="A593" s="1">
        <v>1</v>
      </c>
      <c r="B593" s="1">
        <v>1</v>
      </c>
      <c r="C593" s="1">
        <f t="shared" si="18"/>
        <v>2</v>
      </c>
      <c r="D593" s="1">
        <f t="shared" si="19"/>
        <v>7</v>
      </c>
    </row>
    <row r="594" spans="1:4">
      <c r="A594" s="1">
        <v>1</v>
      </c>
      <c r="B594" s="1">
        <v>1</v>
      </c>
      <c r="C594" s="1">
        <f t="shared" si="18"/>
        <v>2</v>
      </c>
      <c r="D594" s="1">
        <f t="shared" si="19"/>
        <v>7</v>
      </c>
    </row>
    <row r="595" spans="1:4">
      <c r="A595" s="1">
        <v>0</v>
      </c>
      <c r="B595" s="1">
        <v>1</v>
      </c>
      <c r="C595" s="1">
        <f t="shared" si="18"/>
        <v>0</v>
      </c>
      <c r="D595" s="1">
        <f t="shared" si="19"/>
        <v>7</v>
      </c>
    </row>
    <row r="596" spans="1:4">
      <c r="A596" s="1">
        <v>1</v>
      </c>
      <c r="B596" s="1">
        <v>1</v>
      </c>
      <c r="C596" s="1">
        <f t="shared" si="18"/>
        <v>2</v>
      </c>
      <c r="D596" s="1">
        <f t="shared" si="19"/>
        <v>7</v>
      </c>
    </row>
    <row r="597" spans="1:4">
      <c r="A597" s="1">
        <v>1</v>
      </c>
      <c r="B597" s="1">
        <v>1</v>
      </c>
      <c r="C597" s="1">
        <f t="shared" si="18"/>
        <v>2</v>
      </c>
      <c r="D597" s="1">
        <f t="shared" si="19"/>
        <v>7</v>
      </c>
    </row>
    <row r="598" spans="1:4">
      <c r="A598" s="1">
        <v>0</v>
      </c>
      <c r="B598" s="1">
        <v>1</v>
      </c>
      <c r="C598" s="1">
        <f t="shared" si="18"/>
        <v>0</v>
      </c>
      <c r="D598" s="1">
        <f t="shared" si="19"/>
        <v>7</v>
      </c>
    </row>
    <row r="599" spans="1:4">
      <c r="A599" s="1">
        <v>0</v>
      </c>
      <c r="B599" s="1">
        <v>1</v>
      </c>
      <c r="C599" s="1">
        <f t="shared" si="18"/>
        <v>0</v>
      </c>
      <c r="D599" s="1">
        <f t="shared" si="19"/>
        <v>7</v>
      </c>
    </row>
    <row r="600" spans="1:4">
      <c r="A600" s="1">
        <v>1</v>
      </c>
      <c r="B600" s="1">
        <v>1</v>
      </c>
      <c r="C600" s="1">
        <f t="shared" si="18"/>
        <v>2</v>
      </c>
      <c r="D600" s="1">
        <f t="shared" si="19"/>
        <v>7</v>
      </c>
    </row>
    <row r="601" spans="1:4">
      <c r="A601" s="1">
        <v>0</v>
      </c>
      <c r="B601" s="1">
        <v>1</v>
      </c>
      <c r="C601" s="1">
        <f t="shared" si="18"/>
        <v>0</v>
      </c>
      <c r="D601" s="1">
        <f t="shared" si="19"/>
        <v>7</v>
      </c>
    </row>
    <row r="602" spans="1:4">
      <c r="A602" s="1">
        <v>0</v>
      </c>
      <c r="B602" s="1">
        <v>1</v>
      </c>
      <c r="C602" s="1">
        <f t="shared" si="18"/>
        <v>0</v>
      </c>
      <c r="D602" s="1">
        <f t="shared" si="19"/>
        <v>7</v>
      </c>
    </row>
    <row r="603" spans="1:4">
      <c r="A603" s="1">
        <v>0</v>
      </c>
      <c r="B603" s="1">
        <v>1</v>
      </c>
      <c r="C603" s="1">
        <f t="shared" si="18"/>
        <v>0</v>
      </c>
      <c r="D603" s="1">
        <f t="shared" si="19"/>
        <v>7</v>
      </c>
    </row>
    <row r="604" spans="1:4">
      <c r="A604" s="1">
        <v>0</v>
      </c>
      <c r="B604" s="1">
        <v>1</v>
      </c>
      <c r="C604" s="1">
        <f t="shared" si="18"/>
        <v>0</v>
      </c>
      <c r="D604" s="1">
        <f t="shared" si="19"/>
        <v>7</v>
      </c>
    </row>
    <row r="605" spans="1:4">
      <c r="A605" s="1">
        <v>0</v>
      </c>
      <c r="B605" s="1">
        <v>1</v>
      </c>
      <c r="C605" s="1">
        <f t="shared" si="18"/>
        <v>0</v>
      </c>
      <c r="D605" s="1">
        <f t="shared" si="19"/>
        <v>7</v>
      </c>
    </row>
    <row r="606" spans="1:4">
      <c r="A606" s="1">
        <v>1</v>
      </c>
      <c r="B606" s="1">
        <v>1</v>
      </c>
      <c r="C606" s="1">
        <f t="shared" si="18"/>
        <v>2</v>
      </c>
      <c r="D606" s="1">
        <f t="shared" si="19"/>
        <v>7</v>
      </c>
    </row>
    <row r="607" spans="1:4">
      <c r="A607" s="1">
        <v>0</v>
      </c>
      <c r="B607" s="1">
        <v>1</v>
      </c>
      <c r="C607" s="1">
        <f t="shared" si="18"/>
        <v>0</v>
      </c>
      <c r="D607" s="1">
        <f t="shared" si="19"/>
        <v>7</v>
      </c>
    </row>
    <row r="608" spans="1:4">
      <c r="A608" s="1">
        <v>1</v>
      </c>
      <c r="B608" s="1">
        <v>1</v>
      </c>
      <c r="C608" s="1">
        <f t="shared" si="18"/>
        <v>2</v>
      </c>
      <c r="D608" s="1">
        <f t="shared" si="19"/>
        <v>7</v>
      </c>
    </row>
    <row r="609" spans="1:4">
      <c r="A609" s="1">
        <v>1</v>
      </c>
      <c r="B609" s="1">
        <v>1</v>
      </c>
      <c r="C609" s="1">
        <f t="shared" si="18"/>
        <v>2</v>
      </c>
      <c r="D609" s="1">
        <f t="shared" si="19"/>
        <v>7</v>
      </c>
    </row>
    <row r="610" spans="1:4">
      <c r="A610" s="1">
        <v>0</v>
      </c>
      <c r="B610" s="1">
        <v>1</v>
      </c>
      <c r="C610" s="1">
        <f t="shared" si="18"/>
        <v>0</v>
      </c>
      <c r="D610" s="1">
        <f t="shared" si="19"/>
        <v>7</v>
      </c>
    </row>
    <row r="611" spans="1:4">
      <c r="A611" s="1">
        <v>0</v>
      </c>
      <c r="B611" s="1">
        <v>1</v>
      </c>
      <c r="C611" s="1">
        <f t="shared" si="18"/>
        <v>0</v>
      </c>
      <c r="D611" s="1">
        <f t="shared" si="19"/>
        <v>7</v>
      </c>
    </row>
    <row r="612" spans="1:4">
      <c r="A612" s="1">
        <v>0</v>
      </c>
      <c r="B612" s="1">
        <v>1</v>
      </c>
      <c r="C612" s="1">
        <f t="shared" si="18"/>
        <v>0</v>
      </c>
      <c r="D612" s="1">
        <f t="shared" si="19"/>
        <v>7</v>
      </c>
    </row>
    <row r="613" spans="1:4">
      <c r="A613" s="1">
        <v>0</v>
      </c>
      <c r="B613" s="1">
        <v>1</v>
      </c>
      <c r="C613" s="1">
        <f t="shared" si="18"/>
        <v>0</v>
      </c>
      <c r="D613" s="1">
        <f t="shared" si="19"/>
        <v>7</v>
      </c>
    </row>
    <row r="614" spans="1:4">
      <c r="A614" s="1">
        <v>0</v>
      </c>
      <c r="B614" s="1">
        <v>1</v>
      </c>
      <c r="C614" s="1">
        <f t="shared" si="18"/>
        <v>0</v>
      </c>
      <c r="D614" s="1">
        <f t="shared" si="19"/>
        <v>7</v>
      </c>
    </row>
    <row r="615" spans="1:4">
      <c r="A615" s="1">
        <v>0</v>
      </c>
      <c r="B615" s="1">
        <v>1</v>
      </c>
      <c r="C615" s="1">
        <f t="shared" si="18"/>
        <v>0</v>
      </c>
      <c r="D615" s="1">
        <f t="shared" si="19"/>
        <v>7</v>
      </c>
    </row>
    <row r="616" spans="1:4">
      <c r="A616" s="1">
        <v>0</v>
      </c>
      <c r="B616" s="1">
        <v>0</v>
      </c>
      <c r="C616" s="1">
        <f t="shared" si="18"/>
        <v>0</v>
      </c>
      <c r="D616" s="1">
        <f t="shared" si="19"/>
        <v>0</v>
      </c>
    </row>
    <row r="617" spans="1:4">
      <c r="A617" s="1">
        <v>0</v>
      </c>
      <c r="B617" s="1">
        <v>1</v>
      </c>
      <c r="C617" s="1">
        <f t="shared" si="18"/>
        <v>0</v>
      </c>
      <c r="D617" s="1">
        <f t="shared" si="19"/>
        <v>7</v>
      </c>
    </row>
    <row r="618" spans="1:4">
      <c r="A618" s="1">
        <v>1</v>
      </c>
      <c r="B618" s="1">
        <v>1</v>
      </c>
      <c r="C618" s="1">
        <f t="shared" si="18"/>
        <v>2</v>
      </c>
      <c r="D618" s="1">
        <f t="shared" si="19"/>
        <v>7</v>
      </c>
    </row>
    <row r="619" spans="1:4">
      <c r="A619" s="1">
        <v>0</v>
      </c>
      <c r="B619" s="1">
        <v>1</v>
      </c>
      <c r="C619" s="1">
        <f t="shared" si="18"/>
        <v>0</v>
      </c>
      <c r="D619" s="1">
        <f t="shared" si="19"/>
        <v>7</v>
      </c>
    </row>
    <row r="620" spans="1:4">
      <c r="A620" s="1">
        <v>0</v>
      </c>
      <c r="B620" s="1">
        <v>1</v>
      </c>
      <c r="C620" s="1">
        <f t="shared" si="18"/>
        <v>0</v>
      </c>
      <c r="D620" s="1">
        <f t="shared" si="19"/>
        <v>7</v>
      </c>
    </row>
    <row r="621" spans="1:4">
      <c r="A621" s="1">
        <v>0</v>
      </c>
      <c r="B621" s="1">
        <v>1</v>
      </c>
      <c r="C621" s="1">
        <f t="shared" si="18"/>
        <v>0</v>
      </c>
      <c r="D621" s="1">
        <f t="shared" si="19"/>
        <v>7</v>
      </c>
    </row>
    <row r="622" spans="1:4">
      <c r="A622" s="1">
        <v>0</v>
      </c>
      <c r="B622" s="1">
        <v>1</v>
      </c>
      <c r="C622" s="1">
        <f t="shared" si="18"/>
        <v>0</v>
      </c>
      <c r="D622" s="1">
        <f t="shared" si="19"/>
        <v>7</v>
      </c>
    </row>
    <row r="623" spans="1:4">
      <c r="A623" s="1">
        <v>0</v>
      </c>
      <c r="B623" s="1">
        <v>1</v>
      </c>
      <c r="C623" s="1">
        <f t="shared" si="18"/>
        <v>0</v>
      </c>
      <c r="D623" s="1">
        <f t="shared" si="19"/>
        <v>7</v>
      </c>
    </row>
    <row r="624" spans="1:4">
      <c r="A624" s="1">
        <v>0</v>
      </c>
      <c r="B624" s="1">
        <v>1</v>
      </c>
      <c r="C624" s="1">
        <f t="shared" si="18"/>
        <v>0</v>
      </c>
      <c r="D624" s="1">
        <f t="shared" si="19"/>
        <v>7</v>
      </c>
    </row>
    <row r="625" spans="1:4">
      <c r="A625" s="1">
        <v>0</v>
      </c>
      <c r="B625" s="1">
        <v>1</v>
      </c>
      <c r="C625" s="1">
        <f t="shared" si="18"/>
        <v>0</v>
      </c>
      <c r="D625" s="1">
        <f t="shared" si="19"/>
        <v>7</v>
      </c>
    </row>
    <row r="626" spans="1:4">
      <c r="A626" s="1">
        <v>0</v>
      </c>
      <c r="B626" s="1">
        <v>1</v>
      </c>
      <c r="C626" s="1">
        <f t="shared" si="18"/>
        <v>0</v>
      </c>
      <c r="D626" s="1">
        <f t="shared" si="19"/>
        <v>7</v>
      </c>
    </row>
    <row r="627" spans="1:4">
      <c r="A627" s="1">
        <v>0</v>
      </c>
      <c r="B627" s="1">
        <v>1</v>
      </c>
      <c r="C627" s="1">
        <f t="shared" si="18"/>
        <v>0</v>
      </c>
      <c r="D627" s="1">
        <f t="shared" si="19"/>
        <v>7</v>
      </c>
    </row>
    <row r="628" spans="1:4">
      <c r="A628" s="1">
        <v>0</v>
      </c>
      <c r="B628" s="1">
        <v>1</v>
      </c>
      <c r="C628" s="1">
        <f t="shared" si="18"/>
        <v>0</v>
      </c>
      <c r="D628" s="1">
        <f t="shared" si="19"/>
        <v>7</v>
      </c>
    </row>
    <row r="629" spans="1:4">
      <c r="A629" s="1">
        <v>1</v>
      </c>
      <c r="B629" s="1">
        <v>1</v>
      </c>
      <c r="C629" s="1">
        <f t="shared" si="18"/>
        <v>2</v>
      </c>
      <c r="D629" s="1">
        <f t="shared" si="19"/>
        <v>7</v>
      </c>
    </row>
    <row r="630" spans="1:4">
      <c r="A630" s="1">
        <v>0</v>
      </c>
      <c r="B630" s="1">
        <v>1</v>
      </c>
      <c r="C630" s="1">
        <f t="shared" si="18"/>
        <v>0</v>
      </c>
      <c r="D630" s="1">
        <f t="shared" si="19"/>
        <v>7</v>
      </c>
    </row>
    <row r="631" spans="1:4">
      <c r="A631" s="1">
        <v>1</v>
      </c>
      <c r="B631" s="1">
        <v>1</v>
      </c>
      <c r="C631" s="1">
        <f t="shared" si="18"/>
        <v>2</v>
      </c>
      <c r="D631" s="1">
        <f t="shared" si="19"/>
        <v>7</v>
      </c>
    </row>
    <row r="632" spans="1:4">
      <c r="A632" s="1">
        <v>0</v>
      </c>
      <c r="B632" s="1">
        <v>1</v>
      </c>
      <c r="C632" s="1">
        <f t="shared" si="18"/>
        <v>0</v>
      </c>
      <c r="D632" s="1">
        <f t="shared" si="19"/>
        <v>7</v>
      </c>
    </row>
    <row r="633" spans="1:4">
      <c r="A633" s="1">
        <v>0</v>
      </c>
      <c r="B633" s="1">
        <v>1</v>
      </c>
      <c r="C633" s="1">
        <f t="shared" si="18"/>
        <v>0</v>
      </c>
      <c r="D633" s="1">
        <f t="shared" si="19"/>
        <v>7</v>
      </c>
    </row>
    <row r="634" spans="1:4">
      <c r="A634" s="1">
        <v>0</v>
      </c>
      <c r="B634" s="1">
        <v>1</v>
      </c>
      <c r="C634" s="1">
        <f t="shared" si="18"/>
        <v>0</v>
      </c>
      <c r="D634" s="1">
        <f t="shared" si="19"/>
        <v>7</v>
      </c>
    </row>
    <row r="635" spans="1:4">
      <c r="A635" s="1">
        <v>0</v>
      </c>
      <c r="B635" s="1">
        <v>1</v>
      </c>
      <c r="C635" s="1">
        <f t="shared" si="18"/>
        <v>0</v>
      </c>
      <c r="D635" s="1">
        <f t="shared" si="19"/>
        <v>7</v>
      </c>
    </row>
    <row r="636" spans="1:4">
      <c r="A636" s="1">
        <v>0</v>
      </c>
      <c r="B636" s="1">
        <v>1</v>
      </c>
      <c r="C636" s="1">
        <f t="shared" si="18"/>
        <v>0</v>
      </c>
      <c r="D636" s="1">
        <f t="shared" si="19"/>
        <v>7</v>
      </c>
    </row>
    <row r="637" spans="1:4">
      <c r="A637" s="1">
        <v>1</v>
      </c>
      <c r="B637" s="1">
        <v>1</v>
      </c>
      <c r="C637" s="1">
        <f t="shared" si="18"/>
        <v>2</v>
      </c>
      <c r="D637" s="1">
        <f t="shared" si="19"/>
        <v>7</v>
      </c>
    </row>
    <row r="638" spans="1:4">
      <c r="A638" s="1">
        <v>1</v>
      </c>
      <c r="B638" s="1">
        <v>1</v>
      </c>
      <c r="C638" s="1">
        <f t="shared" si="18"/>
        <v>2</v>
      </c>
      <c r="D638" s="1">
        <f t="shared" si="19"/>
        <v>7</v>
      </c>
    </row>
    <row r="639" spans="1:4">
      <c r="A639" s="1">
        <v>0</v>
      </c>
      <c r="B639" s="1">
        <v>1</v>
      </c>
      <c r="C639" s="1">
        <f t="shared" si="18"/>
        <v>0</v>
      </c>
      <c r="D639" s="1">
        <f t="shared" si="19"/>
        <v>7</v>
      </c>
    </row>
    <row r="640" spans="1:4">
      <c r="A640" s="1">
        <v>1</v>
      </c>
      <c r="B640" s="1">
        <v>1</v>
      </c>
      <c r="C640" s="1">
        <f t="shared" si="18"/>
        <v>2</v>
      </c>
      <c r="D640" s="1">
        <f t="shared" si="19"/>
        <v>7</v>
      </c>
    </row>
    <row r="641" spans="1:4">
      <c r="A641" s="1">
        <v>0</v>
      </c>
      <c r="B641" s="1">
        <v>1</v>
      </c>
      <c r="C641" s="1">
        <f t="shared" si="18"/>
        <v>0</v>
      </c>
      <c r="D641" s="1">
        <f t="shared" si="19"/>
        <v>7</v>
      </c>
    </row>
    <row r="642" spans="1:4">
      <c r="A642" s="1">
        <v>1</v>
      </c>
      <c r="B642" s="1">
        <v>1</v>
      </c>
      <c r="C642" s="1">
        <f t="shared" si="18"/>
        <v>2</v>
      </c>
      <c r="D642" s="1">
        <f t="shared" si="19"/>
        <v>7</v>
      </c>
    </row>
    <row r="643" spans="1:4">
      <c r="A643" s="1">
        <v>0</v>
      </c>
      <c r="B643" s="1">
        <v>1</v>
      </c>
      <c r="C643" s="1">
        <f t="shared" si="18"/>
        <v>0</v>
      </c>
      <c r="D643" s="1">
        <f t="shared" si="19"/>
        <v>7</v>
      </c>
    </row>
    <row r="644" spans="1:4">
      <c r="A644" s="1">
        <v>0</v>
      </c>
      <c r="B644" s="1">
        <v>1</v>
      </c>
      <c r="C644" s="1">
        <f t="shared" ref="C644:C707" si="20">IF(A644=0,0,C$1)</f>
        <v>0</v>
      </c>
      <c r="D644" s="1">
        <f t="shared" ref="D644:D707" si="21">IF(B644=0,0,D$1)</f>
        <v>7</v>
      </c>
    </row>
    <row r="645" spans="1:4">
      <c r="A645" s="1">
        <v>1</v>
      </c>
      <c r="B645" s="1">
        <v>1</v>
      </c>
      <c r="C645" s="1">
        <f t="shared" si="20"/>
        <v>2</v>
      </c>
      <c r="D645" s="1">
        <f t="shared" si="21"/>
        <v>7</v>
      </c>
    </row>
    <row r="646" spans="1:4">
      <c r="A646" s="1">
        <v>1</v>
      </c>
      <c r="B646" s="1">
        <v>1</v>
      </c>
      <c r="C646" s="1">
        <f t="shared" si="20"/>
        <v>2</v>
      </c>
      <c r="D646" s="1">
        <f t="shared" si="21"/>
        <v>7</v>
      </c>
    </row>
    <row r="647" spans="1:4">
      <c r="A647" s="1">
        <v>1</v>
      </c>
      <c r="B647" s="1">
        <v>1</v>
      </c>
      <c r="C647" s="1">
        <f t="shared" si="20"/>
        <v>2</v>
      </c>
      <c r="D647" s="1">
        <f t="shared" si="21"/>
        <v>7</v>
      </c>
    </row>
    <row r="648" spans="1:4">
      <c r="A648" s="1">
        <v>1</v>
      </c>
      <c r="B648" s="1">
        <v>1</v>
      </c>
      <c r="C648" s="1">
        <f t="shared" si="20"/>
        <v>2</v>
      </c>
      <c r="D648" s="1">
        <f t="shared" si="21"/>
        <v>7</v>
      </c>
    </row>
    <row r="649" spans="1:4">
      <c r="A649" s="1">
        <v>0</v>
      </c>
      <c r="B649" s="1">
        <v>1</v>
      </c>
      <c r="C649" s="1">
        <f t="shared" si="20"/>
        <v>0</v>
      </c>
      <c r="D649" s="1">
        <f t="shared" si="21"/>
        <v>7</v>
      </c>
    </row>
    <row r="650" spans="1:4">
      <c r="A650" s="1">
        <v>0</v>
      </c>
      <c r="B650" s="1">
        <v>1</v>
      </c>
      <c r="C650" s="1">
        <f t="shared" si="20"/>
        <v>0</v>
      </c>
      <c r="D650" s="1">
        <f t="shared" si="21"/>
        <v>7</v>
      </c>
    </row>
    <row r="651" spans="1:4">
      <c r="A651" s="1">
        <v>0</v>
      </c>
      <c r="B651" s="1">
        <v>1</v>
      </c>
      <c r="C651" s="1">
        <f t="shared" si="20"/>
        <v>0</v>
      </c>
      <c r="D651" s="1">
        <f t="shared" si="21"/>
        <v>7</v>
      </c>
    </row>
    <row r="652" spans="1:4">
      <c r="A652" s="1">
        <v>0</v>
      </c>
      <c r="B652" s="1">
        <v>1</v>
      </c>
      <c r="C652" s="1">
        <f t="shared" si="20"/>
        <v>0</v>
      </c>
      <c r="D652" s="1">
        <f t="shared" si="21"/>
        <v>7</v>
      </c>
    </row>
    <row r="653" spans="1:4">
      <c r="A653" s="1">
        <v>1</v>
      </c>
      <c r="B653" s="1">
        <v>1</v>
      </c>
      <c r="C653" s="1">
        <f t="shared" si="20"/>
        <v>2</v>
      </c>
      <c r="D653" s="1">
        <f t="shared" si="21"/>
        <v>7</v>
      </c>
    </row>
    <row r="654" spans="1:4">
      <c r="A654" s="1">
        <v>0</v>
      </c>
      <c r="B654" s="1">
        <v>1</v>
      </c>
      <c r="C654" s="1">
        <f t="shared" si="20"/>
        <v>0</v>
      </c>
      <c r="D654" s="1">
        <f t="shared" si="21"/>
        <v>7</v>
      </c>
    </row>
    <row r="655" spans="1:4">
      <c r="A655" s="1">
        <v>0</v>
      </c>
      <c r="B655" s="1">
        <v>1</v>
      </c>
      <c r="C655" s="1">
        <f t="shared" si="20"/>
        <v>0</v>
      </c>
      <c r="D655" s="1">
        <f t="shared" si="21"/>
        <v>7</v>
      </c>
    </row>
    <row r="656" spans="1:4">
      <c r="A656" s="1">
        <v>1</v>
      </c>
      <c r="B656" s="1">
        <v>1</v>
      </c>
      <c r="C656" s="1">
        <f t="shared" si="20"/>
        <v>2</v>
      </c>
      <c r="D656" s="1">
        <f t="shared" si="21"/>
        <v>7</v>
      </c>
    </row>
    <row r="657" spans="1:4">
      <c r="A657" s="1">
        <v>1</v>
      </c>
      <c r="B657" s="1">
        <v>1</v>
      </c>
      <c r="C657" s="1">
        <f t="shared" si="20"/>
        <v>2</v>
      </c>
      <c r="D657" s="1">
        <f t="shared" si="21"/>
        <v>7</v>
      </c>
    </row>
    <row r="658" spans="1:4">
      <c r="A658" s="1">
        <v>0</v>
      </c>
      <c r="B658" s="1">
        <v>1</v>
      </c>
      <c r="C658" s="1">
        <f t="shared" si="20"/>
        <v>0</v>
      </c>
      <c r="D658" s="1">
        <f t="shared" si="21"/>
        <v>7</v>
      </c>
    </row>
    <row r="659" spans="1:4">
      <c r="A659" s="1">
        <v>0</v>
      </c>
      <c r="B659" s="1">
        <v>1</v>
      </c>
      <c r="C659" s="1">
        <f t="shared" si="20"/>
        <v>0</v>
      </c>
      <c r="D659" s="1">
        <f t="shared" si="21"/>
        <v>7</v>
      </c>
    </row>
    <row r="660" spans="1:4">
      <c r="A660" s="1">
        <v>1</v>
      </c>
      <c r="B660" s="1">
        <v>1</v>
      </c>
      <c r="C660" s="1">
        <f t="shared" si="20"/>
        <v>2</v>
      </c>
      <c r="D660" s="1">
        <f t="shared" si="21"/>
        <v>7</v>
      </c>
    </row>
    <row r="661" spans="1:4">
      <c r="A661" s="1">
        <v>0</v>
      </c>
      <c r="B661" s="1">
        <v>1</v>
      </c>
      <c r="C661" s="1">
        <f t="shared" si="20"/>
        <v>0</v>
      </c>
      <c r="D661" s="1">
        <f t="shared" si="21"/>
        <v>7</v>
      </c>
    </row>
    <row r="662" spans="1:4">
      <c r="A662" s="1">
        <v>1</v>
      </c>
      <c r="B662" s="1">
        <v>1</v>
      </c>
      <c r="C662" s="1">
        <f t="shared" si="20"/>
        <v>2</v>
      </c>
      <c r="D662" s="1">
        <f t="shared" si="21"/>
        <v>7</v>
      </c>
    </row>
    <row r="663" spans="1:4">
      <c r="A663" s="1">
        <v>0</v>
      </c>
      <c r="B663" s="1">
        <v>1</v>
      </c>
      <c r="C663" s="1">
        <f t="shared" si="20"/>
        <v>0</v>
      </c>
      <c r="D663" s="1">
        <f t="shared" si="21"/>
        <v>7</v>
      </c>
    </row>
    <row r="664" spans="1:4">
      <c r="A664" s="1">
        <v>0</v>
      </c>
      <c r="B664" s="1">
        <v>1</v>
      </c>
      <c r="C664" s="1">
        <f t="shared" si="20"/>
        <v>0</v>
      </c>
      <c r="D664" s="1">
        <f t="shared" si="21"/>
        <v>7</v>
      </c>
    </row>
    <row r="665" spans="1:4">
      <c r="A665" s="1">
        <v>0</v>
      </c>
      <c r="B665" s="1">
        <v>1</v>
      </c>
      <c r="C665" s="1">
        <f t="shared" si="20"/>
        <v>0</v>
      </c>
      <c r="D665" s="1">
        <f t="shared" si="21"/>
        <v>7</v>
      </c>
    </row>
    <row r="666" spans="1:4">
      <c r="A666" s="1">
        <v>1</v>
      </c>
      <c r="B666" s="1">
        <v>1</v>
      </c>
      <c r="C666" s="1">
        <f t="shared" si="20"/>
        <v>2</v>
      </c>
      <c r="D666" s="1">
        <f t="shared" si="21"/>
        <v>7</v>
      </c>
    </row>
    <row r="667" spans="1:4">
      <c r="A667" s="1">
        <v>0</v>
      </c>
      <c r="B667" s="1">
        <v>1</v>
      </c>
      <c r="C667" s="1">
        <f t="shared" si="20"/>
        <v>0</v>
      </c>
      <c r="D667" s="1">
        <f t="shared" si="21"/>
        <v>7</v>
      </c>
    </row>
    <row r="668" spans="1:4">
      <c r="A668" s="1">
        <v>1</v>
      </c>
      <c r="B668" s="1">
        <v>1</v>
      </c>
      <c r="C668" s="1">
        <f t="shared" si="20"/>
        <v>2</v>
      </c>
      <c r="D668" s="1">
        <f t="shared" si="21"/>
        <v>7</v>
      </c>
    </row>
    <row r="669" spans="1:4">
      <c r="A669" s="1">
        <v>1</v>
      </c>
      <c r="B669" s="1">
        <v>1</v>
      </c>
      <c r="C669" s="1">
        <f t="shared" si="20"/>
        <v>2</v>
      </c>
      <c r="D669" s="1">
        <f t="shared" si="21"/>
        <v>7</v>
      </c>
    </row>
    <row r="670" spans="1:4">
      <c r="A670" s="1">
        <v>0</v>
      </c>
      <c r="B670" s="1">
        <v>1</v>
      </c>
      <c r="C670" s="1">
        <f t="shared" si="20"/>
        <v>0</v>
      </c>
      <c r="D670" s="1">
        <f t="shared" si="21"/>
        <v>7</v>
      </c>
    </row>
    <row r="671" spans="1:4">
      <c r="A671" s="1">
        <v>1</v>
      </c>
      <c r="B671" s="1">
        <v>1</v>
      </c>
      <c r="C671" s="1">
        <f t="shared" si="20"/>
        <v>2</v>
      </c>
      <c r="D671" s="1">
        <f t="shared" si="21"/>
        <v>7</v>
      </c>
    </row>
    <row r="672" spans="1:4">
      <c r="A672" s="1">
        <v>0</v>
      </c>
      <c r="B672" s="1">
        <v>1</v>
      </c>
      <c r="C672" s="1">
        <f t="shared" si="20"/>
        <v>0</v>
      </c>
      <c r="D672" s="1">
        <f t="shared" si="21"/>
        <v>7</v>
      </c>
    </row>
    <row r="673" spans="1:4">
      <c r="A673" s="1">
        <v>1</v>
      </c>
      <c r="B673" s="1">
        <v>1</v>
      </c>
      <c r="C673" s="1">
        <f t="shared" si="20"/>
        <v>2</v>
      </c>
      <c r="D673" s="1">
        <f t="shared" si="21"/>
        <v>7</v>
      </c>
    </row>
    <row r="674" spans="1:4">
      <c r="A674" s="1">
        <v>1</v>
      </c>
      <c r="B674" s="1">
        <v>1</v>
      </c>
      <c r="C674" s="1">
        <f t="shared" si="20"/>
        <v>2</v>
      </c>
      <c r="D674" s="1">
        <f t="shared" si="21"/>
        <v>7</v>
      </c>
    </row>
    <row r="675" spans="1:4">
      <c r="A675" s="1">
        <v>1</v>
      </c>
      <c r="B675" s="1">
        <v>1</v>
      </c>
      <c r="C675" s="1">
        <f t="shared" si="20"/>
        <v>2</v>
      </c>
      <c r="D675" s="1">
        <f t="shared" si="21"/>
        <v>7</v>
      </c>
    </row>
    <row r="676" spans="1:4">
      <c r="A676" s="1">
        <v>0</v>
      </c>
      <c r="B676" s="1">
        <v>1</v>
      </c>
      <c r="C676" s="1">
        <f t="shared" si="20"/>
        <v>0</v>
      </c>
      <c r="D676" s="1">
        <f t="shared" si="21"/>
        <v>7</v>
      </c>
    </row>
    <row r="677" spans="1:4">
      <c r="A677" s="1">
        <v>0</v>
      </c>
      <c r="B677" s="1">
        <v>1</v>
      </c>
      <c r="C677" s="1">
        <f t="shared" si="20"/>
        <v>0</v>
      </c>
      <c r="D677" s="1">
        <f t="shared" si="21"/>
        <v>7</v>
      </c>
    </row>
    <row r="678" spans="1:4">
      <c r="A678" s="1">
        <v>1</v>
      </c>
      <c r="B678" s="1">
        <v>1</v>
      </c>
      <c r="C678" s="1">
        <f t="shared" si="20"/>
        <v>2</v>
      </c>
      <c r="D678" s="1">
        <f t="shared" si="21"/>
        <v>7</v>
      </c>
    </row>
    <row r="679" spans="1:4">
      <c r="A679" s="1">
        <v>1</v>
      </c>
      <c r="B679" s="1">
        <v>1</v>
      </c>
      <c r="C679" s="1">
        <f t="shared" si="20"/>
        <v>2</v>
      </c>
      <c r="D679" s="1">
        <f t="shared" si="21"/>
        <v>7</v>
      </c>
    </row>
    <row r="680" spans="1:4">
      <c r="A680" s="1">
        <v>0</v>
      </c>
      <c r="B680" s="1">
        <v>1</v>
      </c>
      <c r="C680" s="1">
        <f t="shared" si="20"/>
        <v>0</v>
      </c>
      <c r="D680" s="1">
        <f t="shared" si="21"/>
        <v>7</v>
      </c>
    </row>
    <row r="681" spans="1:4">
      <c r="A681" s="1">
        <v>0</v>
      </c>
      <c r="B681" s="1">
        <v>1</v>
      </c>
      <c r="C681" s="1">
        <f t="shared" si="20"/>
        <v>0</v>
      </c>
      <c r="D681" s="1">
        <f t="shared" si="21"/>
        <v>7</v>
      </c>
    </row>
    <row r="682" spans="1:4">
      <c r="A682" s="1">
        <v>0</v>
      </c>
      <c r="B682" s="1">
        <v>1</v>
      </c>
      <c r="C682" s="1">
        <f t="shared" si="20"/>
        <v>0</v>
      </c>
      <c r="D682" s="1">
        <f t="shared" si="21"/>
        <v>7</v>
      </c>
    </row>
    <row r="683" spans="1:4">
      <c r="A683" s="1">
        <v>0</v>
      </c>
      <c r="B683" s="1">
        <v>1</v>
      </c>
      <c r="C683" s="1">
        <f t="shared" si="20"/>
        <v>0</v>
      </c>
      <c r="D683" s="1">
        <f t="shared" si="21"/>
        <v>7</v>
      </c>
    </row>
    <row r="684" spans="1:4">
      <c r="A684" s="1">
        <v>1</v>
      </c>
      <c r="B684" s="1">
        <v>1</v>
      </c>
      <c r="C684" s="1">
        <f t="shared" si="20"/>
        <v>2</v>
      </c>
      <c r="D684" s="1">
        <f t="shared" si="21"/>
        <v>7</v>
      </c>
    </row>
    <row r="685" spans="1:4">
      <c r="A685" s="1">
        <v>0</v>
      </c>
      <c r="B685" s="1">
        <v>1</v>
      </c>
      <c r="C685" s="1">
        <f t="shared" si="20"/>
        <v>0</v>
      </c>
      <c r="D685" s="1">
        <f t="shared" si="21"/>
        <v>7</v>
      </c>
    </row>
    <row r="686" spans="1:4">
      <c r="A686" s="1">
        <v>1</v>
      </c>
      <c r="B686" s="1">
        <v>1</v>
      </c>
      <c r="C686" s="1">
        <f t="shared" si="20"/>
        <v>2</v>
      </c>
      <c r="D686" s="1">
        <f t="shared" si="21"/>
        <v>7</v>
      </c>
    </row>
    <row r="687" spans="1:4">
      <c r="A687" s="1">
        <v>1</v>
      </c>
      <c r="B687" s="1">
        <v>1</v>
      </c>
      <c r="C687" s="1">
        <f t="shared" si="20"/>
        <v>2</v>
      </c>
      <c r="D687" s="1">
        <f t="shared" si="21"/>
        <v>7</v>
      </c>
    </row>
    <row r="688" spans="1:4">
      <c r="A688" s="1">
        <v>1</v>
      </c>
      <c r="B688" s="1">
        <v>1</v>
      </c>
      <c r="C688" s="1">
        <f t="shared" si="20"/>
        <v>2</v>
      </c>
      <c r="D688" s="1">
        <f t="shared" si="21"/>
        <v>7</v>
      </c>
    </row>
    <row r="689" spans="1:4">
      <c r="A689" s="1">
        <v>1</v>
      </c>
      <c r="B689" s="1">
        <v>1</v>
      </c>
      <c r="C689" s="1">
        <f t="shared" si="20"/>
        <v>2</v>
      </c>
      <c r="D689" s="1">
        <f t="shared" si="21"/>
        <v>7</v>
      </c>
    </row>
    <row r="690" spans="1:4">
      <c r="A690" s="1">
        <v>0</v>
      </c>
      <c r="B690" s="1">
        <v>1</v>
      </c>
      <c r="C690" s="1">
        <f t="shared" si="20"/>
        <v>0</v>
      </c>
      <c r="D690" s="1">
        <f t="shared" si="21"/>
        <v>7</v>
      </c>
    </row>
    <row r="691" spans="1:4">
      <c r="A691" s="1">
        <v>1</v>
      </c>
      <c r="B691" s="1">
        <v>1</v>
      </c>
      <c r="C691" s="1">
        <f t="shared" si="20"/>
        <v>2</v>
      </c>
      <c r="D691" s="1">
        <f t="shared" si="21"/>
        <v>7</v>
      </c>
    </row>
    <row r="692" spans="1:4">
      <c r="A692" s="1">
        <v>0</v>
      </c>
      <c r="B692" s="1">
        <v>1</v>
      </c>
      <c r="C692" s="1">
        <f t="shared" si="20"/>
        <v>0</v>
      </c>
      <c r="D692" s="1">
        <f t="shared" si="21"/>
        <v>7</v>
      </c>
    </row>
    <row r="693" spans="1:4">
      <c r="A693" s="1">
        <v>0</v>
      </c>
      <c r="B693" s="1">
        <v>1</v>
      </c>
      <c r="C693" s="1">
        <f t="shared" si="20"/>
        <v>0</v>
      </c>
      <c r="D693" s="1">
        <f t="shared" si="21"/>
        <v>7</v>
      </c>
    </row>
    <row r="694" spans="1:4">
      <c r="A694" s="1">
        <v>0</v>
      </c>
      <c r="B694" s="1">
        <v>1</v>
      </c>
      <c r="C694" s="1">
        <f t="shared" si="20"/>
        <v>0</v>
      </c>
      <c r="D694" s="1">
        <f t="shared" si="21"/>
        <v>7</v>
      </c>
    </row>
    <row r="695" spans="1:4">
      <c r="A695" s="1">
        <v>0</v>
      </c>
      <c r="B695" s="1">
        <v>1</v>
      </c>
      <c r="C695" s="1">
        <f t="shared" si="20"/>
        <v>0</v>
      </c>
      <c r="D695" s="1">
        <f t="shared" si="21"/>
        <v>7</v>
      </c>
    </row>
    <row r="696" spans="1:4">
      <c r="A696" s="1">
        <v>0</v>
      </c>
      <c r="B696" s="1">
        <v>1</v>
      </c>
      <c r="C696" s="1">
        <f t="shared" si="20"/>
        <v>0</v>
      </c>
      <c r="D696" s="1">
        <f t="shared" si="21"/>
        <v>7</v>
      </c>
    </row>
    <row r="697" spans="1:4">
      <c r="A697" s="1">
        <v>1</v>
      </c>
      <c r="B697" s="1">
        <v>1</v>
      </c>
      <c r="C697" s="1">
        <f t="shared" si="20"/>
        <v>2</v>
      </c>
      <c r="D697" s="1">
        <f t="shared" si="21"/>
        <v>7</v>
      </c>
    </row>
    <row r="698" spans="1:4">
      <c r="A698" s="1">
        <v>0</v>
      </c>
      <c r="B698" s="1">
        <v>1</v>
      </c>
      <c r="C698" s="1">
        <f t="shared" si="20"/>
        <v>0</v>
      </c>
      <c r="D698" s="1">
        <f t="shared" si="21"/>
        <v>7</v>
      </c>
    </row>
    <row r="699" spans="1:4">
      <c r="A699" s="1">
        <v>0</v>
      </c>
      <c r="B699" s="1">
        <v>0</v>
      </c>
      <c r="C699" s="1">
        <f t="shared" si="20"/>
        <v>0</v>
      </c>
      <c r="D699" s="1">
        <f t="shared" si="21"/>
        <v>0</v>
      </c>
    </row>
    <row r="700" spans="1:4">
      <c r="A700" s="1">
        <v>0</v>
      </c>
      <c r="B700" s="1">
        <v>1</v>
      </c>
      <c r="C700" s="1">
        <f t="shared" si="20"/>
        <v>0</v>
      </c>
      <c r="D700" s="1">
        <f t="shared" si="21"/>
        <v>7</v>
      </c>
    </row>
    <row r="701" spans="1:4">
      <c r="A701" s="1">
        <v>0</v>
      </c>
      <c r="B701" s="1">
        <v>1</v>
      </c>
      <c r="C701" s="1">
        <f t="shared" si="20"/>
        <v>0</v>
      </c>
      <c r="D701" s="1">
        <f t="shared" si="21"/>
        <v>7</v>
      </c>
    </row>
    <row r="702" spans="1:4">
      <c r="A702" s="1">
        <v>1</v>
      </c>
      <c r="B702" s="1">
        <v>1</v>
      </c>
      <c r="C702" s="1">
        <f t="shared" si="20"/>
        <v>2</v>
      </c>
      <c r="D702" s="1">
        <f t="shared" si="21"/>
        <v>7</v>
      </c>
    </row>
    <row r="703" spans="1:4">
      <c r="A703" s="1">
        <v>0</v>
      </c>
      <c r="B703" s="1">
        <v>1</v>
      </c>
      <c r="C703" s="1">
        <f t="shared" si="20"/>
        <v>0</v>
      </c>
      <c r="D703" s="1">
        <f t="shared" si="21"/>
        <v>7</v>
      </c>
    </row>
    <row r="704" spans="1:4">
      <c r="A704" s="1">
        <v>1</v>
      </c>
      <c r="B704" s="1">
        <v>1</v>
      </c>
      <c r="C704" s="1">
        <f t="shared" si="20"/>
        <v>2</v>
      </c>
      <c r="D704" s="1">
        <f t="shared" si="21"/>
        <v>7</v>
      </c>
    </row>
    <row r="705" spans="1:4">
      <c r="A705" s="1">
        <v>1</v>
      </c>
      <c r="B705" s="1">
        <v>1</v>
      </c>
      <c r="C705" s="1">
        <f t="shared" si="20"/>
        <v>2</v>
      </c>
      <c r="D705" s="1">
        <f t="shared" si="21"/>
        <v>7</v>
      </c>
    </row>
    <row r="706" spans="1:4">
      <c r="A706" s="1">
        <v>0</v>
      </c>
      <c r="B706" s="1">
        <v>1</v>
      </c>
      <c r="C706" s="1">
        <f t="shared" si="20"/>
        <v>0</v>
      </c>
      <c r="D706" s="1">
        <f t="shared" si="21"/>
        <v>7</v>
      </c>
    </row>
    <row r="707" spans="1:4">
      <c r="A707" s="1">
        <v>1</v>
      </c>
      <c r="B707" s="1">
        <v>1</v>
      </c>
      <c r="C707" s="1">
        <f t="shared" si="20"/>
        <v>2</v>
      </c>
      <c r="D707" s="1">
        <f t="shared" si="21"/>
        <v>7</v>
      </c>
    </row>
    <row r="708" spans="1:4">
      <c r="A708" s="1">
        <v>0</v>
      </c>
      <c r="B708" s="1">
        <v>1</v>
      </c>
      <c r="C708" s="1">
        <f t="shared" ref="C708:C771" si="22">IF(A708=0,0,C$1)</f>
        <v>0</v>
      </c>
      <c r="D708" s="1">
        <f t="shared" ref="D708:D771" si="23">IF(B708=0,0,D$1)</f>
        <v>7</v>
      </c>
    </row>
    <row r="709" spans="1:4">
      <c r="A709" s="1">
        <v>0</v>
      </c>
      <c r="B709" s="1">
        <v>1</v>
      </c>
      <c r="C709" s="1">
        <f t="shared" si="22"/>
        <v>0</v>
      </c>
      <c r="D709" s="1">
        <f t="shared" si="23"/>
        <v>7</v>
      </c>
    </row>
    <row r="710" spans="1:4">
      <c r="A710" s="1">
        <v>0</v>
      </c>
      <c r="B710" s="1">
        <v>1</v>
      </c>
      <c r="C710" s="1">
        <f t="shared" si="22"/>
        <v>0</v>
      </c>
      <c r="D710" s="1">
        <f t="shared" si="23"/>
        <v>7</v>
      </c>
    </row>
    <row r="711" spans="1:4">
      <c r="A711" s="1">
        <v>0</v>
      </c>
      <c r="B711" s="1">
        <v>1</v>
      </c>
      <c r="C711" s="1">
        <f t="shared" si="22"/>
        <v>0</v>
      </c>
      <c r="D711" s="1">
        <f t="shared" si="23"/>
        <v>7</v>
      </c>
    </row>
    <row r="712" spans="1:4">
      <c r="A712" s="1">
        <v>0</v>
      </c>
      <c r="B712" s="1">
        <v>1</v>
      </c>
      <c r="C712" s="1">
        <f t="shared" si="22"/>
        <v>0</v>
      </c>
      <c r="D712" s="1">
        <f t="shared" si="23"/>
        <v>7</v>
      </c>
    </row>
    <row r="713" spans="1:4">
      <c r="A713" s="1">
        <v>1</v>
      </c>
      <c r="B713" s="1">
        <v>1</v>
      </c>
      <c r="C713" s="1">
        <f t="shared" si="22"/>
        <v>2</v>
      </c>
      <c r="D713" s="1">
        <f t="shared" si="23"/>
        <v>7</v>
      </c>
    </row>
    <row r="714" spans="1:4">
      <c r="A714" s="1">
        <v>0</v>
      </c>
      <c r="B714" s="1">
        <v>1</v>
      </c>
      <c r="C714" s="1">
        <f t="shared" si="22"/>
        <v>0</v>
      </c>
      <c r="D714" s="1">
        <f t="shared" si="23"/>
        <v>7</v>
      </c>
    </row>
    <row r="715" spans="1:4">
      <c r="A715" s="1">
        <v>1</v>
      </c>
      <c r="B715" s="1">
        <v>1</v>
      </c>
      <c r="C715" s="1">
        <f t="shared" si="22"/>
        <v>2</v>
      </c>
      <c r="D715" s="1">
        <f t="shared" si="23"/>
        <v>7</v>
      </c>
    </row>
    <row r="716" spans="1:4">
      <c r="A716" s="1">
        <v>0</v>
      </c>
      <c r="B716" s="1">
        <v>1</v>
      </c>
      <c r="C716" s="1">
        <f t="shared" si="22"/>
        <v>0</v>
      </c>
      <c r="D716" s="1">
        <f t="shared" si="23"/>
        <v>7</v>
      </c>
    </row>
    <row r="717" spans="1:4">
      <c r="A717" s="1">
        <v>1</v>
      </c>
      <c r="B717" s="1">
        <v>1</v>
      </c>
      <c r="C717" s="1">
        <f t="shared" si="22"/>
        <v>2</v>
      </c>
      <c r="D717" s="1">
        <f t="shared" si="23"/>
        <v>7</v>
      </c>
    </row>
    <row r="718" spans="1:4">
      <c r="A718" s="1">
        <v>0</v>
      </c>
      <c r="B718" s="1">
        <v>1</v>
      </c>
      <c r="C718" s="1">
        <f t="shared" si="22"/>
        <v>0</v>
      </c>
      <c r="D718" s="1">
        <f t="shared" si="23"/>
        <v>7</v>
      </c>
    </row>
    <row r="719" spans="1:4">
      <c r="A719" s="1">
        <v>1</v>
      </c>
      <c r="B719" s="1">
        <v>1</v>
      </c>
      <c r="C719" s="1">
        <f t="shared" si="22"/>
        <v>2</v>
      </c>
      <c r="D719" s="1">
        <f t="shared" si="23"/>
        <v>7</v>
      </c>
    </row>
    <row r="720" spans="1:4">
      <c r="A720" s="1">
        <v>1</v>
      </c>
      <c r="B720" s="1">
        <v>1</v>
      </c>
      <c r="C720" s="1">
        <f t="shared" si="22"/>
        <v>2</v>
      </c>
      <c r="D720" s="1">
        <f t="shared" si="23"/>
        <v>7</v>
      </c>
    </row>
    <row r="721" spans="1:4">
      <c r="A721" s="1">
        <v>1</v>
      </c>
      <c r="B721" s="1">
        <v>1</v>
      </c>
      <c r="C721" s="1">
        <f t="shared" si="22"/>
        <v>2</v>
      </c>
      <c r="D721" s="1">
        <f t="shared" si="23"/>
        <v>7</v>
      </c>
    </row>
    <row r="722" spans="1:4">
      <c r="A722" s="1">
        <v>1</v>
      </c>
      <c r="B722" s="1">
        <v>1</v>
      </c>
      <c r="C722" s="1">
        <f t="shared" si="22"/>
        <v>2</v>
      </c>
      <c r="D722" s="1">
        <f t="shared" si="23"/>
        <v>7</v>
      </c>
    </row>
    <row r="723" spans="1:4">
      <c r="A723" s="1">
        <v>1</v>
      </c>
      <c r="B723" s="1">
        <v>1</v>
      </c>
      <c r="C723" s="1">
        <f t="shared" si="22"/>
        <v>2</v>
      </c>
      <c r="D723" s="1">
        <f t="shared" si="23"/>
        <v>7</v>
      </c>
    </row>
    <row r="724" spans="1:4">
      <c r="A724" s="1">
        <v>0</v>
      </c>
      <c r="B724" s="1">
        <v>1</v>
      </c>
      <c r="C724" s="1">
        <f t="shared" si="22"/>
        <v>0</v>
      </c>
      <c r="D724" s="1">
        <f t="shared" si="23"/>
        <v>7</v>
      </c>
    </row>
    <row r="725" spans="1:4">
      <c r="A725" s="1">
        <v>0</v>
      </c>
      <c r="B725" s="1">
        <v>1</v>
      </c>
      <c r="C725" s="1">
        <f t="shared" si="22"/>
        <v>0</v>
      </c>
      <c r="D725" s="1">
        <f t="shared" si="23"/>
        <v>7</v>
      </c>
    </row>
    <row r="726" spans="1:4">
      <c r="A726" s="1">
        <v>0</v>
      </c>
      <c r="B726" s="1">
        <v>1</v>
      </c>
      <c r="C726" s="1">
        <f t="shared" si="22"/>
        <v>0</v>
      </c>
      <c r="D726" s="1">
        <f t="shared" si="23"/>
        <v>7</v>
      </c>
    </row>
    <row r="727" spans="1:4">
      <c r="A727" s="1">
        <v>0</v>
      </c>
      <c r="B727" s="1">
        <v>1</v>
      </c>
      <c r="C727" s="1">
        <f t="shared" si="22"/>
        <v>0</v>
      </c>
      <c r="D727" s="1">
        <f t="shared" si="23"/>
        <v>7</v>
      </c>
    </row>
    <row r="728" spans="1:4">
      <c r="A728" s="1">
        <v>0</v>
      </c>
      <c r="B728" s="1">
        <v>1</v>
      </c>
      <c r="C728" s="1">
        <f t="shared" si="22"/>
        <v>0</v>
      </c>
      <c r="D728" s="1">
        <f t="shared" si="23"/>
        <v>7</v>
      </c>
    </row>
    <row r="729" spans="1:4">
      <c r="A729" s="1">
        <v>0</v>
      </c>
      <c r="B729" s="1">
        <v>1</v>
      </c>
      <c r="C729" s="1">
        <f t="shared" si="22"/>
        <v>0</v>
      </c>
      <c r="D729" s="1">
        <f t="shared" si="23"/>
        <v>7</v>
      </c>
    </row>
    <row r="730" spans="1:4">
      <c r="A730" s="1">
        <v>0</v>
      </c>
      <c r="B730" s="1">
        <v>1</v>
      </c>
      <c r="C730" s="1">
        <f t="shared" si="22"/>
        <v>0</v>
      </c>
      <c r="D730" s="1">
        <f t="shared" si="23"/>
        <v>7</v>
      </c>
    </row>
    <row r="731" spans="1:4">
      <c r="A731" s="1">
        <v>0</v>
      </c>
      <c r="B731" s="1">
        <v>1</v>
      </c>
      <c r="C731" s="1">
        <f t="shared" si="22"/>
        <v>0</v>
      </c>
      <c r="D731" s="1">
        <f t="shared" si="23"/>
        <v>7</v>
      </c>
    </row>
    <row r="732" spans="1:4">
      <c r="A732" s="1">
        <v>1</v>
      </c>
      <c r="B732" s="1">
        <v>1</v>
      </c>
      <c r="C732" s="1">
        <f t="shared" si="22"/>
        <v>2</v>
      </c>
      <c r="D732" s="1">
        <f t="shared" si="23"/>
        <v>7</v>
      </c>
    </row>
    <row r="733" spans="1:4">
      <c r="A733" s="1">
        <v>0</v>
      </c>
      <c r="B733" s="1">
        <v>1</v>
      </c>
      <c r="C733" s="1">
        <f t="shared" si="22"/>
        <v>0</v>
      </c>
      <c r="D733" s="1">
        <f t="shared" si="23"/>
        <v>7</v>
      </c>
    </row>
    <row r="734" spans="1:4">
      <c r="A734" s="1">
        <v>0</v>
      </c>
      <c r="B734" s="1">
        <v>1</v>
      </c>
      <c r="C734" s="1">
        <f t="shared" si="22"/>
        <v>0</v>
      </c>
      <c r="D734" s="1">
        <f t="shared" si="23"/>
        <v>7</v>
      </c>
    </row>
    <row r="735" spans="1:4">
      <c r="A735" s="1">
        <v>0</v>
      </c>
      <c r="B735" s="1">
        <v>1</v>
      </c>
      <c r="C735" s="1">
        <f t="shared" si="22"/>
        <v>0</v>
      </c>
      <c r="D735" s="1">
        <f t="shared" si="23"/>
        <v>7</v>
      </c>
    </row>
    <row r="736" spans="1:4">
      <c r="A736" s="1">
        <v>1</v>
      </c>
      <c r="B736" s="1">
        <v>1</v>
      </c>
      <c r="C736" s="1">
        <f t="shared" si="22"/>
        <v>2</v>
      </c>
      <c r="D736" s="1">
        <f t="shared" si="23"/>
        <v>7</v>
      </c>
    </row>
    <row r="737" spans="1:4">
      <c r="A737" s="1">
        <v>0</v>
      </c>
      <c r="B737" s="1">
        <v>1</v>
      </c>
      <c r="C737" s="1">
        <f t="shared" si="22"/>
        <v>0</v>
      </c>
      <c r="D737" s="1">
        <f t="shared" si="23"/>
        <v>7</v>
      </c>
    </row>
    <row r="738" spans="1:4">
      <c r="A738" s="1">
        <v>0</v>
      </c>
      <c r="B738" s="1">
        <v>1</v>
      </c>
      <c r="C738" s="1">
        <f t="shared" si="22"/>
        <v>0</v>
      </c>
      <c r="D738" s="1">
        <f t="shared" si="23"/>
        <v>7</v>
      </c>
    </row>
    <row r="739" spans="1:4">
      <c r="A739" s="1">
        <v>0</v>
      </c>
      <c r="B739" s="1">
        <v>1</v>
      </c>
      <c r="C739" s="1">
        <f t="shared" si="22"/>
        <v>0</v>
      </c>
      <c r="D739" s="1">
        <f t="shared" si="23"/>
        <v>7</v>
      </c>
    </row>
    <row r="740" spans="1:4">
      <c r="A740" s="1">
        <v>1</v>
      </c>
      <c r="B740" s="1">
        <v>1</v>
      </c>
      <c r="C740" s="1">
        <f t="shared" si="22"/>
        <v>2</v>
      </c>
      <c r="D740" s="1">
        <f t="shared" si="23"/>
        <v>7</v>
      </c>
    </row>
    <row r="741" spans="1:4">
      <c r="A741" s="1">
        <v>1</v>
      </c>
      <c r="B741" s="1">
        <v>1</v>
      </c>
      <c r="C741" s="1">
        <f t="shared" si="22"/>
        <v>2</v>
      </c>
      <c r="D741" s="1">
        <f t="shared" si="23"/>
        <v>7</v>
      </c>
    </row>
    <row r="742" spans="1:4">
      <c r="A742" s="1">
        <v>0</v>
      </c>
      <c r="B742" s="1">
        <v>1</v>
      </c>
      <c r="C742" s="1">
        <f t="shared" si="22"/>
        <v>0</v>
      </c>
      <c r="D742" s="1">
        <f t="shared" si="23"/>
        <v>7</v>
      </c>
    </row>
    <row r="743" spans="1:4">
      <c r="A743" s="1">
        <v>0</v>
      </c>
      <c r="B743" s="1">
        <v>1</v>
      </c>
      <c r="C743" s="1">
        <f t="shared" si="22"/>
        <v>0</v>
      </c>
      <c r="D743" s="1">
        <f t="shared" si="23"/>
        <v>7</v>
      </c>
    </row>
    <row r="744" spans="1:4">
      <c r="A744" s="1">
        <v>0</v>
      </c>
      <c r="B744" s="1">
        <v>1</v>
      </c>
      <c r="C744" s="1">
        <f t="shared" si="22"/>
        <v>0</v>
      </c>
      <c r="D744" s="1">
        <f t="shared" si="23"/>
        <v>7</v>
      </c>
    </row>
    <row r="745" spans="1:4">
      <c r="A745" s="1">
        <v>1</v>
      </c>
      <c r="B745" s="1">
        <v>1</v>
      </c>
      <c r="C745" s="1">
        <f t="shared" si="22"/>
        <v>2</v>
      </c>
      <c r="D745" s="1">
        <f t="shared" si="23"/>
        <v>7</v>
      </c>
    </row>
    <row r="746" spans="1:4">
      <c r="A746" s="1">
        <v>1</v>
      </c>
      <c r="B746" s="1">
        <v>1</v>
      </c>
      <c r="C746" s="1">
        <f t="shared" si="22"/>
        <v>2</v>
      </c>
      <c r="D746" s="1">
        <f t="shared" si="23"/>
        <v>7</v>
      </c>
    </row>
    <row r="747" spans="1:4">
      <c r="A747" s="1">
        <v>1</v>
      </c>
      <c r="B747" s="1">
        <v>1</v>
      </c>
      <c r="C747" s="1">
        <f t="shared" si="22"/>
        <v>2</v>
      </c>
      <c r="D747" s="1">
        <f t="shared" si="23"/>
        <v>7</v>
      </c>
    </row>
    <row r="748" spans="1:4">
      <c r="A748" s="1">
        <v>0</v>
      </c>
      <c r="B748" s="1">
        <v>1</v>
      </c>
      <c r="C748" s="1">
        <f t="shared" si="22"/>
        <v>0</v>
      </c>
      <c r="D748" s="1">
        <f t="shared" si="23"/>
        <v>7</v>
      </c>
    </row>
    <row r="749" spans="1:4">
      <c r="A749" s="1">
        <v>0</v>
      </c>
      <c r="B749" s="1">
        <v>1</v>
      </c>
      <c r="C749" s="1">
        <f t="shared" si="22"/>
        <v>0</v>
      </c>
      <c r="D749" s="1">
        <f t="shared" si="23"/>
        <v>7</v>
      </c>
    </row>
    <row r="750" spans="1:4">
      <c r="A750" s="1">
        <v>0</v>
      </c>
      <c r="B750" s="1">
        <v>1</v>
      </c>
      <c r="C750" s="1">
        <f t="shared" si="22"/>
        <v>0</v>
      </c>
      <c r="D750" s="1">
        <f t="shared" si="23"/>
        <v>7</v>
      </c>
    </row>
    <row r="751" spans="1:4">
      <c r="A751" s="1">
        <v>0</v>
      </c>
      <c r="B751" s="1">
        <v>1</v>
      </c>
      <c r="C751" s="1">
        <f t="shared" si="22"/>
        <v>0</v>
      </c>
      <c r="D751" s="1">
        <f t="shared" si="23"/>
        <v>7</v>
      </c>
    </row>
    <row r="752" spans="1:4">
      <c r="A752" s="1">
        <v>0</v>
      </c>
      <c r="B752" s="1">
        <v>1</v>
      </c>
      <c r="C752" s="1">
        <f t="shared" si="22"/>
        <v>0</v>
      </c>
      <c r="D752" s="1">
        <f t="shared" si="23"/>
        <v>7</v>
      </c>
    </row>
    <row r="753" spans="1:4">
      <c r="A753" s="1">
        <v>1</v>
      </c>
      <c r="B753" s="1">
        <v>1</v>
      </c>
      <c r="C753" s="1">
        <f t="shared" si="22"/>
        <v>2</v>
      </c>
      <c r="D753" s="1">
        <f t="shared" si="23"/>
        <v>7</v>
      </c>
    </row>
    <row r="754" spans="1:4">
      <c r="A754" s="1">
        <v>0</v>
      </c>
      <c r="B754" s="1">
        <v>1</v>
      </c>
      <c r="C754" s="1">
        <f t="shared" si="22"/>
        <v>0</v>
      </c>
      <c r="D754" s="1">
        <f t="shared" si="23"/>
        <v>7</v>
      </c>
    </row>
    <row r="755" spans="1:4">
      <c r="A755" s="1">
        <v>0</v>
      </c>
      <c r="B755" s="1">
        <v>1</v>
      </c>
      <c r="C755" s="1">
        <f t="shared" si="22"/>
        <v>0</v>
      </c>
      <c r="D755" s="1">
        <f t="shared" si="23"/>
        <v>7</v>
      </c>
    </row>
    <row r="756" spans="1:4">
      <c r="A756" s="1">
        <v>0</v>
      </c>
      <c r="B756" s="1">
        <v>1</v>
      </c>
      <c r="C756" s="1">
        <f t="shared" si="22"/>
        <v>0</v>
      </c>
      <c r="D756" s="1">
        <f t="shared" si="23"/>
        <v>7</v>
      </c>
    </row>
    <row r="757" spans="1:4">
      <c r="A757" s="1">
        <v>0</v>
      </c>
      <c r="B757" s="1">
        <v>1</v>
      </c>
      <c r="C757" s="1">
        <f t="shared" si="22"/>
        <v>0</v>
      </c>
      <c r="D757" s="1">
        <f t="shared" si="23"/>
        <v>7</v>
      </c>
    </row>
    <row r="758" spans="1:4">
      <c r="A758" s="1">
        <v>0</v>
      </c>
      <c r="B758" s="1">
        <v>1</v>
      </c>
      <c r="C758" s="1">
        <f t="shared" si="22"/>
        <v>0</v>
      </c>
      <c r="D758" s="1">
        <f t="shared" si="23"/>
        <v>7</v>
      </c>
    </row>
    <row r="759" spans="1:4">
      <c r="A759" s="1">
        <v>0</v>
      </c>
      <c r="B759" s="1">
        <v>0</v>
      </c>
      <c r="C759" s="1">
        <f t="shared" si="22"/>
        <v>0</v>
      </c>
      <c r="D759" s="1">
        <f t="shared" si="23"/>
        <v>0</v>
      </c>
    </row>
    <row r="760" spans="1:4">
      <c r="A760" s="1">
        <v>1</v>
      </c>
      <c r="B760" s="1">
        <v>1</v>
      </c>
      <c r="C760" s="1">
        <f t="shared" si="22"/>
        <v>2</v>
      </c>
      <c r="D760" s="1">
        <f t="shared" si="23"/>
        <v>7</v>
      </c>
    </row>
    <row r="761" spans="1:4">
      <c r="A761" s="1">
        <v>1</v>
      </c>
      <c r="B761" s="1">
        <v>1</v>
      </c>
      <c r="C761" s="1">
        <f t="shared" si="22"/>
        <v>2</v>
      </c>
      <c r="D761" s="1">
        <f t="shared" si="23"/>
        <v>7</v>
      </c>
    </row>
    <row r="762" spans="1:4">
      <c r="A762" s="1">
        <v>0</v>
      </c>
      <c r="B762" s="1">
        <v>1</v>
      </c>
      <c r="C762" s="1">
        <f t="shared" si="22"/>
        <v>0</v>
      </c>
      <c r="D762" s="1">
        <f t="shared" si="23"/>
        <v>7</v>
      </c>
    </row>
    <row r="763" spans="1:4">
      <c r="A763" s="1">
        <v>1</v>
      </c>
      <c r="B763" s="1">
        <v>1</v>
      </c>
      <c r="C763" s="1">
        <f t="shared" si="22"/>
        <v>2</v>
      </c>
      <c r="D763" s="1">
        <f t="shared" si="23"/>
        <v>7</v>
      </c>
    </row>
    <row r="764" spans="1:4">
      <c r="A764" s="1">
        <v>0</v>
      </c>
      <c r="B764" s="1">
        <v>1</v>
      </c>
      <c r="C764" s="1">
        <f t="shared" si="22"/>
        <v>0</v>
      </c>
      <c r="D764" s="1">
        <f t="shared" si="23"/>
        <v>7</v>
      </c>
    </row>
    <row r="765" spans="1:4">
      <c r="A765" s="1">
        <v>0</v>
      </c>
      <c r="B765" s="1">
        <v>1</v>
      </c>
      <c r="C765" s="1">
        <f t="shared" si="22"/>
        <v>0</v>
      </c>
      <c r="D765" s="1">
        <f t="shared" si="23"/>
        <v>7</v>
      </c>
    </row>
    <row r="766" spans="1:4">
      <c r="A766" s="1">
        <v>1</v>
      </c>
      <c r="B766" s="1">
        <v>1</v>
      </c>
      <c r="C766" s="1">
        <f t="shared" si="22"/>
        <v>2</v>
      </c>
      <c r="D766" s="1">
        <f t="shared" si="23"/>
        <v>7</v>
      </c>
    </row>
    <row r="767" spans="1:4">
      <c r="A767" s="1">
        <v>1</v>
      </c>
      <c r="B767" s="1">
        <v>1</v>
      </c>
      <c r="C767" s="1">
        <f t="shared" si="22"/>
        <v>2</v>
      </c>
      <c r="D767" s="1">
        <f t="shared" si="23"/>
        <v>7</v>
      </c>
    </row>
    <row r="768" spans="1:4">
      <c r="A768" s="1">
        <v>0</v>
      </c>
      <c r="B768" s="1">
        <v>1</v>
      </c>
      <c r="C768" s="1">
        <f t="shared" si="22"/>
        <v>0</v>
      </c>
      <c r="D768" s="1">
        <f t="shared" si="23"/>
        <v>7</v>
      </c>
    </row>
    <row r="769" spans="1:4">
      <c r="A769" s="1">
        <v>0</v>
      </c>
      <c r="B769" s="1">
        <v>1</v>
      </c>
      <c r="C769" s="1">
        <f t="shared" si="22"/>
        <v>0</v>
      </c>
      <c r="D769" s="1">
        <f t="shared" si="23"/>
        <v>7</v>
      </c>
    </row>
    <row r="770" spans="1:4">
      <c r="A770" s="1">
        <v>0</v>
      </c>
      <c r="B770" s="1">
        <v>1</v>
      </c>
      <c r="C770" s="1">
        <f t="shared" si="22"/>
        <v>0</v>
      </c>
      <c r="D770" s="1">
        <f t="shared" si="23"/>
        <v>7</v>
      </c>
    </row>
    <row r="771" spans="1:4">
      <c r="A771" s="1">
        <v>1</v>
      </c>
      <c r="B771" s="1">
        <v>1</v>
      </c>
      <c r="C771" s="1">
        <f t="shared" si="22"/>
        <v>2</v>
      </c>
      <c r="D771" s="1">
        <f t="shared" si="23"/>
        <v>7</v>
      </c>
    </row>
    <row r="772" spans="1:4">
      <c r="A772" s="1">
        <v>1</v>
      </c>
      <c r="B772" s="1">
        <v>1</v>
      </c>
      <c r="C772" s="1">
        <f t="shared" ref="C772:C835" si="24">IF(A772=0,0,C$1)</f>
        <v>2</v>
      </c>
      <c r="D772" s="1">
        <f t="shared" ref="D772:D835" si="25">IF(B772=0,0,D$1)</f>
        <v>7</v>
      </c>
    </row>
    <row r="773" spans="1:4">
      <c r="A773" s="1">
        <v>0</v>
      </c>
      <c r="B773" s="1">
        <v>1</v>
      </c>
      <c r="C773" s="1">
        <f t="shared" si="24"/>
        <v>0</v>
      </c>
      <c r="D773" s="1">
        <f t="shared" si="25"/>
        <v>7</v>
      </c>
    </row>
    <row r="774" spans="1:4">
      <c r="A774" s="1">
        <v>1</v>
      </c>
      <c r="B774" s="1">
        <v>1</v>
      </c>
      <c r="C774" s="1">
        <f t="shared" si="24"/>
        <v>2</v>
      </c>
      <c r="D774" s="1">
        <f t="shared" si="25"/>
        <v>7</v>
      </c>
    </row>
    <row r="775" spans="1:4">
      <c r="A775" s="1">
        <v>1</v>
      </c>
      <c r="B775" s="1">
        <v>1</v>
      </c>
      <c r="C775" s="1">
        <f t="shared" si="24"/>
        <v>2</v>
      </c>
      <c r="D775" s="1">
        <f t="shared" si="25"/>
        <v>7</v>
      </c>
    </row>
    <row r="776" spans="1:4">
      <c r="A776" s="1">
        <v>0</v>
      </c>
      <c r="B776" s="1">
        <v>1</v>
      </c>
      <c r="C776" s="1">
        <f t="shared" si="24"/>
        <v>0</v>
      </c>
      <c r="D776" s="1">
        <f t="shared" si="25"/>
        <v>7</v>
      </c>
    </row>
    <row r="777" spans="1:4">
      <c r="A777" s="1">
        <v>0</v>
      </c>
      <c r="B777" s="1">
        <v>1</v>
      </c>
      <c r="C777" s="1">
        <f t="shared" si="24"/>
        <v>0</v>
      </c>
      <c r="D777" s="1">
        <f t="shared" si="25"/>
        <v>7</v>
      </c>
    </row>
    <row r="778" spans="1:4">
      <c r="A778" s="1">
        <v>0</v>
      </c>
      <c r="B778" s="1">
        <v>1</v>
      </c>
      <c r="C778" s="1">
        <f t="shared" si="24"/>
        <v>0</v>
      </c>
      <c r="D778" s="1">
        <f t="shared" si="25"/>
        <v>7</v>
      </c>
    </row>
    <row r="779" spans="1:4">
      <c r="A779" s="1">
        <v>1</v>
      </c>
      <c r="B779" s="1">
        <v>1</v>
      </c>
      <c r="C779" s="1">
        <f t="shared" si="24"/>
        <v>2</v>
      </c>
      <c r="D779" s="1">
        <f t="shared" si="25"/>
        <v>7</v>
      </c>
    </row>
    <row r="780" spans="1:4">
      <c r="A780" s="1">
        <v>0</v>
      </c>
      <c r="B780" s="1">
        <v>1</v>
      </c>
      <c r="C780" s="1">
        <f t="shared" si="24"/>
        <v>0</v>
      </c>
      <c r="D780" s="1">
        <f t="shared" si="25"/>
        <v>7</v>
      </c>
    </row>
    <row r="781" spans="1:4">
      <c r="A781" s="1">
        <v>1</v>
      </c>
      <c r="B781" s="1">
        <v>1</v>
      </c>
      <c r="C781" s="1">
        <f t="shared" si="24"/>
        <v>2</v>
      </c>
      <c r="D781" s="1">
        <f t="shared" si="25"/>
        <v>7</v>
      </c>
    </row>
    <row r="782" spans="1:4">
      <c r="A782" s="1">
        <v>1</v>
      </c>
      <c r="B782" s="1">
        <v>1</v>
      </c>
      <c r="C782" s="1">
        <f t="shared" si="24"/>
        <v>2</v>
      </c>
      <c r="D782" s="1">
        <f t="shared" si="25"/>
        <v>7</v>
      </c>
    </row>
    <row r="783" spans="1:4">
      <c r="A783" s="1">
        <v>0</v>
      </c>
      <c r="B783" s="1">
        <v>1</v>
      </c>
      <c r="C783" s="1">
        <f t="shared" si="24"/>
        <v>0</v>
      </c>
      <c r="D783" s="1">
        <f t="shared" si="25"/>
        <v>7</v>
      </c>
    </row>
    <row r="784" spans="1:4">
      <c r="A784" s="1">
        <v>1</v>
      </c>
      <c r="B784" s="1">
        <v>1</v>
      </c>
      <c r="C784" s="1">
        <f t="shared" si="24"/>
        <v>2</v>
      </c>
      <c r="D784" s="1">
        <f t="shared" si="25"/>
        <v>7</v>
      </c>
    </row>
    <row r="785" spans="1:4">
      <c r="A785" s="1">
        <v>1</v>
      </c>
      <c r="B785" s="1">
        <v>1</v>
      </c>
      <c r="C785" s="1">
        <f t="shared" si="24"/>
        <v>2</v>
      </c>
      <c r="D785" s="1">
        <f t="shared" si="25"/>
        <v>7</v>
      </c>
    </row>
    <row r="786" spans="1:4">
      <c r="A786" s="1">
        <v>0</v>
      </c>
      <c r="B786" s="1">
        <v>1</v>
      </c>
      <c r="C786" s="1">
        <f t="shared" si="24"/>
        <v>0</v>
      </c>
      <c r="D786" s="1">
        <f t="shared" si="25"/>
        <v>7</v>
      </c>
    </row>
    <row r="787" spans="1:4">
      <c r="A787" s="1">
        <v>1</v>
      </c>
      <c r="B787" s="1">
        <v>1</v>
      </c>
      <c r="C787" s="1">
        <f t="shared" si="24"/>
        <v>2</v>
      </c>
      <c r="D787" s="1">
        <f t="shared" si="25"/>
        <v>7</v>
      </c>
    </row>
    <row r="788" spans="1:4">
      <c r="A788" s="1">
        <v>1</v>
      </c>
      <c r="B788" s="1">
        <v>1</v>
      </c>
      <c r="C788" s="1">
        <f t="shared" si="24"/>
        <v>2</v>
      </c>
      <c r="D788" s="1">
        <f t="shared" si="25"/>
        <v>7</v>
      </c>
    </row>
    <row r="789" spans="1:4">
      <c r="A789" s="1">
        <v>0</v>
      </c>
      <c r="B789" s="1">
        <v>1</v>
      </c>
      <c r="C789" s="1">
        <f t="shared" si="24"/>
        <v>0</v>
      </c>
      <c r="D789" s="1">
        <f t="shared" si="25"/>
        <v>7</v>
      </c>
    </row>
    <row r="790" spans="1:4">
      <c r="A790" s="1">
        <v>1</v>
      </c>
      <c r="B790" s="1">
        <v>1</v>
      </c>
      <c r="C790" s="1">
        <f t="shared" si="24"/>
        <v>2</v>
      </c>
      <c r="D790" s="1">
        <f t="shared" si="25"/>
        <v>7</v>
      </c>
    </row>
    <row r="791" spans="1:4">
      <c r="A791" s="1">
        <v>0</v>
      </c>
      <c r="B791" s="1">
        <v>1</v>
      </c>
      <c r="C791" s="1">
        <f t="shared" si="24"/>
        <v>0</v>
      </c>
      <c r="D791" s="1">
        <f t="shared" si="25"/>
        <v>7</v>
      </c>
    </row>
    <row r="792" spans="1:4">
      <c r="A792" s="1">
        <v>1</v>
      </c>
      <c r="B792" s="1">
        <v>1</v>
      </c>
      <c r="C792" s="1">
        <f t="shared" si="24"/>
        <v>2</v>
      </c>
      <c r="D792" s="1">
        <f t="shared" si="25"/>
        <v>7</v>
      </c>
    </row>
    <row r="793" spans="1:4">
      <c r="A793" s="1">
        <v>0</v>
      </c>
      <c r="B793" s="1">
        <v>1</v>
      </c>
      <c r="C793" s="1">
        <f t="shared" si="24"/>
        <v>0</v>
      </c>
      <c r="D793" s="1">
        <f t="shared" si="25"/>
        <v>7</v>
      </c>
    </row>
    <row r="794" spans="1:4">
      <c r="A794" s="1">
        <v>1</v>
      </c>
      <c r="B794" s="1">
        <v>1</v>
      </c>
      <c r="C794" s="1">
        <f t="shared" si="24"/>
        <v>2</v>
      </c>
      <c r="D794" s="1">
        <f t="shared" si="25"/>
        <v>7</v>
      </c>
    </row>
    <row r="795" spans="1:4">
      <c r="A795" s="1">
        <v>0</v>
      </c>
      <c r="B795" s="1">
        <v>1</v>
      </c>
      <c r="C795" s="1">
        <f t="shared" si="24"/>
        <v>0</v>
      </c>
      <c r="D795" s="1">
        <f t="shared" si="25"/>
        <v>7</v>
      </c>
    </row>
    <row r="796" spans="1:4">
      <c r="A796" s="1">
        <v>0</v>
      </c>
      <c r="B796" s="1">
        <v>1</v>
      </c>
      <c r="C796" s="1">
        <f t="shared" si="24"/>
        <v>0</v>
      </c>
      <c r="D796" s="1">
        <f t="shared" si="25"/>
        <v>7</v>
      </c>
    </row>
    <row r="797" spans="1:4">
      <c r="A797" s="1">
        <v>1</v>
      </c>
      <c r="B797" s="1">
        <v>1</v>
      </c>
      <c r="C797" s="1">
        <f t="shared" si="24"/>
        <v>2</v>
      </c>
      <c r="D797" s="1">
        <f t="shared" si="25"/>
        <v>7</v>
      </c>
    </row>
    <row r="798" spans="1:4">
      <c r="A798" s="1">
        <v>0</v>
      </c>
      <c r="B798" s="1">
        <v>1</v>
      </c>
      <c r="C798" s="1">
        <f t="shared" si="24"/>
        <v>0</v>
      </c>
      <c r="D798" s="1">
        <f t="shared" si="25"/>
        <v>7</v>
      </c>
    </row>
    <row r="799" spans="1:4">
      <c r="A799" s="1">
        <v>1</v>
      </c>
      <c r="B799" s="1">
        <v>1</v>
      </c>
      <c r="C799" s="1">
        <f t="shared" si="24"/>
        <v>2</v>
      </c>
      <c r="D799" s="1">
        <f t="shared" si="25"/>
        <v>7</v>
      </c>
    </row>
    <row r="800" spans="1:4">
      <c r="A800" s="1">
        <v>0</v>
      </c>
      <c r="B800" s="1">
        <v>1</v>
      </c>
      <c r="C800" s="1">
        <f t="shared" si="24"/>
        <v>0</v>
      </c>
      <c r="D800" s="1">
        <f t="shared" si="25"/>
        <v>7</v>
      </c>
    </row>
    <row r="801" spans="1:4">
      <c r="A801" s="1">
        <v>1</v>
      </c>
      <c r="B801" s="1">
        <v>1</v>
      </c>
      <c r="C801" s="1">
        <f t="shared" si="24"/>
        <v>2</v>
      </c>
      <c r="D801" s="1">
        <f t="shared" si="25"/>
        <v>7</v>
      </c>
    </row>
    <row r="802" spans="1:4">
      <c r="A802" s="1">
        <v>0</v>
      </c>
      <c r="B802" s="1">
        <v>1</v>
      </c>
      <c r="C802" s="1">
        <f t="shared" si="24"/>
        <v>0</v>
      </c>
      <c r="D802" s="1">
        <f t="shared" si="25"/>
        <v>7</v>
      </c>
    </row>
    <row r="803" spans="1:4">
      <c r="A803" s="1">
        <v>0</v>
      </c>
      <c r="B803" s="1">
        <v>1</v>
      </c>
      <c r="C803" s="1">
        <f t="shared" si="24"/>
        <v>0</v>
      </c>
      <c r="D803" s="1">
        <f t="shared" si="25"/>
        <v>7</v>
      </c>
    </row>
    <row r="804" spans="1:4">
      <c r="A804" s="1">
        <v>1</v>
      </c>
      <c r="B804" s="1">
        <v>1</v>
      </c>
      <c r="C804" s="1">
        <f t="shared" si="24"/>
        <v>2</v>
      </c>
      <c r="D804" s="1">
        <f t="shared" si="25"/>
        <v>7</v>
      </c>
    </row>
    <row r="805" spans="1:4">
      <c r="A805" s="1">
        <v>0</v>
      </c>
      <c r="B805" s="1">
        <v>1</v>
      </c>
      <c r="C805" s="1">
        <f t="shared" si="24"/>
        <v>0</v>
      </c>
      <c r="D805" s="1">
        <f t="shared" si="25"/>
        <v>7</v>
      </c>
    </row>
    <row r="806" spans="1:4">
      <c r="A806" s="1">
        <v>0</v>
      </c>
      <c r="B806" s="1">
        <v>1</v>
      </c>
      <c r="C806" s="1">
        <f t="shared" si="24"/>
        <v>0</v>
      </c>
      <c r="D806" s="1">
        <f t="shared" si="25"/>
        <v>7</v>
      </c>
    </row>
    <row r="807" spans="1:4">
      <c r="A807" s="1">
        <v>0</v>
      </c>
      <c r="B807" s="1">
        <v>1</v>
      </c>
      <c r="C807" s="1">
        <f t="shared" si="24"/>
        <v>0</v>
      </c>
      <c r="D807" s="1">
        <f t="shared" si="25"/>
        <v>7</v>
      </c>
    </row>
    <row r="808" spans="1:4">
      <c r="A808" s="1">
        <v>1</v>
      </c>
      <c r="B808" s="1">
        <v>1</v>
      </c>
      <c r="C808" s="1">
        <f t="shared" si="24"/>
        <v>2</v>
      </c>
      <c r="D808" s="1">
        <f t="shared" si="25"/>
        <v>7</v>
      </c>
    </row>
    <row r="809" spans="1:4">
      <c r="A809" s="1">
        <v>0</v>
      </c>
      <c r="B809" s="1">
        <v>0</v>
      </c>
      <c r="C809" s="1">
        <f t="shared" si="24"/>
        <v>0</v>
      </c>
      <c r="D809" s="1">
        <f t="shared" si="25"/>
        <v>0</v>
      </c>
    </row>
    <row r="810" spans="1:4">
      <c r="A810" s="1">
        <v>0</v>
      </c>
      <c r="B810" s="1">
        <v>1</v>
      </c>
      <c r="C810" s="1">
        <f t="shared" si="24"/>
        <v>0</v>
      </c>
      <c r="D810" s="1">
        <f t="shared" si="25"/>
        <v>7</v>
      </c>
    </row>
    <row r="811" spans="1:4">
      <c r="A811" s="1">
        <v>1</v>
      </c>
      <c r="B811" s="1">
        <v>1</v>
      </c>
      <c r="C811" s="1">
        <f t="shared" si="24"/>
        <v>2</v>
      </c>
      <c r="D811" s="1">
        <f t="shared" si="25"/>
        <v>7</v>
      </c>
    </row>
    <row r="812" spans="1:4">
      <c r="A812" s="1">
        <v>0</v>
      </c>
      <c r="B812" s="1">
        <v>1</v>
      </c>
      <c r="C812" s="1">
        <f t="shared" si="24"/>
        <v>0</v>
      </c>
      <c r="D812" s="1">
        <f t="shared" si="25"/>
        <v>7</v>
      </c>
    </row>
    <row r="813" spans="1:4">
      <c r="A813" s="1">
        <v>1</v>
      </c>
      <c r="B813" s="1">
        <v>1</v>
      </c>
      <c r="C813" s="1">
        <f t="shared" si="24"/>
        <v>2</v>
      </c>
      <c r="D813" s="1">
        <f t="shared" si="25"/>
        <v>7</v>
      </c>
    </row>
    <row r="814" spans="1:4">
      <c r="A814" s="1">
        <v>0</v>
      </c>
      <c r="B814" s="1">
        <v>1</v>
      </c>
      <c r="C814" s="1">
        <f t="shared" si="24"/>
        <v>0</v>
      </c>
      <c r="D814" s="1">
        <f t="shared" si="25"/>
        <v>7</v>
      </c>
    </row>
    <row r="815" spans="1:4">
      <c r="A815" s="1">
        <v>1</v>
      </c>
      <c r="B815" s="1">
        <v>1</v>
      </c>
      <c r="C815" s="1">
        <f t="shared" si="24"/>
        <v>2</v>
      </c>
      <c r="D815" s="1">
        <f t="shared" si="25"/>
        <v>7</v>
      </c>
    </row>
    <row r="816" spans="1:4">
      <c r="A816" s="1">
        <v>0</v>
      </c>
      <c r="B816" s="1">
        <v>1</v>
      </c>
      <c r="C816" s="1">
        <f t="shared" si="24"/>
        <v>0</v>
      </c>
      <c r="D816" s="1">
        <f t="shared" si="25"/>
        <v>7</v>
      </c>
    </row>
    <row r="817" spans="1:4">
      <c r="A817" s="1">
        <v>0</v>
      </c>
      <c r="B817" s="1">
        <v>1</v>
      </c>
      <c r="C817" s="1">
        <f t="shared" si="24"/>
        <v>0</v>
      </c>
      <c r="D817" s="1">
        <f t="shared" si="25"/>
        <v>7</v>
      </c>
    </row>
    <row r="818" spans="1:4">
      <c r="A818" s="1">
        <v>0</v>
      </c>
      <c r="B818" s="1">
        <v>1</v>
      </c>
      <c r="C818" s="1">
        <f t="shared" si="24"/>
        <v>0</v>
      </c>
      <c r="D818" s="1">
        <f t="shared" si="25"/>
        <v>7</v>
      </c>
    </row>
    <row r="819" spans="1:4">
      <c r="A819" s="1">
        <v>0</v>
      </c>
      <c r="B819" s="1">
        <v>1</v>
      </c>
      <c r="C819" s="1">
        <f t="shared" si="24"/>
        <v>0</v>
      </c>
      <c r="D819" s="1">
        <f t="shared" si="25"/>
        <v>7</v>
      </c>
    </row>
    <row r="820" spans="1:4">
      <c r="A820" s="1">
        <v>1</v>
      </c>
      <c r="B820" s="1">
        <v>1</v>
      </c>
      <c r="C820" s="1">
        <f t="shared" si="24"/>
        <v>2</v>
      </c>
      <c r="D820" s="1">
        <f t="shared" si="25"/>
        <v>7</v>
      </c>
    </row>
    <row r="821" spans="1:4">
      <c r="A821" s="1">
        <v>0</v>
      </c>
      <c r="B821" s="1">
        <v>1</v>
      </c>
      <c r="C821" s="1">
        <f t="shared" si="24"/>
        <v>0</v>
      </c>
      <c r="D821" s="1">
        <f t="shared" si="25"/>
        <v>7</v>
      </c>
    </row>
    <row r="822" spans="1:4">
      <c r="A822" s="1">
        <v>0</v>
      </c>
      <c r="B822" s="1">
        <v>1</v>
      </c>
      <c r="C822" s="1">
        <f t="shared" si="24"/>
        <v>0</v>
      </c>
      <c r="D822" s="1">
        <f t="shared" si="25"/>
        <v>7</v>
      </c>
    </row>
    <row r="823" spans="1:4">
      <c r="A823" s="1">
        <v>1</v>
      </c>
      <c r="B823" s="1">
        <v>1</v>
      </c>
      <c r="C823" s="1">
        <f t="shared" si="24"/>
        <v>2</v>
      </c>
      <c r="D823" s="1">
        <f t="shared" si="25"/>
        <v>7</v>
      </c>
    </row>
    <row r="824" spans="1:4">
      <c r="A824" s="1">
        <v>0</v>
      </c>
      <c r="B824" s="1">
        <v>1</v>
      </c>
      <c r="C824" s="1">
        <f t="shared" si="24"/>
        <v>0</v>
      </c>
      <c r="D824" s="1">
        <f t="shared" si="25"/>
        <v>7</v>
      </c>
    </row>
    <row r="825" spans="1:4">
      <c r="A825" s="1">
        <v>0</v>
      </c>
      <c r="B825" s="1">
        <v>1</v>
      </c>
      <c r="C825" s="1">
        <f t="shared" si="24"/>
        <v>0</v>
      </c>
      <c r="D825" s="1">
        <f t="shared" si="25"/>
        <v>7</v>
      </c>
    </row>
    <row r="826" spans="1:4">
      <c r="A826" s="1">
        <v>0</v>
      </c>
      <c r="B826" s="1">
        <v>1</v>
      </c>
      <c r="C826" s="1">
        <f t="shared" si="24"/>
        <v>0</v>
      </c>
      <c r="D826" s="1">
        <f t="shared" si="25"/>
        <v>7</v>
      </c>
    </row>
    <row r="827" spans="1:4">
      <c r="A827" s="1">
        <v>1</v>
      </c>
      <c r="B827" s="1">
        <v>1</v>
      </c>
      <c r="C827" s="1">
        <f t="shared" si="24"/>
        <v>2</v>
      </c>
      <c r="D827" s="1">
        <f t="shared" si="25"/>
        <v>7</v>
      </c>
    </row>
    <row r="828" spans="1:4">
      <c r="A828" s="1">
        <v>1</v>
      </c>
      <c r="B828" s="1">
        <v>1</v>
      </c>
      <c r="C828" s="1">
        <f t="shared" si="24"/>
        <v>2</v>
      </c>
      <c r="D828" s="1">
        <f t="shared" si="25"/>
        <v>7</v>
      </c>
    </row>
    <row r="829" spans="1:4">
      <c r="A829" s="1">
        <v>1</v>
      </c>
      <c r="B829" s="1">
        <v>1</v>
      </c>
      <c r="C829" s="1">
        <f t="shared" si="24"/>
        <v>2</v>
      </c>
      <c r="D829" s="1">
        <f t="shared" si="25"/>
        <v>7</v>
      </c>
    </row>
    <row r="830" spans="1:4">
      <c r="A830" s="1">
        <v>0</v>
      </c>
      <c r="B830" s="1">
        <v>1</v>
      </c>
      <c r="C830" s="1">
        <f t="shared" si="24"/>
        <v>0</v>
      </c>
      <c r="D830" s="1">
        <f t="shared" si="25"/>
        <v>7</v>
      </c>
    </row>
    <row r="831" spans="1:4">
      <c r="A831" s="1">
        <v>0</v>
      </c>
      <c r="B831" s="1">
        <v>1</v>
      </c>
      <c r="C831" s="1">
        <f t="shared" si="24"/>
        <v>0</v>
      </c>
      <c r="D831" s="1">
        <f t="shared" si="25"/>
        <v>7</v>
      </c>
    </row>
    <row r="832" spans="1:4">
      <c r="A832" s="1">
        <v>1</v>
      </c>
      <c r="B832" s="1">
        <v>1</v>
      </c>
      <c r="C832" s="1">
        <f t="shared" si="24"/>
        <v>2</v>
      </c>
      <c r="D832" s="1">
        <f t="shared" si="25"/>
        <v>7</v>
      </c>
    </row>
    <row r="833" spans="1:4">
      <c r="A833" s="1">
        <v>1</v>
      </c>
      <c r="B833" s="1">
        <v>1</v>
      </c>
      <c r="C833" s="1">
        <f t="shared" si="24"/>
        <v>2</v>
      </c>
      <c r="D833" s="1">
        <f t="shared" si="25"/>
        <v>7</v>
      </c>
    </row>
    <row r="834" spans="1:4">
      <c r="A834" s="1">
        <v>1</v>
      </c>
      <c r="B834" s="1">
        <v>1</v>
      </c>
      <c r="C834" s="1">
        <f t="shared" si="24"/>
        <v>2</v>
      </c>
      <c r="D834" s="1">
        <f t="shared" si="25"/>
        <v>7</v>
      </c>
    </row>
    <row r="835" spans="1:4">
      <c r="A835" s="1">
        <v>0</v>
      </c>
      <c r="B835" s="1">
        <v>1</v>
      </c>
      <c r="C835" s="1">
        <f t="shared" si="24"/>
        <v>0</v>
      </c>
      <c r="D835" s="1">
        <f t="shared" si="25"/>
        <v>7</v>
      </c>
    </row>
    <row r="836" spans="1:4">
      <c r="A836" s="1">
        <v>1</v>
      </c>
      <c r="B836" s="1">
        <v>1</v>
      </c>
      <c r="C836" s="1">
        <f t="shared" ref="C836:C899" si="26">IF(A836=0,0,C$1)</f>
        <v>2</v>
      </c>
      <c r="D836" s="1">
        <f t="shared" ref="D836:D899" si="27">IF(B836=0,0,D$1)</f>
        <v>7</v>
      </c>
    </row>
    <row r="837" spans="1:4">
      <c r="A837" s="1">
        <v>0</v>
      </c>
      <c r="B837" s="1">
        <v>1</v>
      </c>
      <c r="C837" s="1">
        <f t="shared" si="26"/>
        <v>0</v>
      </c>
      <c r="D837" s="1">
        <f t="shared" si="27"/>
        <v>7</v>
      </c>
    </row>
    <row r="838" spans="1:4">
      <c r="A838" s="1">
        <v>0</v>
      </c>
      <c r="B838" s="1">
        <v>1</v>
      </c>
      <c r="C838" s="1">
        <f t="shared" si="26"/>
        <v>0</v>
      </c>
      <c r="D838" s="1">
        <f t="shared" si="27"/>
        <v>7</v>
      </c>
    </row>
    <row r="839" spans="1:4">
      <c r="A839" s="1">
        <v>0</v>
      </c>
      <c r="B839" s="1">
        <v>1</v>
      </c>
      <c r="C839" s="1">
        <f t="shared" si="26"/>
        <v>0</v>
      </c>
      <c r="D839" s="1">
        <f t="shared" si="27"/>
        <v>7</v>
      </c>
    </row>
    <row r="840" spans="1:4">
      <c r="A840" s="1">
        <v>0</v>
      </c>
      <c r="B840" s="1">
        <v>1</v>
      </c>
      <c r="C840" s="1">
        <f t="shared" si="26"/>
        <v>0</v>
      </c>
      <c r="D840" s="1">
        <f t="shared" si="27"/>
        <v>7</v>
      </c>
    </row>
    <row r="841" spans="1:4">
      <c r="A841" s="1">
        <v>1</v>
      </c>
      <c r="B841" s="1">
        <v>1</v>
      </c>
      <c r="C841" s="1">
        <f t="shared" si="26"/>
        <v>2</v>
      </c>
      <c r="D841" s="1">
        <f t="shared" si="27"/>
        <v>7</v>
      </c>
    </row>
    <row r="842" spans="1:4">
      <c r="A842" s="1">
        <v>0</v>
      </c>
      <c r="B842" s="1">
        <v>1</v>
      </c>
      <c r="C842" s="1">
        <f t="shared" si="26"/>
        <v>0</v>
      </c>
      <c r="D842" s="1">
        <f t="shared" si="27"/>
        <v>7</v>
      </c>
    </row>
    <row r="843" spans="1:4">
      <c r="A843" s="1">
        <v>0</v>
      </c>
      <c r="B843" s="1">
        <v>1</v>
      </c>
      <c r="C843" s="1">
        <f t="shared" si="26"/>
        <v>0</v>
      </c>
      <c r="D843" s="1">
        <f t="shared" si="27"/>
        <v>7</v>
      </c>
    </row>
    <row r="844" spans="1:4">
      <c r="A844" s="1">
        <v>0</v>
      </c>
      <c r="B844" s="1">
        <v>1</v>
      </c>
      <c r="C844" s="1">
        <f t="shared" si="26"/>
        <v>0</v>
      </c>
      <c r="D844" s="1">
        <f t="shared" si="27"/>
        <v>7</v>
      </c>
    </row>
    <row r="845" spans="1:4">
      <c r="A845" s="1">
        <v>0</v>
      </c>
      <c r="B845" s="1">
        <v>1</v>
      </c>
      <c r="C845" s="1">
        <f t="shared" si="26"/>
        <v>0</v>
      </c>
      <c r="D845" s="1">
        <f t="shared" si="27"/>
        <v>7</v>
      </c>
    </row>
    <row r="846" spans="1:4">
      <c r="A846" s="1">
        <v>1</v>
      </c>
      <c r="B846" s="1">
        <v>1</v>
      </c>
      <c r="C846" s="1">
        <f t="shared" si="26"/>
        <v>2</v>
      </c>
      <c r="D846" s="1">
        <f t="shared" si="27"/>
        <v>7</v>
      </c>
    </row>
    <row r="847" spans="1:4">
      <c r="A847" s="1">
        <v>1</v>
      </c>
      <c r="B847" s="1">
        <v>1</v>
      </c>
      <c r="C847" s="1">
        <f t="shared" si="26"/>
        <v>2</v>
      </c>
      <c r="D847" s="1">
        <f t="shared" si="27"/>
        <v>7</v>
      </c>
    </row>
    <row r="848" spans="1:4">
      <c r="A848" s="1">
        <v>1</v>
      </c>
      <c r="B848" s="1">
        <v>1</v>
      </c>
      <c r="C848" s="1">
        <f t="shared" si="26"/>
        <v>2</v>
      </c>
      <c r="D848" s="1">
        <f t="shared" si="27"/>
        <v>7</v>
      </c>
    </row>
    <row r="849" spans="1:4">
      <c r="A849" s="1">
        <v>0</v>
      </c>
      <c r="B849" s="1">
        <v>1</v>
      </c>
      <c r="C849" s="1">
        <f t="shared" si="26"/>
        <v>0</v>
      </c>
      <c r="D849" s="1">
        <f t="shared" si="27"/>
        <v>7</v>
      </c>
    </row>
    <row r="850" spans="1:4">
      <c r="A850" s="1">
        <v>0</v>
      </c>
      <c r="B850" s="1">
        <v>1</v>
      </c>
      <c r="C850" s="1">
        <f t="shared" si="26"/>
        <v>0</v>
      </c>
      <c r="D850" s="1">
        <f t="shared" si="27"/>
        <v>7</v>
      </c>
    </row>
    <row r="851" spans="1:4">
      <c r="A851" s="1">
        <v>0</v>
      </c>
      <c r="B851" s="1">
        <v>1</v>
      </c>
      <c r="C851" s="1">
        <f t="shared" si="26"/>
        <v>0</v>
      </c>
      <c r="D851" s="1">
        <f t="shared" si="27"/>
        <v>7</v>
      </c>
    </row>
    <row r="852" spans="1:4">
      <c r="A852" s="1">
        <v>0</v>
      </c>
      <c r="B852" s="1">
        <v>1</v>
      </c>
      <c r="C852" s="1">
        <f t="shared" si="26"/>
        <v>0</v>
      </c>
      <c r="D852" s="1">
        <f t="shared" si="27"/>
        <v>7</v>
      </c>
    </row>
    <row r="853" spans="1:4">
      <c r="A853" s="1">
        <v>0</v>
      </c>
      <c r="B853" s="1">
        <v>0</v>
      </c>
      <c r="C853" s="1">
        <f t="shared" si="26"/>
        <v>0</v>
      </c>
      <c r="D853" s="1">
        <f t="shared" si="27"/>
        <v>0</v>
      </c>
    </row>
    <row r="854" spans="1:4">
      <c r="A854" s="1">
        <v>1</v>
      </c>
      <c r="B854" s="1">
        <v>1</v>
      </c>
      <c r="C854" s="1">
        <f t="shared" si="26"/>
        <v>2</v>
      </c>
      <c r="D854" s="1">
        <f t="shared" si="27"/>
        <v>7</v>
      </c>
    </row>
    <row r="855" spans="1:4">
      <c r="A855" s="1">
        <v>1</v>
      </c>
      <c r="B855" s="1">
        <v>1</v>
      </c>
      <c r="C855" s="1">
        <f t="shared" si="26"/>
        <v>2</v>
      </c>
      <c r="D855" s="1">
        <f t="shared" si="27"/>
        <v>7</v>
      </c>
    </row>
    <row r="856" spans="1:4">
      <c r="A856" s="1">
        <v>0</v>
      </c>
      <c r="B856" s="1">
        <v>1</v>
      </c>
      <c r="C856" s="1">
        <f t="shared" si="26"/>
        <v>0</v>
      </c>
      <c r="D856" s="1">
        <f t="shared" si="27"/>
        <v>7</v>
      </c>
    </row>
    <row r="857" spans="1:4">
      <c r="A857" s="1">
        <v>1</v>
      </c>
      <c r="B857" s="1">
        <v>1</v>
      </c>
      <c r="C857" s="1">
        <f t="shared" si="26"/>
        <v>2</v>
      </c>
      <c r="D857" s="1">
        <f t="shared" si="27"/>
        <v>7</v>
      </c>
    </row>
    <row r="858" spans="1:4">
      <c r="A858" s="1">
        <v>1</v>
      </c>
      <c r="B858" s="1">
        <v>1</v>
      </c>
      <c r="C858" s="1">
        <f t="shared" si="26"/>
        <v>2</v>
      </c>
      <c r="D858" s="1">
        <f t="shared" si="27"/>
        <v>7</v>
      </c>
    </row>
    <row r="859" spans="1:4">
      <c r="A859" s="1">
        <v>1</v>
      </c>
      <c r="B859" s="1">
        <v>1</v>
      </c>
      <c r="C859" s="1">
        <f t="shared" si="26"/>
        <v>2</v>
      </c>
      <c r="D859" s="1">
        <f t="shared" si="27"/>
        <v>7</v>
      </c>
    </row>
    <row r="860" spans="1:4">
      <c r="A860" s="1">
        <v>1</v>
      </c>
      <c r="B860" s="1">
        <v>1</v>
      </c>
      <c r="C860" s="1">
        <f t="shared" si="26"/>
        <v>2</v>
      </c>
      <c r="D860" s="1">
        <f t="shared" si="27"/>
        <v>7</v>
      </c>
    </row>
    <row r="861" spans="1:4">
      <c r="A861" s="1">
        <v>1</v>
      </c>
      <c r="B861" s="1">
        <v>1</v>
      </c>
      <c r="C861" s="1">
        <f t="shared" si="26"/>
        <v>2</v>
      </c>
      <c r="D861" s="1">
        <f t="shared" si="27"/>
        <v>7</v>
      </c>
    </row>
    <row r="862" spans="1:4">
      <c r="A862" s="1">
        <v>0</v>
      </c>
      <c r="B862" s="1">
        <v>0</v>
      </c>
      <c r="C862" s="1">
        <f t="shared" si="26"/>
        <v>0</v>
      </c>
      <c r="D862" s="1">
        <f t="shared" si="27"/>
        <v>0</v>
      </c>
    </row>
    <row r="863" spans="1:4">
      <c r="A863" s="1">
        <v>0</v>
      </c>
      <c r="B863" s="1">
        <v>1</v>
      </c>
      <c r="C863" s="1">
        <f t="shared" si="26"/>
        <v>0</v>
      </c>
      <c r="D863" s="1">
        <f t="shared" si="27"/>
        <v>7</v>
      </c>
    </row>
    <row r="864" spans="1:4">
      <c r="A864" s="1">
        <v>1</v>
      </c>
      <c r="B864" s="1">
        <v>1</v>
      </c>
      <c r="C864" s="1">
        <f t="shared" si="26"/>
        <v>2</v>
      </c>
      <c r="D864" s="1">
        <f t="shared" si="27"/>
        <v>7</v>
      </c>
    </row>
    <row r="865" spans="1:4">
      <c r="A865" s="1">
        <v>1</v>
      </c>
      <c r="B865" s="1">
        <v>1</v>
      </c>
      <c r="C865" s="1">
        <f t="shared" si="26"/>
        <v>2</v>
      </c>
      <c r="D865" s="1">
        <f t="shared" si="27"/>
        <v>7</v>
      </c>
    </row>
    <row r="866" spans="1:4">
      <c r="A866" s="1">
        <v>1</v>
      </c>
      <c r="B866" s="1">
        <v>1</v>
      </c>
      <c r="C866" s="1">
        <f t="shared" si="26"/>
        <v>2</v>
      </c>
      <c r="D866" s="1">
        <f t="shared" si="27"/>
        <v>7</v>
      </c>
    </row>
    <row r="867" spans="1:4">
      <c r="A867" s="1">
        <v>0</v>
      </c>
      <c r="B867" s="1">
        <v>1</v>
      </c>
      <c r="C867" s="1">
        <f t="shared" si="26"/>
        <v>0</v>
      </c>
      <c r="D867" s="1">
        <f t="shared" si="27"/>
        <v>7</v>
      </c>
    </row>
    <row r="868" spans="1:4">
      <c r="A868" s="1">
        <v>0</v>
      </c>
      <c r="B868" s="1">
        <v>1</v>
      </c>
      <c r="C868" s="1">
        <f t="shared" si="26"/>
        <v>0</v>
      </c>
      <c r="D868" s="1">
        <f t="shared" si="27"/>
        <v>7</v>
      </c>
    </row>
    <row r="869" spans="1:4">
      <c r="A869" s="1">
        <v>0</v>
      </c>
      <c r="B869" s="1">
        <v>1</v>
      </c>
      <c r="C869" s="1">
        <f t="shared" si="26"/>
        <v>0</v>
      </c>
      <c r="D869" s="1">
        <f t="shared" si="27"/>
        <v>7</v>
      </c>
    </row>
    <row r="870" spans="1:4">
      <c r="A870" s="1">
        <v>0</v>
      </c>
      <c r="B870" s="1">
        <v>1</v>
      </c>
      <c r="C870" s="1">
        <f t="shared" si="26"/>
        <v>0</v>
      </c>
      <c r="D870" s="1">
        <f t="shared" si="27"/>
        <v>7</v>
      </c>
    </row>
    <row r="871" spans="1:4">
      <c r="A871" s="1">
        <v>0</v>
      </c>
      <c r="B871" s="1">
        <v>1</v>
      </c>
      <c r="C871" s="1">
        <f t="shared" si="26"/>
        <v>0</v>
      </c>
      <c r="D871" s="1">
        <f t="shared" si="27"/>
        <v>7</v>
      </c>
    </row>
    <row r="872" spans="1:4">
      <c r="A872" s="1">
        <v>0</v>
      </c>
      <c r="B872" s="1">
        <v>1</v>
      </c>
      <c r="C872" s="1">
        <f t="shared" si="26"/>
        <v>0</v>
      </c>
      <c r="D872" s="1">
        <f t="shared" si="27"/>
        <v>7</v>
      </c>
    </row>
    <row r="873" spans="1:4">
      <c r="A873" s="1">
        <v>1</v>
      </c>
      <c r="B873" s="1">
        <v>1</v>
      </c>
      <c r="C873" s="1">
        <f t="shared" si="26"/>
        <v>2</v>
      </c>
      <c r="D873" s="1">
        <f t="shared" si="27"/>
        <v>7</v>
      </c>
    </row>
    <row r="874" spans="1:4">
      <c r="A874" s="1">
        <v>0</v>
      </c>
      <c r="B874" s="1">
        <v>0</v>
      </c>
      <c r="C874" s="1">
        <f t="shared" si="26"/>
        <v>0</v>
      </c>
      <c r="D874" s="1">
        <f t="shared" si="27"/>
        <v>0</v>
      </c>
    </row>
    <row r="875" spans="1:4">
      <c r="A875" s="1">
        <v>1</v>
      </c>
      <c r="B875" s="1">
        <v>1</v>
      </c>
      <c r="C875" s="1">
        <f t="shared" si="26"/>
        <v>2</v>
      </c>
      <c r="D875" s="1">
        <f t="shared" si="27"/>
        <v>7</v>
      </c>
    </row>
    <row r="876" spans="1:4">
      <c r="A876" s="1">
        <v>0</v>
      </c>
      <c r="B876" s="1">
        <v>1</v>
      </c>
      <c r="C876" s="1">
        <f t="shared" si="26"/>
        <v>0</v>
      </c>
      <c r="D876" s="1">
        <f t="shared" si="27"/>
        <v>7</v>
      </c>
    </row>
    <row r="877" spans="1:4">
      <c r="A877" s="1">
        <v>0</v>
      </c>
      <c r="B877" s="1">
        <v>1</v>
      </c>
      <c r="C877" s="1">
        <f t="shared" si="26"/>
        <v>0</v>
      </c>
      <c r="D877" s="1">
        <f t="shared" si="27"/>
        <v>7</v>
      </c>
    </row>
    <row r="878" spans="1:4">
      <c r="A878" s="1">
        <v>0</v>
      </c>
      <c r="B878" s="1">
        <v>1</v>
      </c>
      <c r="C878" s="1">
        <f t="shared" si="26"/>
        <v>0</v>
      </c>
      <c r="D878" s="1">
        <f t="shared" si="27"/>
        <v>7</v>
      </c>
    </row>
    <row r="879" spans="1:4">
      <c r="A879" s="1">
        <v>1</v>
      </c>
      <c r="B879" s="1">
        <v>1</v>
      </c>
      <c r="C879" s="1">
        <f t="shared" si="26"/>
        <v>2</v>
      </c>
      <c r="D879" s="1">
        <f t="shared" si="27"/>
        <v>7</v>
      </c>
    </row>
    <row r="880" spans="1:4">
      <c r="A880" s="1">
        <v>0</v>
      </c>
      <c r="B880" s="1">
        <v>1</v>
      </c>
      <c r="C880" s="1">
        <f t="shared" si="26"/>
        <v>0</v>
      </c>
      <c r="D880" s="1">
        <f t="shared" si="27"/>
        <v>7</v>
      </c>
    </row>
    <row r="881" spans="1:4">
      <c r="A881" s="1">
        <v>1</v>
      </c>
      <c r="B881" s="1">
        <v>1</v>
      </c>
      <c r="C881" s="1">
        <f t="shared" si="26"/>
        <v>2</v>
      </c>
      <c r="D881" s="1">
        <f t="shared" si="27"/>
        <v>7</v>
      </c>
    </row>
    <row r="882" spans="1:4">
      <c r="A882" s="1">
        <v>0</v>
      </c>
      <c r="B882" s="1">
        <v>1</v>
      </c>
      <c r="C882" s="1">
        <f t="shared" si="26"/>
        <v>0</v>
      </c>
      <c r="D882" s="1">
        <f t="shared" si="27"/>
        <v>7</v>
      </c>
    </row>
    <row r="883" spans="1:4">
      <c r="A883" s="1">
        <v>1</v>
      </c>
      <c r="B883" s="1">
        <v>1</v>
      </c>
      <c r="C883" s="1">
        <f t="shared" si="26"/>
        <v>2</v>
      </c>
      <c r="D883" s="1">
        <f t="shared" si="27"/>
        <v>7</v>
      </c>
    </row>
    <row r="884" spans="1:4">
      <c r="A884" s="1">
        <v>1</v>
      </c>
      <c r="B884" s="1">
        <v>1</v>
      </c>
      <c r="C884" s="1">
        <f t="shared" si="26"/>
        <v>2</v>
      </c>
      <c r="D884" s="1">
        <f t="shared" si="27"/>
        <v>7</v>
      </c>
    </row>
    <row r="885" spans="1:4">
      <c r="A885" s="1">
        <v>0</v>
      </c>
      <c r="B885" s="1">
        <v>1</v>
      </c>
      <c r="C885" s="1">
        <f t="shared" si="26"/>
        <v>0</v>
      </c>
      <c r="D885" s="1">
        <f t="shared" si="27"/>
        <v>7</v>
      </c>
    </row>
    <row r="886" spans="1:4">
      <c r="A886" s="1">
        <v>0</v>
      </c>
      <c r="B886" s="1">
        <v>1</v>
      </c>
      <c r="C886" s="1">
        <f t="shared" si="26"/>
        <v>0</v>
      </c>
      <c r="D886" s="1">
        <f t="shared" si="27"/>
        <v>7</v>
      </c>
    </row>
    <row r="887" spans="1:4">
      <c r="A887" s="1">
        <v>1</v>
      </c>
      <c r="B887" s="1">
        <v>1</v>
      </c>
      <c r="C887" s="1">
        <f t="shared" si="26"/>
        <v>2</v>
      </c>
      <c r="D887" s="1">
        <f t="shared" si="27"/>
        <v>7</v>
      </c>
    </row>
    <row r="888" spans="1:4">
      <c r="A888" s="1">
        <v>0</v>
      </c>
      <c r="B888" s="1">
        <v>1</v>
      </c>
      <c r="C888" s="1">
        <f t="shared" si="26"/>
        <v>0</v>
      </c>
      <c r="D888" s="1">
        <f t="shared" si="27"/>
        <v>7</v>
      </c>
    </row>
    <row r="889" spans="1:4">
      <c r="A889" s="1">
        <v>1</v>
      </c>
      <c r="B889" s="1">
        <v>1</v>
      </c>
      <c r="C889" s="1">
        <f t="shared" si="26"/>
        <v>2</v>
      </c>
      <c r="D889" s="1">
        <f t="shared" si="27"/>
        <v>7</v>
      </c>
    </row>
    <row r="890" spans="1:4">
      <c r="A890" s="1">
        <v>1</v>
      </c>
      <c r="B890" s="1">
        <v>1</v>
      </c>
      <c r="C890" s="1">
        <f t="shared" si="26"/>
        <v>2</v>
      </c>
      <c r="D890" s="1">
        <f t="shared" si="27"/>
        <v>7</v>
      </c>
    </row>
    <row r="891" spans="1:4">
      <c r="A891" s="1">
        <v>1</v>
      </c>
      <c r="B891" s="1">
        <v>1</v>
      </c>
      <c r="C891" s="1">
        <f t="shared" si="26"/>
        <v>2</v>
      </c>
      <c r="D891" s="1">
        <f t="shared" si="27"/>
        <v>7</v>
      </c>
    </row>
    <row r="892" spans="1:4">
      <c r="A892" s="1">
        <v>1</v>
      </c>
      <c r="B892" s="1">
        <v>1</v>
      </c>
      <c r="C892" s="1">
        <f t="shared" si="26"/>
        <v>2</v>
      </c>
      <c r="D892" s="1">
        <f t="shared" si="27"/>
        <v>7</v>
      </c>
    </row>
    <row r="893" spans="1:4">
      <c r="A893" s="1">
        <v>1</v>
      </c>
      <c r="B893" s="1">
        <v>1</v>
      </c>
      <c r="C893" s="1">
        <f t="shared" si="26"/>
        <v>2</v>
      </c>
      <c r="D893" s="1">
        <f t="shared" si="27"/>
        <v>7</v>
      </c>
    </row>
    <row r="894" spans="1:4">
      <c r="A894" s="1">
        <v>1</v>
      </c>
      <c r="B894" s="1">
        <v>1</v>
      </c>
      <c r="C894" s="1">
        <f t="shared" si="26"/>
        <v>2</v>
      </c>
      <c r="D894" s="1">
        <f t="shared" si="27"/>
        <v>7</v>
      </c>
    </row>
    <row r="895" spans="1:4">
      <c r="A895" s="1">
        <v>0</v>
      </c>
      <c r="B895" s="1">
        <v>0</v>
      </c>
      <c r="C895" s="1">
        <f t="shared" si="26"/>
        <v>0</v>
      </c>
      <c r="D895" s="1">
        <f t="shared" si="27"/>
        <v>0</v>
      </c>
    </row>
    <row r="896" spans="1:4">
      <c r="A896" s="1">
        <v>1</v>
      </c>
      <c r="B896" s="1">
        <v>1</v>
      </c>
      <c r="C896" s="1">
        <f t="shared" si="26"/>
        <v>2</v>
      </c>
      <c r="D896" s="1">
        <f t="shared" si="27"/>
        <v>7</v>
      </c>
    </row>
    <row r="897" spans="1:4">
      <c r="A897" s="1">
        <v>1</v>
      </c>
      <c r="B897" s="1">
        <v>1</v>
      </c>
      <c r="C897" s="1">
        <f t="shared" si="26"/>
        <v>2</v>
      </c>
      <c r="D897" s="1">
        <f t="shared" si="27"/>
        <v>7</v>
      </c>
    </row>
    <row r="898" spans="1:4">
      <c r="A898" s="1">
        <v>1</v>
      </c>
      <c r="B898" s="1">
        <v>1</v>
      </c>
      <c r="C898" s="1">
        <f t="shared" si="26"/>
        <v>2</v>
      </c>
      <c r="D898" s="1">
        <f t="shared" si="27"/>
        <v>7</v>
      </c>
    </row>
    <row r="899" spans="1:4">
      <c r="A899" s="1">
        <v>1</v>
      </c>
      <c r="B899" s="1">
        <v>1</v>
      </c>
      <c r="C899" s="1">
        <f t="shared" si="26"/>
        <v>2</v>
      </c>
      <c r="D899" s="1">
        <f t="shared" si="27"/>
        <v>7</v>
      </c>
    </row>
    <row r="900" spans="1:4">
      <c r="A900" s="1">
        <v>0</v>
      </c>
      <c r="B900" s="1">
        <v>0</v>
      </c>
      <c r="C900" s="1">
        <f t="shared" ref="C900:C963" si="28">IF(A900=0,0,C$1)</f>
        <v>0</v>
      </c>
      <c r="D900" s="1">
        <f t="shared" ref="D900:D963" si="29">IF(B900=0,0,D$1)</f>
        <v>0</v>
      </c>
    </row>
    <row r="901" spans="1:4">
      <c r="A901" s="1">
        <v>0</v>
      </c>
      <c r="B901" s="1">
        <v>1</v>
      </c>
      <c r="C901" s="1">
        <f t="shared" si="28"/>
        <v>0</v>
      </c>
      <c r="D901" s="1">
        <f t="shared" si="29"/>
        <v>7</v>
      </c>
    </row>
    <row r="902" spans="1:4">
      <c r="A902" s="1">
        <v>0</v>
      </c>
      <c r="B902" s="1">
        <v>1</v>
      </c>
      <c r="C902" s="1">
        <f t="shared" si="28"/>
        <v>0</v>
      </c>
      <c r="D902" s="1">
        <f t="shared" si="29"/>
        <v>7</v>
      </c>
    </row>
    <row r="903" spans="1:4">
      <c r="A903" s="1">
        <v>1</v>
      </c>
      <c r="B903" s="1">
        <v>1</v>
      </c>
      <c r="C903" s="1">
        <f t="shared" si="28"/>
        <v>2</v>
      </c>
      <c r="D903" s="1">
        <f t="shared" si="29"/>
        <v>7</v>
      </c>
    </row>
    <row r="904" spans="1:4">
      <c r="A904" s="1">
        <v>1</v>
      </c>
      <c r="B904" s="1">
        <v>1</v>
      </c>
      <c r="C904" s="1">
        <f t="shared" si="28"/>
        <v>2</v>
      </c>
      <c r="D904" s="1">
        <f t="shared" si="29"/>
        <v>7</v>
      </c>
    </row>
    <row r="905" spans="1:4">
      <c r="A905" s="1">
        <v>0</v>
      </c>
      <c r="B905" s="1">
        <v>1</v>
      </c>
      <c r="C905" s="1">
        <f t="shared" si="28"/>
        <v>0</v>
      </c>
      <c r="D905" s="1">
        <f t="shared" si="29"/>
        <v>7</v>
      </c>
    </row>
    <row r="906" spans="1:4">
      <c r="A906" s="1">
        <v>1</v>
      </c>
      <c r="B906" s="1">
        <v>1</v>
      </c>
      <c r="C906" s="1">
        <f t="shared" si="28"/>
        <v>2</v>
      </c>
      <c r="D906" s="1">
        <f t="shared" si="29"/>
        <v>7</v>
      </c>
    </row>
    <row r="907" spans="1:4">
      <c r="A907" s="1">
        <v>1</v>
      </c>
      <c r="B907" s="1">
        <v>1</v>
      </c>
      <c r="C907" s="1">
        <f t="shared" si="28"/>
        <v>2</v>
      </c>
      <c r="D907" s="1">
        <f t="shared" si="29"/>
        <v>7</v>
      </c>
    </row>
    <row r="908" spans="1:4">
      <c r="A908" s="1">
        <v>1</v>
      </c>
      <c r="B908" s="1">
        <v>1</v>
      </c>
      <c r="C908" s="1">
        <f t="shared" si="28"/>
        <v>2</v>
      </c>
      <c r="D908" s="1">
        <f t="shared" si="29"/>
        <v>7</v>
      </c>
    </row>
    <row r="909" spans="1:4">
      <c r="A909" s="1">
        <v>0</v>
      </c>
      <c r="B909" s="1">
        <v>0</v>
      </c>
      <c r="C909" s="1">
        <f t="shared" si="28"/>
        <v>0</v>
      </c>
      <c r="D909" s="1">
        <f t="shared" si="29"/>
        <v>0</v>
      </c>
    </row>
    <row r="910" spans="1:4">
      <c r="A910" s="1">
        <v>0</v>
      </c>
      <c r="B910" s="1">
        <v>1</v>
      </c>
      <c r="C910" s="1">
        <f t="shared" si="28"/>
        <v>0</v>
      </c>
      <c r="D910" s="1">
        <f t="shared" si="29"/>
        <v>7</v>
      </c>
    </row>
    <row r="911" spans="1:4">
      <c r="A911" s="1">
        <v>0</v>
      </c>
      <c r="B911" s="1">
        <v>1</v>
      </c>
      <c r="C911" s="1">
        <f t="shared" si="28"/>
        <v>0</v>
      </c>
      <c r="D911" s="1">
        <f t="shared" si="29"/>
        <v>7</v>
      </c>
    </row>
    <row r="912" spans="1:4">
      <c r="A912" s="1">
        <v>0</v>
      </c>
      <c r="B912" s="1">
        <v>1</v>
      </c>
      <c r="C912" s="1">
        <f t="shared" si="28"/>
        <v>0</v>
      </c>
      <c r="D912" s="1">
        <f t="shared" si="29"/>
        <v>7</v>
      </c>
    </row>
    <row r="913" spans="1:4">
      <c r="A913" s="1">
        <v>0</v>
      </c>
      <c r="B913" s="1">
        <v>1</v>
      </c>
      <c r="C913" s="1">
        <f t="shared" si="28"/>
        <v>0</v>
      </c>
      <c r="D913" s="1">
        <f t="shared" si="29"/>
        <v>7</v>
      </c>
    </row>
    <row r="914" spans="1:4">
      <c r="A914" s="1">
        <v>0</v>
      </c>
      <c r="B914" s="1">
        <v>1</v>
      </c>
      <c r="C914" s="1">
        <f t="shared" si="28"/>
        <v>0</v>
      </c>
      <c r="D914" s="1">
        <f t="shared" si="29"/>
        <v>7</v>
      </c>
    </row>
    <row r="915" spans="1:4">
      <c r="A915" s="1">
        <v>0</v>
      </c>
      <c r="B915" s="1">
        <v>1</v>
      </c>
      <c r="C915" s="1">
        <f t="shared" si="28"/>
        <v>0</v>
      </c>
      <c r="D915" s="1">
        <f t="shared" si="29"/>
        <v>7</v>
      </c>
    </row>
    <row r="916" spans="1:4">
      <c r="A916" s="1">
        <v>1</v>
      </c>
      <c r="B916" s="1">
        <v>1</v>
      </c>
      <c r="C916" s="1">
        <f t="shared" si="28"/>
        <v>2</v>
      </c>
      <c r="D916" s="1">
        <f t="shared" si="29"/>
        <v>7</v>
      </c>
    </row>
    <row r="917" spans="1:4">
      <c r="A917" s="1">
        <v>1</v>
      </c>
      <c r="B917" s="1">
        <v>1</v>
      </c>
      <c r="C917" s="1">
        <f t="shared" si="28"/>
        <v>2</v>
      </c>
      <c r="D917" s="1">
        <f t="shared" si="29"/>
        <v>7</v>
      </c>
    </row>
    <row r="918" spans="1:4">
      <c r="A918" s="1">
        <v>1</v>
      </c>
      <c r="B918" s="1">
        <v>0</v>
      </c>
      <c r="C918" s="1">
        <f t="shared" si="28"/>
        <v>2</v>
      </c>
      <c r="D918" s="1">
        <f t="shared" si="29"/>
        <v>0</v>
      </c>
    </row>
    <row r="919" spans="1:4">
      <c r="A919" s="1">
        <v>0</v>
      </c>
      <c r="B919" s="1">
        <v>1</v>
      </c>
      <c r="C919" s="1">
        <f t="shared" si="28"/>
        <v>0</v>
      </c>
      <c r="D919" s="1">
        <f t="shared" si="29"/>
        <v>7</v>
      </c>
    </row>
    <row r="920" spans="1:4">
      <c r="A920" s="1">
        <v>1</v>
      </c>
      <c r="B920" s="1">
        <v>1</v>
      </c>
      <c r="C920" s="1">
        <f t="shared" si="28"/>
        <v>2</v>
      </c>
      <c r="D920" s="1">
        <f t="shared" si="29"/>
        <v>7</v>
      </c>
    </row>
    <row r="921" spans="1:4">
      <c r="A921" s="1">
        <v>0</v>
      </c>
      <c r="B921" s="1">
        <v>1</v>
      </c>
      <c r="C921" s="1">
        <f t="shared" si="28"/>
        <v>0</v>
      </c>
      <c r="D921" s="1">
        <f t="shared" si="29"/>
        <v>7</v>
      </c>
    </row>
    <row r="922" spans="1:4">
      <c r="A922" s="1">
        <v>1</v>
      </c>
      <c r="B922" s="1">
        <v>1</v>
      </c>
      <c r="C922" s="1">
        <f t="shared" si="28"/>
        <v>2</v>
      </c>
      <c r="D922" s="1">
        <f t="shared" si="29"/>
        <v>7</v>
      </c>
    </row>
    <row r="923" spans="1:4">
      <c r="A923" s="1">
        <v>0</v>
      </c>
      <c r="B923" s="1">
        <v>1</v>
      </c>
      <c r="C923" s="1">
        <f t="shared" si="28"/>
        <v>0</v>
      </c>
      <c r="D923" s="1">
        <f t="shared" si="29"/>
        <v>7</v>
      </c>
    </row>
    <row r="924" spans="1:4">
      <c r="A924" s="1">
        <v>1</v>
      </c>
      <c r="B924" s="1">
        <v>1</v>
      </c>
      <c r="C924" s="1">
        <f t="shared" si="28"/>
        <v>2</v>
      </c>
      <c r="D924" s="1">
        <f t="shared" si="29"/>
        <v>7</v>
      </c>
    </row>
    <row r="925" spans="1:4">
      <c r="A925" s="1">
        <v>0</v>
      </c>
      <c r="B925" s="1">
        <v>1</v>
      </c>
      <c r="C925" s="1">
        <f t="shared" si="28"/>
        <v>0</v>
      </c>
      <c r="D925" s="1">
        <f t="shared" si="29"/>
        <v>7</v>
      </c>
    </row>
    <row r="926" spans="1:4">
      <c r="A926" s="1">
        <v>1</v>
      </c>
      <c r="B926" s="1">
        <v>1</v>
      </c>
      <c r="C926" s="1">
        <f t="shared" si="28"/>
        <v>2</v>
      </c>
      <c r="D926" s="1">
        <f t="shared" si="29"/>
        <v>7</v>
      </c>
    </row>
    <row r="927" spans="1:4">
      <c r="A927" s="1">
        <v>1</v>
      </c>
      <c r="B927" s="1">
        <v>1</v>
      </c>
      <c r="C927" s="1">
        <f t="shared" si="28"/>
        <v>2</v>
      </c>
      <c r="D927" s="1">
        <f t="shared" si="29"/>
        <v>7</v>
      </c>
    </row>
    <row r="928" spans="1:4">
      <c r="A928" s="1">
        <v>1</v>
      </c>
      <c r="B928" s="1">
        <v>1</v>
      </c>
      <c r="C928" s="1">
        <f t="shared" si="28"/>
        <v>2</v>
      </c>
      <c r="D928" s="1">
        <f t="shared" si="29"/>
        <v>7</v>
      </c>
    </row>
    <row r="929" spans="1:4">
      <c r="A929" s="1">
        <v>0</v>
      </c>
      <c r="B929" s="1">
        <v>1</v>
      </c>
      <c r="C929" s="1">
        <f t="shared" si="28"/>
        <v>0</v>
      </c>
      <c r="D929" s="1">
        <f t="shared" si="29"/>
        <v>7</v>
      </c>
    </row>
    <row r="930" spans="1:4">
      <c r="A930" s="1">
        <v>1</v>
      </c>
      <c r="B930" s="1">
        <v>1</v>
      </c>
      <c r="C930" s="1">
        <f t="shared" si="28"/>
        <v>2</v>
      </c>
      <c r="D930" s="1">
        <f t="shared" si="29"/>
        <v>7</v>
      </c>
    </row>
    <row r="931" spans="1:4">
      <c r="A931" s="1">
        <v>1</v>
      </c>
      <c r="B931" s="1">
        <v>1</v>
      </c>
      <c r="C931" s="1">
        <f t="shared" si="28"/>
        <v>2</v>
      </c>
      <c r="D931" s="1">
        <f t="shared" si="29"/>
        <v>7</v>
      </c>
    </row>
    <row r="932" spans="1:4">
      <c r="A932" s="1">
        <v>0</v>
      </c>
      <c r="B932" s="1">
        <v>1</v>
      </c>
      <c r="C932" s="1">
        <f t="shared" si="28"/>
        <v>0</v>
      </c>
      <c r="D932" s="1">
        <f t="shared" si="29"/>
        <v>7</v>
      </c>
    </row>
    <row r="933" spans="1:4">
      <c r="A933" s="1">
        <v>0</v>
      </c>
      <c r="B933" s="1">
        <v>0</v>
      </c>
      <c r="C933" s="1">
        <f t="shared" si="28"/>
        <v>0</v>
      </c>
      <c r="D933" s="1">
        <f t="shared" si="29"/>
        <v>0</v>
      </c>
    </row>
    <row r="934" spans="1:4">
      <c r="A934" s="1">
        <v>1</v>
      </c>
      <c r="B934" s="1">
        <v>1</v>
      </c>
      <c r="C934" s="1">
        <f t="shared" si="28"/>
        <v>2</v>
      </c>
      <c r="D934" s="1">
        <f t="shared" si="29"/>
        <v>7</v>
      </c>
    </row>
    <row r="935" spans="1:4">
      <c r="A935" s="1">
        <v>0</v>
      </c>
      <c r="B935" s="1">
        <v>1</v>
      </c>
      <c r="C935" s="1">
        <f t="shared" si="28"/>
        <v>0</v>
      </c>
      <c r="D935" s="1">
        <f t="shared" si="29"/>
        <v>7</v>
      </c>
    </row>
    <row r="936" spans="1:4">
      <c r="A936" s="1">
        <v>1</v>
      </c>
      <c r="B936" s="1">
        <v>1</v>
      </c>
      <c r="C936" s="1">
        <f t="shared" si="28"/>
        <v>2</v>
      </c>
      <c r="D936" s="1">
        <f t="shared" si="29"/>
        <v>7</v>
      </c>
    </row>
    <row r="937" spans="1:4">
      <c r="A937" s="1">
        <v>0</v>
      </c>
      <c r="B937" s="1">
        <v>1</v>
      </c>
      <c r="C937" s="1">
        <f t="shared" si="28"/>
        <v>0</v>
      </c>
      <c r="D937" s="1">
        <f t="shared" si="29"/>
        <v>7</v>
      </c>
    </row>
    <row r="938" spans="1:4">
      <c r="A938" s="1">
        <v>0</v>
      </c>
      <c r="B938" s="1">
        <v>1</v>
      </c>
      <c r="C938" s="1">
        <f t="shared" si="28"/>
        <v>0</v>
      </c>
      <c r="D938" s="1">
        <f t="shared" si="29"/>
        <v>7</v>
      </c>
    </row>
    <row r="939" spans="1:4">
      <c r="A939" s="1">
        <v>0</v>
      </c>
      <c r="B939" s="1">
        <v>1</v>
      </c>
      <c r="C939" s="1">
        <f t="shared" si="28"/>
        <v>0</v>
      </c>
      <c r="D939" s="1">
        <f t="shared" si="29"/>
        <v>7</v>
      </c>
    </row>
    <row r="940" spans="1:4">
      <c r="A940" s="1">
        <v>1</v>
      </c>
      <c r="B940" s="1">
        <v>1</v>
      </c>
      <c r="C940" s="1">
        <f t="shared" si="28"/>
        <v>2</v>
      </c>
      <c r="D940" s="1">
        <f t="shared" si="29"/>
        <v>7</v>
      </c>
    </row>
    <row r="941" spans="1:4">
      <c r="A941" s="1">
        <v>0</v>
      </c>
      <c r="B941" s="1">
        <v>1</v>
      </c>
      <c r="C941" s="1">
        <f t="shared" si="28"/>
        <v>0</v>
      </c>
      <c r="D941" s="1">
        <f t="shared" si="29"/>
        <v>7</v>
      </c>
    </row>
    <row r="942" spans="1:4">
      <c r="A942" s="1">
        <v>1</v>
      </c>
      <c r="B942" s="1">
        <v>1</v>
      </c>
      <c r="C942" s="1">
        <f t="shared" si="28"/>
        <v>2</v>
      </c>
      <c r="D942" s="1">
        <f t="shared" si="29"/>
        <v>7</v>
      </c>
    </row>
    <row r="943" spans="1:4">
      <c r="A943" s="1">
        <v>1</v>
      </c>
      <c r="B943" s="1">
        <v>1</v>
      </c>
      <c r="C943" s="1">
        <f t="shared" si="28"/>
        <v>2</v>
      </c>
      <c r="D943" s="1">
        <f t="shared" si="29"/>
        <v>7</v>
      </c>
    </row>
    <row r="944" spans="1:4">
      <c r="A944" s="1">
        <v>0</v>
      </c>
      <c r="B944" s="1">
        <v>0</v>
      </c>
      <c r="C944" s="1">
        <f t="shared" si="28"/>
        <v>0</v>
      </c>
      <c r="D944" s="1">
        <f t="shared" si="29"/>
        <v>0</v>
      </c>
    </row>
    <row r="945" spans="1:4">
      <c r="A945" s="1">
        <v>1</v>
      </c>
      <c r="B945" s="1">
        <v>1</v>
      </c>
      <c r="C945" s="1">
        <f t="shared" si="28"/>
        <v>2</v>
      </c>
      <c r="D945" s="1">
        <f t="shared" si="29"/>
        <v>7</v>
      </c>
    </row>
    <row r="946" spans="1:4">
      <c r="A946" s="1">
        <v>0</v>
      </c>
      <c r="B946" s="1">
        <v>1</v>
      </c>
      <c r="C946" s="1">
        <f t="shared" si="28"/>
        <v>0</v>
      </c>
      <c r="D946" s="1">
        <f t="shared" si="29"/>
        <v>7</v>
      </c>
    </row>
    <row r="947" spans="1:4">
      <c r="A947" s="1">
        <v>0</v>
      </c>
      <c r="B947" s="1">
        <v>1</v>
      </c>
      <c r="C947" s="1">
        <f t="shared" si="28"/>
        <v>0</v>
      </c>
      <c r="D947" s="1">
        <f t="shared" si="29"/>
        <v>7</v>
      </c>
    </row>
    <row r="948" spans="1:4">
      <c r="A948" s="1">
        <v>0</v>
      </c>
      <c r="B948" s="1">
        <v>1</v>
      </c>
      <c r="C948" s="1">
        <f t="shared" si="28"/>
        <v>0</v>
      </c>
      <c r="D948" s="1">
        <f t="shared" si="29"/>
        <v>7</v>
      </c>
    </row>
    <row r="949" spans="1:4">
      <c r="A949" s="1">
        <v>1</v>
      </c>
      <c r="B949" s="1">
        <v>1</v>
      </c>
      <c r="C949" s="1">
        <f t="shared" si="28"/>
        <v>2</v>
      </c>
      <c r="D949" s="1">
        <f t="shared" si="29"/>
        <v>7</v>
      </c>
    </row>
    <row r="950" spans="1:4">
      <c r="A950" s="1">
        <v>1</v>
      </c>
      <c r="B950" s="1">
        <v>1</v>
      </c>
      <c r="C950" s="1">
        <f t="shared" si="28"/>
        <v>2</v>
      </c>
      <c r="D950" s="1">
        <f t="shared" si="29"/>
        <v>7</v>
      </c>
    </row>
    <row r="951" spans="1:4">
      <c r="A951" s="1">
        <v>0</v>
      </c>
      <c r="B951" s="1">
        <v>1</v>
      </c>
      <c r="C951" s="1">
        <f t="shared" si="28"/>
        <v>0</v>
      </c>
      <c r="D951" s="1">
        <f t="shared" si="29"/>
        <v>7</v>
      </c>
    </row>
    <row r="952" spans="1:4">
      <c r="A952" s="1">
        <v>0</v>
      </c>
      <c r="B952" s="1">
        <v>1</v>
      </c>
      <c r="C952" s="1">
        <f t="shared" si="28"/>
        <v>0</v>
      </c>
      <c r="D952" s="1">
        <f t="shared" si="29"/>
        <v>7</v>
      </c>
    </row>
    <row r="953" spans="1:4">
      <c r="A953" s="1">
        <v>1</v>
      </c>
      <c r="B953" s="1">
        <v>1</v>
      </c>
      <c r="C953" s="1">
        <f t="shared" si="28"/>
        <v>2</v>
      </c>
      <c r="D953" s="1">
        <f t="shared" si="29"/>
        <v>7</v>
      </c>
    </row>
    <row r="954" spans="1:4">
      <c r="A954" s="1">
        <v>1</v>
      </c>
      <c r="B954" s="1">
        <v>1</v>
      </c>
      <c r="C954" s="1">
        <f t="shared" si="28"/>
        <v>2</v>
      </c>
      <c r="D954" s="1">
        <f t="shared" si="29"/>
        <v>7</v>
      </c>
    </row>
    <row r="955" spans="1:4">
      <c r="A955" s="1">
        <v>0</v>
      </c>
      <c r="B955" s="1">
        <v>1</v>
      </c>
      <c r="C955" s="1">
        <f t="shared" si="28"/>
        <v>0</v>
      </c>
      <c r="D955" s="1">
        <f t="shared" si="29"/>
        <v>7</v>
      </c>
    </row>
    <row r="956" spans="1:4">
      <c r="A956" s="1">
        <v>1</v>
      </c>
      <c r="B956" s="1">
        <v>1</v>
      </c>
      <c r="C956" s="1">
        <f t="shared" si="28"/>
        <v>2</v>
      </c>
      <c r="D956" s="1">
        <f t="shared" si="29"/>
        <v>7</v>
      </c>
    </row>
    <row r="957" spans="1:4">
      <c r="A957" s="1">
        <v>1</v>
      </c>
      <c r="B957" s="1">
        <v>1</v>
      </c>
      <c r="C957" s="1">
        <f t="shared" si="28"/>
        <v>2</v>
      </c>
      <c r="D957" s="1">
        <f t="shared" si="29"/>
        <v>7</v>
      </c>
    </row>
    <row r="958" spans="1:4">
      <c r="A958" s="1">
        <v>1</v>
      </c>
      <c r="B958" s="1">
        <v>1</v>
      </c>
      <c r="C958" s="1">
        <f t="shared" si="28"/>
        <v>2</v>
      </c>
      <c r="D958" s="1">
        <f t="shared" si="29"/>
        <v>7</v>
      </c>
    </row>
    <row r="959" spans="1:4">
      <c r="A959" s="1">
        <v>0</v>
      </c>
      <c r="B959" s="1">
        <v>1</v>
      </c>
      <c r="C959" s="1">
        <f t="shared" si="28"/>
        <v>0</v>
      </c>
      <c r="D959" s="1">
        <f t="shared" si="29"/>
        <v>7</v>
      </c>
    </row>
    <row r="960" spans="1:4">
      <c r="A960" s="1">
        <v>0</v>
      </c>
      <c r="B960" s="1">
        <v>1</v>
      </c>
      <c r="C960" s="1">
        <f t="shared" si="28"/>
        <v>0</v>
      </c>
      <c r="D960" s="1">
        <f t="shared" si="29"/>
        <v>7</v>
      </c>
    </row>
    <row r="961" spans="1:4">
      <c r="A961" s="1">
        <v>0</v>
      </c>
      <c r="B961" s="1">
        <v>1</v>
      </c>
      <c r="C961" s="1">
        <f t="shared" si="28"/>
        <v>0</v>
      </c>
      <c r="D961" s="1">
        <f t="shared" si="29"/>
        <v>7</v>
      </c>
    </row>
    <row r="962" spans="1:4">
      <c r="A962" s="1">
        <v>0</v>
      </c>
      <c r="B962" s="1">
        <v>1</v>
      </c>
      <c r="C962" s="1">
        <f t="shared" si="28"/>
        <v>0</v>
      </c>
      <c r="D962" s="1">
        <f t="shared" si="29"/>
        <v>7</v>
      </c>
    </row>
    <row r="963" spans="1:4">
      <c r="A963" s="1">
        <v>0</v>
      </c>
      <c r="B963" s="1">
        <v>1</v>
      </c>
      <c r="C963" s="1">
        <f t="shared" si="28"/>
        <v>0</v>
      </c>
      <c r="D963" s="1">
        <f t="shared" si="29"/>
        <v>7</v>
      </c>
    </row>
    <row r="964" spans="1:4">
      <c r="A964" s="1">
        <v>0</v>
      </c>
      <c r="B964" s="1">
        <v>1</v>
      </c>
      <c r="C964" s="1">
        <f t="shared" ref="C964:C1002" si="30">IF(A964=0,0,C$1)</f>
        <v>0</v>
      </c>
      <c r="D964" s="1">
        <f t="shared" ref="D964:D1002" si="31">IF(B964=0,0,D$1)</f>
        <v>7</v>
      </c>
    </row>
    <row r="965" spans="1:4">
      <c r="A965" s="1">
        <v>0</v>
      </c>
      <c r="B965" s="1">
        <v>1</v>
      </c>
      <c r="C965" s="1">
        <f t="shared" si="30"/>
        <v>0</v>
      </c>
      <c r="D965" s="1">
        <f t="shared" si="31"/>
        <v>7</v>
      </c>
    </row>
    <row r="966" spans="1:4">
      <c r="A966" s="1">
        <v>1</v>
      </c>
      <c r="B966" s="1">
        <v>1</v>
      </c>
      <c r="C966" s="1">
        <f t="shared" si="30"/>
        <v>2</v>
      </c>
      <c r="D966" s="1">
        <f t="shared" si="31"/>
        <v>7</v>
      </c>
    </row>
    <row r="967" spans="1:4">
      <c r="A967" s="1">
        <v>0</v>
      </c>
      <c r="B967" s="1">
        <v>1</v>
      </c>
      <c r="C967" s="1">
        <f t="shared" si="30"/>
        <v>0</v>
      </c>
      <c r="D967" s="1">
        <f t="shared" si="31"/>
        <v>7</v>
      </c>
    </row>
    <row r="968" spans="1:4">
      <c r="A968" s="1">
        <v>0</v>
      </c>
      <c r="B968" s="1">
        <v>1</v>
      </c>
      <c r="C968" s="1">
        <f t="shared" si="30"/>
        <v>0</v>
      </c>
      <c r="D968" s="1">
        <f t="shared" si="31"/>
        <v>7</v>
      </c>
    </row>
    <row r="969" spans="1:4">
      <c r="A969" s="1">
        <v>0</v>
      </c>
      <c r="B969" s="1">
        <v>1</v>
      </c>
      <c r="C969" s="1">
        <f t="shared" si="30"/>
        <v>0</v>
      </c>
      <c r="D969" s="1">
        <f t="shared" si="31"/>
        <v>7</v>
      </c>
    </row>
    <row r="970" spans="1:4">
      <c r="A970" s="1">
        <v>1</v>
      </c>
      <c r="B970" s="1">
        <v>1</v>
      </c>
      <c r="C970" s="1">
        <f t="shared" si="30"/>
        <v>2</v>
      </c>
      <c r="D970" s="1">
        <f t="shared" si="31"/>
        <v>7</v>
      </c>
    </row>
    <row r="971" spans="1:4">
      <c r="A971" s="1">
        <v>1</v>
      </c>
      <c r="B971" s="1">
        <v>1</v>
      </c>
      <c r="C971" s="1">
        <f t="shared" si="30"/>
        <v>2</v>
      </c>
      <c r="D971" s="1">
        <f t="shared" si="31"/>
        <v>7</v>
      </c>
    </row>
    <row r="972" spans="1:4">
      <c r="A972" s="1">
        <v>0</v>
      </c>
      <c r="B972" s="1">
        <v>1</v>
      </c>
      <c r="C972" s="1">
        <f t="shared" si="30"/>
        <v>0</v>
      </c>
      <c r="D972" s="1">
        <f t="shared" si="31"/>
        <v>7</v>
      </c>
    </row>
    <row r="973" spans="1:4">
      <c r="A973" s="1">
        <v>0</v>
      </c>
      <c r="B973" s="1">
        <v>1</v>
      </c>
      <c r="C973" s="1">
        <f t="shared" si="30"/>
        <v>0</v>
      </c>
      <c r="D973" s="1">
        <f t="shared" si="31"/>
        <v>7</v>
      </c>
    </row>
    <row r="974" spans="1:4">
      <c r="A974" s="1">
        <v>0</v>
      </c>
      <c r="B974" s="1">
        <v>1</v>
      </c>
      <c r="C974" s="1">
        <f t="shared" si="30"/>
        <v>0</v>
      </c>
      <c r="D974" s="1">
        <f t="shared" si="31"/>
        <v>7</v>
      </c>
    </row>
    <row r="975" spans="1:4">
      <c r="A975" s="1">
        <v>0</v>
      </c>
      <c r="B975" s="1">
        <v>1</v>
      </c>
      <c r="C975" s="1">
        <f t="shared" si="30"/>
        <v>0</v>
      </c>
      <c r="D975" s="1">
        <f t="shared" si="31"/>
        <v>7</v>
      </c>
    </row>
    <row r="976" spans="1:4">
      <c r="A976" s="1">
        <v>0</v>
      </c>
      <c r="B976" s="1">
        <v>1</v>
      </c>
      <c r="C976" s="1">
        <f t="shared" si="30"/>
        <v>0</v>
      </c>
      <c r="D976" s="1">
        <f t="shared" si="31"/>
        <v>7</v>
      </c>
    </row>
    <row r="977" spans="1:4">
      <c r="A977" s="1">
        <v>1</v>
      </c>
      <c r="B977" s="1">
        <v>1</v>
      </c>
      <c r="C977" s="1">
        <f t="shared" si="30"/>
        <v>2</v>
      </c>
      <c r="D977" s="1">
        <f t="shared" si="31"/>
        <v>7</v>
      </c>
    </row>
    <row r="978" spans="1:4">
      <c r="A978" s="1">
        <v>0</v>
      </c>
      <c r="B978" s="1">
        <v>1</v>
      </c>
      <c r="C978" s="1">
        <f t="shared" si="30"/>
        <v>0</v>
      </c>
      <c r="D978" s="1">
        <f t="shared" si="31"/>
        <v>7</v>
      </c>
    </row>
    <row r="979" spans="1:4">
      <c r="A979" s="1">
        <v>0</v>
      </c>
      <c r="B979" s="1">
        <v>1</v>
      </c>
      <c r="C979" s="1">
        <f t="shared" si="30"/>
        <v>0</v>
      </c>
      <c r="D979" s="1">
        <f t="shared" si="31"/>
        <v>7</v>
      </c>
    </row>
    <row r="980" spans="1:4">
      <c r="A980" s="1">
        <v>0</v>
      </c>
      <c r="B980" s="1">
        <v>1</v>
      </c>
      <c r="C980" s="1">
        <f t="shared" si="30"/>
        <v>0</v>
      </c>
      <c r="D980" s="1">
        <f t="shared" si="31"/>
        <v>7</v>
      </c>
    </row>
    <row r="981" spans="1:4">
      <c r="A981" s="1">
        <v>0</v>
      </c>
      <c r="B981" s="1">
        <v>1</v>
      </c>
      <c r="C981" s="1">
        <f t="shared" si="30"/>
        <v>0</v>
      </c>
      <c r="D981" s="1">
        <f t="shared" si="31"/>
        <v>7</v>
      </c>
    </row>
    <row r="982" spans="1:4">
      <c r="A982" s="1">
        <v>0</v>
      </c>
      <c r="B982" s="1">
        <v>1</v>
      </c>
      <c r="C982" s="1">
        <f t="shared" si="30"/>
        <v>0</v>
      </c>
      <c r="D982" s="1">
        <f t="shared" si="31"/>
        <v>7</v>
      </c>
    </row>
    <row r="983" spans="1:4">
      <c r="A983" s="1">
        <v>0</v>
      </c>
      <c r="B983" s="1">
        <v>1</v>
      </c>
      <c r="C983" s="1">
        <f t="shared" si="30"/>
        <v>0</v>
      </c>
      <c r="D983" s="1">
        <f t="shared" si="31"/>
        <v>7</v>
      </c>
    </row>
    <row r="984" spans="1:4">
      <c r="A984" s="1">
        <v>1</v>
      </c>
      <c r="B984" s="1">
        <v>1</v>
      </c>
      <c r="C984" s="1">
        <f t="shared" si="30"/>
        <v>2</v>
      </c>
      <c r="D984" s="1">
        <f t="shared" si="31"/>
        <v>7</v>
      </c>
    </row>
    <row r="985" spans="1:4">
      <c r="A985" s="1">
        <v>1</v>
      </c>
      <c r="B985" s="1">
        <v>1</v>
      </c>
      <c r="C985" s="1">
        <f t="shared" si="30"/>
        <v>2</v>
      </c>
      <c r="D985" s="1">
        <f t="shared" si="31"/>
        <v>7</v>
      </c>
    </row>
    <row r="986" spans="1:4">
      <c r="A986" s="1">
        <v>0</v>
      </c>
      <c r="B986" s="1">
        <v>1</v>
      </c>
      <c r="C986" s="1">
        <f t="shared" si="30"/>
        <v>0</v>
      </c>
      <c r="D986" s="1">
        <f t="shared" si="31"/>
        <v>7</v>
      </c>
    </row>
    <row r="987" spans="1:4">
      <c r="A987" s="1">
        <v>0</v>
      </c>
      <c r="B987" s="1">
        <v>1</v>
      </c>
      <c r="C987" s="1">
        <f t="shared" si="30"/>
        <v>0</v>
      </c>
      <c r="D987" s="1">
        <f t="shared" si="31"/>
        <v>7</v>
      </c>
    </row>
    <row r="988" spans="1:4">
      <c r="A988" s="1">
        <v>0</v>
      </c>
      <c r="B988" s="1">
        <v>1</v>
      </c>
      <c r="C988" s="1">
        <f t="shared" si="30"/>
        <v>0</v>
      </c>
      <c r="D988" s="1">
        <f t="shared" si="31"/>
        <v>7</v>
      </c>
    </row>
    <row r="989" spans="1:4">
      <c r="A989" s="1">
        <v>0</v>
      </c>
      <c r="B989" s="1">
        <v>1</v>
      </c>
      <c r="C989" s="1">
        <f t="shared" si="30"/>
        <v>0</v>
      </c>
      <c r="D989" s="1">
        <f t="shared" si="31"/>
        <v>7</v>
      </c>
    </row>
    <row r="990" spans="1:4">
      <c r="A990" s="1">
        <v>0</v>
      </c>
      <c r="B990" s="1">
        <v>1</v>
      </c>
      <c r="C990" s="1">
        <f t="shared" si="30"/>
        <v>0</v>
      </c>
      <c r="D990" s="1">
        <f t="shared" si="31"/>
        <v>7</v>
      </c>
    </row>
    <row r="991" spans="1:4">
      <c r="A991" s="1">
        <v>1</v>
      </c>
      <c r="B991" s="1">
        <v>1</v>
      </c>
      <c r="C991" s="1">
        <f t="shared" si="30"/>
        <v>2</v>
      </c>
      <c r="D991" s="1">
        <f t="shared" si="31"/>
        <v>7</v>
      </c>
    </row>
    <row r="992" spans="1:4">
      <c r="A992" s="1">
        <v>0</v>
      </c>
      <c r="B992" s="1">
        <v>1</v>
      </c>
      <c r="C992" s="1">
        <f t="shared" si="30"/>
        <v>0</v>
      </c>
      <c r="D992" s="1">
        <f t="shared" si="31"/>
        <v>7</v>
      </c>
    </row>
    <row r="993" spans="1:4">
      <c r="A993" s="1">
        <v>0</v>
      </c>
      <c r="B993" s="1">
        <v>1</v>
      </c>
      <c r="C993" s="1">
        <f t="shared" si="30"/>
        <v>0</v>
      </c>
      <c r="D993" s="1">
        <f t="shared" si="31"/>
        <v>7</v>
      </c>
    </row>
    <row r="994" spans="1:4">
      <c r="A994" s="1">
        <v>0</v>
      </c>
      <c r="B994" s="1">
        <v>1</v>
      </c>
      <c r="C994" s="1">
        <f t="shared" si="30"/>
        <v>0</v>
      </c>
      <c r="D994" s="1">
        <f t="shared" si="31"/>
        <v>7</v>
      </c>
    </row>
    <row r="995" spans="1:4">
      <c r="A995" s="1">
        <v>0</v>
      </c>
      <c r="B995" s="1">
        <v>1</v>
      </c>
      <c r="C995" s="1">
        <f t="shared" si="30"/>
        <v>0</v>
      </c>
      <c r="D995" s="1">
        <f t="shared" si="31"/>
        <v>7</v>
      </c>
    </row>
    <row r="996" spans="1:4">
      <c r="A996" s="1">
        <v>1</v>
      </c>
      <c r="B996" s="1">
        <v>1</v>
      </c>
      <c r="C996" s="1">
        <f t="shared" si="30"/>
        <v>2</v>
      </c>
      <c r="D996" s="1">
        <f t="shared" si="31"/>
        <v>7</v>
      </c>
    </row>
    <row r="997" spans="1:4">
      <c r="A997" s="1">
        <v>1</v>
      </c>
      <c r="B997" s="1">
        <v>1</v>
      </c>
      <c r="C997" s="1">
        <f t="shared" si="30"/>
        <v>2</v>
      </c>
      <c r="D997" s="1">
        <f t="shared" si="31"/>
        <v>7</v>
      </c>
    </row>
    <row r="998" spans="1:4">
      <c r="A998" s="1">
        <v>0</v>
      </c>
      <c r="B998" s="1">
        <v>1</v>
      </c>
      <c r="C998" s="1">
        <f t="shared" si="30"/>
        <v>0</v>
      </c>
      <c r="D998" s="1">
        <f t="shared" si="31"/>
        <v>7</v>
      </c>
    </row>
    <row r="999" spans="1:4">
      <c r="A999" s="1">
        <v>1</v>
      </c>
      <c r="B999" s="1">
        <v>1</v>
      </c>
      <c r="C999" s="1">
        <f t="shared" si="30"/>
        <v>2</v>
      </c>
      <c r="D999" s="1">
        <f t="shared" si="31"/>
        <v>7</v>
      </c>
    </row>
    <row r="1000" spans="1:4">
      <c r="A1000" s="1">
        <v>0</v>
      </c>
      <c r="B1000" s="1">
        <v>1</v>
      </c>
      <c r="C1000" s="1">
        <f t="shared" si="30"/>
        <v>0</v>
      </c>
      <c r="D1000" s="1">
        <f t="shared" si="31"/>
        <v>7</v>
      </c>
    </row>
    <row r="1001" spans="1:4">
      <c r="A1001" s="1">
        <v>1</v>
      </c>
      <c r="B1001" s="1">
        <v>1</v>
      </c>
      <c r="C1001" s="1">
        <f t="shared" si="30"/>
        <v>2</v>
      </c>
      <c r="D1001" s="1">
        <f t="shared" si="31"/>
        <v>7</v>
      </c>
    </row>
    <row r="1002" spans="1:4">
      <c r="A1002" s="1">
        <v>0</v>
      </c>
      <c r="B1002" s="1">
        <v>1</v>
      </c>
      <c r="C1002" s="1">
        <f t="shared" si="30"/>
        <v>0</v>
      </c>
      <c r="D1002" s="1">
        <f t="shared" si="31"/>
        <v>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6</vt:i4>
      </vt:variant>
    </vt:vector>
  </HeadingPairs>
  <TitlesOfParts>
    <vt:vector size="27" baseType="lpstr">
      <vt:lpstr>données</vt:lpstr>
      <vt:lpstr>Housing vs. Job - Chi-2</vt:lpstr>
      <vt:lpstr>Housing vs. Job - Chi-2 (2)</vt:lpstr>
      <vt:lpstr>Housing vs. Job - Autres</vt:lpstr>
      <vt:lpstr>Lambda Goodman Kruskal</vt:lpstr>
      <vt:lpstr>Tau Goodman Kruskal</vt:lpstr>
      <vt:lpstr>u de Theil</vt:lpstr>
      <vt:lpstr>u symétrique</vt:lpstr>
      <vt:lpstr>Table 2 x 2 - Tel x ForeignWker</vt:lpstr>
      <vt:lpstr>Mc Nemar</vt:lpstr>
      <vt:lpstr>Odds - Odds-ratio - RR</vt:lpstr>
      <vt:lpstr>Odds-ratio Tableau 2xC</vt:lpstr>
      <vt:lpstr>Kappa Cohen - 2 juges</vt:lpstr>
      <vt:lpstr>Kappa Fleiss</vt:lpstr>
      <vt:lpstr>Kappa généralisé</vt:lpstr>
      <vt:lpstr>var. ordinales - paires C et D</vt:lpstr>
      <vt:lpstr>Gamma de Goodman et Kruskal</vt:lpstr>
      <vt:lpstr>tau-b Kendall</vt:lpstr>
      <vt:lpstr>tau-c Kendall &amp; Stuart</vt:lpstr>
      <vt:lpstr>d de Sommers</vt:lpstr>
      <vt:lpstr>Mantel Haenszel chi-sq test</vt:lpstr>
      <vt:lpstr>a</vt:lpstr>
      <vt:lpstr>b</vt:lpstr>
      <vt:lpstr>d</vt:lpstr>
      <vt:lpstr>g</vt:lpstr>
      <vt:lpstr>P</vt:lpstr>
      <vt:lpstr>Q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Zatovo</cp:lastModifiedBy>
  <dcterms:created xsi:type="dcterms:W3CDTF">2007-08-27T21:17:21Z</dcterms:created>
  <dcterms:modified xsi:type="dcterms:W3CDTF">2020-04-14T19:18:40Z</dcterms:modified>
</cp:coreProperties>
</file>